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 activeTab="1"/>
  </bookViews>
  <sheets>
    <sheet name="PROFIL SE" sheetId="1" r:id="rId1"/>
    <sheet name="DATA PPTK" sheetId="2" r:id="rId2"/>
  </sheets>
  <externalReferences>
    <externalReference r:id="rId3"/>
  </externalReferences>
  <definedNames>
    <definedName name="GAJI">'[1]tabel gaji'!$A$5:$R$38</definedName>
    <definedName name="PANGKAT">'DATA PPTK'!#REF!</definedName>
  </definedNames>
  <calcPr calcId="144525"/>
</workbook>
</file>

<file path=xl/calcChain.xml><?xml version="1.0" encoding="utf-8"?>
<calcChain xmlns="http://schemas.openxmlformats.org/spreadsheetml/2006/main">
  <c r="AR5" i="2" l="1"/>
  <c r="AV5" i="2" s="1"/>
  <c r="AQ5" i="2"/>
  <c r="AP5" i="2"/>
  <c r="AF5" i="2"/>
  <c r="AD5" i="2"/>
  <c r="X5" i="2"/>
  <c r="AG5" i="2" s="1"/>
  <c r="AU5" i="2" l="1"/>
  <c r="AS5" i="2"/>
</calcChain>
</file>

<file path=xl/sharedStrings.xml><?xml version="1.0" encoding="utf-8"?>
<sst xmlns="http://schemas.openxmlformats.org/spreadsheetml/2006/main" count="172" uniqueCount="143">
  <si>
    <t>PROFIL SEKOLAH</t>
  </si>
  <si>
    <t>NO</t>
  </si>
  <si>
    <t>NAMA SEKOLAH</t>
  </si>
  <si>
    <t>NPSN/NSS</t>
  </si>
  <si>
    <t>JENJANG PEND</t>
  </si>
  <si>
    <t>STATUS SEKOLAH</t>
  </si>
  <si>
    <t>RT/RW</t>
  </si>
  <si>
    <t xml:space="preserve"> DUSUN</t>
  </si>
  <si>
    <t>DESA</t>
  </si>
  <si>
    <t>KODE POS</t>
  </si>
  <si>
    <t>KEC.</t>
  </si>
  <si>
    <t>LINTANG/BUJUR</t>
  </si>
  <si>
    <t>SK PENDIRIAN</t>
  </si>
  <si>
    <t>TGL SK</t>
  </si>
  <si>
    <t>STATUS KEPEMILIKAN</t>
  </si>
  <si>
    <t>SK IJIN OPERASIONAL</t>
  </si>
  <si>
    <t>SK AKREDITA</t>
  </si>
  <si>
    <t>NO REK BOS</t>
  </si>
  <si>
    <t>NAMA BANK</t>
  </si>
  <si>
    <t>CABANG</t>
  </si>
  <si>
    <t>ATS NAMA</t>
  </si>
  <si>
    <t>MBS</t>
  </si>
  <si>
    <t>LUAS TANAH</t>
  </si>
  <si>
    <t>NO TELP</t>
  </si>
  <si>
    <t>NO FAX</t>
  </si>
  <si>
    <t>EMAIL</t>
  </si>
  <si>
    <t>WEBSITE</t>
  </si>
  <si>
    <t>KATEGORI WILAYAH</t>
  </si>
  <si>
    <t>DAYA LISTRIK</t>
  </si>
  <si>
    <t>AKSES INTERNET</t>
  </si>
  <si>
    <t>AKREDITASI</t>
  </si>
  <si>
    <t>WAKTU PENYELENGG</t>
  </si>
  <si>
    <t>SUMBER LISTRIK</t>
  </si>
  <si>
    <t>SERTIFIKASI ISO</t>
  </si>
  <si>
    <t>SDN 3 KEDUNGGEDE</t>
  </si>
  <si>
    <t>20301800/101030201041</t>
  </si>
  <si>
    <t>SD</t>
  </si>
  <si>
    <t>Negeri</t>
  </si>
  <si>
    <t xml:space="preserve"> 2/6</t>
  </si>
  <si>
    <t>Cimapag</t>
  </si>
  <si>
    <t>Kedunggede</t>
  </si>
  <si>
    <t>Lumbir</t>
  </si>
  <si>
    <t xml:space="preserve"> -7,451/108,9638</t>
  </si>
  <si>
    <t>42.1/15067/1990</t>
  </si>
  <si>
    <t>Pemerintah Pusat</t>
  </si>
  <si>
    <t>Dd.03806</t>
  </si>
  <si>
    <t>2-113-01723-9</t>
  </si>
  <si>
    <t>Bank Jateng</t>
  </si>
  <si>
    <t>Psr Ajibarang</t>
  </si>
  <si>
    <t>SD3 Kedunggede</t>
  </si>
  <si>
    <t>Ya</t>
  </si>
  <si>
    <t>2.368 M2</t>
  </si>
  <si>
    <t>Tidak ada</t>
  </si>
  <si>
    <t>esden3kedunggede@yahoo.com</t>
  </si>
  <si>
    <t>Tdak ada</t>
  </si>
  <si>
    <t>Pedesaan</t>
  </si>
  <si>
    <t>Smartfren</t>
  </si>
  <si>
    <t>B</t>
  </si>
  <si>
    <t>Pagi</t>
  </si>
  <si>
    <t>PLN</t>
  </si>
  <si>
    <t>Belum bersertifikat</t>
  </si>
  <si>
    <t xml:space="preserve">DAFTAR NOMINATIF PEGAWAI NEGERI SIPIL dan NON PNS </t>
  </si>
  <si>
    <t xml:space="preserve">UNIT PENDIDIKAN KECAMATAN Lumbir </t>
  </si>
  <si>
    <t>RIWAYAT PEKERJAAN</t>
  </si>
  <si>
    <t>NAMA</t>
  </si>
  <si>
    <t>NIP</t>
  </si>
  <si>
    <t>NUPTK</t>
  </si>
  <si>
    <t>TEMPAT/TGL LAHIR</t>
  </si>
  <si>
    <t>JENIS KELAMIN</t>
  </si>
  <si>
    <t>AGAMA</t>
  </si>
  <si>
    <t>PENDIDIKAN</t>
  </si>
  <si>
    <t>ALAMAT RMH</t>
  </si>
  <si>
    <t>TELP/Hp</t>
  </si>
  <si>
    <t>GOLONGAN</t>
  </si>
  <si>
    <t>PANGKAT</t>
  </si>
  <si>
    <t>TMT</t>
  </si>
  <si>
    <t>JABATAN</t>
  </si>
  <si>
    <t>TMT JABATAN</t>
  </si>
  <si>
    <t>TMT CPNS/WB</t>
  </si>
  <si>
    <t>NO SK CPNS/WB</t>
  </si>
  <si>
    <t>TMT PNS</t>
  </si>
  <si>
    <t>NO SK PNS</t>
  </si>
  <si>
    <t>TMT KGB</t>
  </si>
  <si>
    <t>No SK KGB</t>
  </si>
  <si>
    <t>MASA KERJA LAMA</t>
  </si>
  <si>
    <t>bulan</t>
  </si>
  <si>
    <t>MASA KERJA BARU</t>
  </si>
  <si>
    <t>TANGGAL BERLAKU KGB LAMA</t>
  </si>
  <si>
    <t>NOMOR SK KGB LAMA</t>
  </si>
  <si>
    <t>TANGGAL KGB</t>
  </si>
  <si>
    <t>KGB YAD</t>
  </si>
  <si>
    <t>KENAIKAN PANGKAT YAD</t>
  </si>
  <si>
    <t>GAJI POKOK LAMA</t>
  </si>
  <si>
    <t>GAJI POKOK BARU</t>
  </si>
  <si>
    <t>TMT GOL/RUANG</t>
  </si>
  <si>
    <t>TUGAS MENGAJAR</t>
  </si>
  <si>
    <t>JJM</t>
  </si>
  <si>
    <t>UNIT KERJA</t>
  </si>
  <si>
    <t>NO SK KGB BARU</t>
  </si>
  <si>
    <t>JABATAN GURU</t>
  </si>
  <si>
    <t>PERHITUNGAN GAJI</t>
  </si>
  <si>
    <t>TGL LAHIR</t>
  </si>
  <si>
    <t>UMUR</t>
  </si>
  <si>
    <t>USIA PENSIUN</t>
  </si>
  <si>
    <t>TGL PENSIUN</t>
  </si>
  <si>
    <t>TMT PENSIUN</t>
  </si>
  <si>
    <t>KARPEG</t>
  </si>
  <si>
    <t>TASPEN</t>
  </si>
  <si>
    <t>NPWP</t>
  </si>
  <si>
    <t>YAKAN</t>
  </si>
  <si>
    <t>DANSOSKAR</t>
  </si>
  <si>
    <t>DASPEN</t>
  </si>
  <si>
    <t>KARIS/KARSU</t>
  </si>
  <si>
    <t>KPE</t>
  </si>
  <si>
    <t>SERTIFIKAT PROFESI</t>
  </si>
  <si>
    <t>NAMA SEKOLAH 1</t>
  </si>
  <si>
    <t>DARI TAHUN</t>
  </si>
  <si>
    <t>SAMPAI</t>
  </si>
  <si>
    <t>NAMA SEKOLAH 2</t>
  </si>
  <si>
    <t>NAMA SEKOLAH 3</t>
  </si>
  <si>
    <t>NAMA SEKOLAH 4</t>
  </si>
  <si>
    <t>NAMA SEKOLAH 5</t>
  </si>
  <si>
    <t>NAMA(istri/suami)</t>
  </si>
  <si>
    <t>TEMPAT TGL LHR</t>
  </si>
  <si>
    <t>PEKERJAAN</t>
  </si>
  <si>
    <t>HUB KELUARGA</t>
  </si>
  <si>
    <t>NAMA(ank 1)</t>
  </si>
  <si>
    <t>NAMA(ank 2)</t>
  </si>
  <si>
    <t>NAMA(ank 3)</t>
  </si>
  <si>
    <t>Haryoto, S.Pd</t>
  </si>
  <si>
    <t>196111121980121002</t>
  </si>
  <si>
    <t>Banyumas, 12/11/1961</t>
  </si>
  <si>
    <t>L</t>
  </si>
  <si>
    <t xml:space="preserve">Islam </t>
  </si>
  <si>
    <t xml:space="preserve">S1 </t>
  </si>
  <si>
    <t>085227788876</t>
  </si>
  <si>
    <t>IV/A</t>
  </si>
  <si>
    <t>Kepala UPK Lumbir</t>
  </si>
  <si>
    <t>822.4</t>
  </si>
  <si>
    <t>058</t>
  </si>
  <si>
    <t>01-10-2010</t>
  </si>
  <si>
    <t>UPK Lumbir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</si>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</sst>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1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6"/>
      <color rgb="FF00B0F0"/>
      <name val="Arial Narrow"/>
      <family val="2"/>
    </font>
    <font>
      <b/>
      <sz val="12"/>
      <color rgb="FF00B0F0"/>
      <name val="Arial Narrow"/>
      <family val="2"/>
    </font>
    <font>
      <b/>
      <sz val="8"/>
      <name val="Arial Narrow"/>
      <family val="2"/>
    </font>
    <font>
      <sz val="11"/>
      <name val="Calibri"/>
      <family val="2"/>
      <charset val="1"/>
      <scheme val="minor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3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4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16" fontId="0" fillId="0" borderId="1" xfId="0" applyNumberFormat="1" applyBorder="1"/>
    <xf numFmtId="0" fontId="0" fillId="0" borderId="1" xfId="0" applyBorder="1" applyAlignment="1">
      <alignment horizontal="left"/>
    </xf>
    <xf numFmtId="14" fontId="0" fillId="0" borderId="1" xfId="0" applyNumberFormat="1" applyBorder="1"/>
    <xf numFmtId="0" fontId="5" fillId="0" borderId="0" xfId="2" applyFont="1" applyFill="1" applyAlignment="1">
      <alignment horizontal="left" wrapText="1"/>
    </xf>
    <xf numFmtId="0" fontId="5" fillId="0" borderId="0" xfId="2" applyNumberFormat="1" applyFont="1" applyFill="1" applyAlignment="1">
      <alignment horizontal="left" wrapText="1"/>
    </xf>
    <xf numFmtId="41" fontId="5" fillId="0" borderId="0" xfId="1" applyFont="1" applyFill="1" applyAlignment="1">
      <alignment horizontal="left" wrapText="1"/>
    </xf>
    <xf numFmtId="0" fontId="6" fillId="0" borderId="0" xfId="2" applyFont="1" applyFill="1" applyAlignment="1">
      <alignment horizontal="center" wrapText="1"/>
    </xf>
    <xf numFmtId="0" fontId="8" fillId="0" borderId="0" xfId="3" applyFont="1" applyFill="1"/>
    <xf numFmtId="0" fontId="6" fillId="0" borderId="2" xfId="2" applyFont="1" applyFill="1" applyBorder="1" applyAlignment="1">
      <alignment horizontal="left" wrapText="1"/>
    </xf>
    <xf numFmtId="0" fontId="6" fillId="0" borderId="2" xfId="2" applyNumberFormat="1" applyFont="1" applyFill="1" applyBorder="1" applyAlignment="1">
      <alignment horizontal="left" wrapText="1"/>
    </xf>
    <xf numFmtId="41" fontId="6" fillId="0" borderId="2" xfId="1" applyFont="1" applyFill="1" applyBorder="1" applyAlignment="1">
      <alignment horizontal="left" wrapText="1"/>
    </xf>
    <xf numFmtId="0" fontId="9" fillId="0" borderId="1" xfId="2" applyFont="1" applyFill="1" applyBorder="1" applyAlignment="1">
      <alignment horizontal="center" wrapText="1"/>
    </xf>
    <xf numFmtId="0" fontId="10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4" xfId="2" applyNumberFormat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41" fontId="10" fillId="0" borderId="1" xfId="1" applyFont="1" applyFill="1" applyBorder="1" applyAlignment="1">
      <alignment horizontal="center" vertical="center" wrapText="1"/>
    </xf>
    <xf numFmtId="41" fontId="6" fillId="0" borderId="1" xfId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0" xfId="3" applyFont="1" applyFill="1"/>
    <xf numFmtId="0" fontId="11" fillId="0" borderId="1" xfId="2" applyFont="1" applyFill="1" applyBorder="1" applyAlignment="1">
      <alignment horizontal="center" vertical="center" wrapText="1"/>
    </xf>
    <xf numFmtId="14" fontId="8" fillId="0" borderId="0" xfId="3" applyNumberFormat="1" applyFont="1" applyFill="1"/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/>
    <xf numFmtId="0" fontId="8" fillId="0" borderId="1" xfId="2" quotePrefix="1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14" fontId="8" fillId="0" borderId="1" xfId="2" applyNumberFormat="1" applyFont="1" applyFill="1" applyBorder="1" applyAlignment="1">
      <alignment horizontal="center"/>
    </xf>
    <xf numFmtId="0" fontId="8" fillId="0" borderId="1" xfId="2" quotePrefix="1" applyFont="1" applyFill="1" applyBorder="1"/>
    <xf numFmtId="14" fontId="8" fillId="0" borderId="1" xfId="5" applyNumberFormat="1" applyFont="1" applyFill="1" applyBorder="1" applyAlignment="1">
      <alignment horizontal="center"/>
    </xf>
    <xf numFmtId="41" fontId="8" fillId="0" borderId="1" xfId="1" applyFont="1" applyFill="1" applyBorder="1"/>
    <xf numFmtId="0" fontId="8" fillId="0" borderId="1" xfId="2" quotePrefix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/>
    </xf>
    <xf numFmtId="14" fontId="8" fillId="0" borderId="1" xfId="2" applyNumberFormat="1" applyFont="1" applyFill="1" applyBorder="1" applyAlignment="1">
      <alignment horizontal="left"/>
    </xf>
    <xf numFmtId="0" fontId="12" fillId="0" borderId="1" xfId="0" applyFont="1" applyFill="1" applyBorder="1"/>
    <xf numFmtId="164" fontId="8" fillId="0" borderId="1" xfId="2" applyNumberFormat="1" applyFont="1" applyFill="1" applyBorder="1" applyAlignment="1">
      <alignment horizontal="center"/>
    </xf>
    <xf numFmtId="164" fontId="12" fillId="0" borderId="1" xfId="0" applyNumberFormat="1" applyFont="1" applyFill="1" applyBorder="1"/>
    <xf numFmtId="0" fontId="13" fillId="0" borderId="0" xfId="3" applyFont="1" applyFill="1"/>
    <xf numFmtId="14" fontId="8" fillId="0" borderId="1" xfId="2" applyNumberFormat="1" applyFont="1" applyFill="1" applyBorder="1"/>
    <xf numFmtId="14" fontId="8" fillId="0" borderId="1" xfId="2" applyNumberFormat="1" applyFont="1" applyFill="1" applyBorder="1" applyAlignment="1">
      <alignment horizontal="center" vertical="center"/>
    </xf>
    <xf numFmtId="0" fontId="8" fillId="0" borderId="1" xfId="5" applyFont="1" applyFill="1" applyBorder="1"/>
    <xf numFmtId="0" fontId="8" fillId="0" borderId="1" xfId="5" quotePrefix="1" applyFont="1" applyFill="1" applyBorder="1" applyAlignment="1">
      <alignment horizontal="center"/>
    </xf>
    <xf numFmtId="0" fontId="8" fillId="0" borderId="1" xfId="5" applyFont="1" applyFill="1" applyBorder="1" applyAlignment="1">
      <alignment horizontal="left"/>
    </xf>
    <xf numFmtId="0" fontId="8" fillId="0" borderId="1" xfId="5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 vertical="center"/>
    </xf>
    <xf numFmtId="1" fontId="8" fillId="0" borderId="1" xfId="5" applyNumberFormat="1" applyFont="1" applyFill="1" applyBorder="1" applyAlignment="1">
      <alignment horizontal="center"/>
    </xf>
    <xf numFmtId="41" fontId="8" fillId="0" borderId="0" xfId="1" applyFont="1" applyFill="1"/>
    <xf numFmtId="14" fontId="8" fillId="0" borderId="1" xfId="5" quotePrefix="1" applyNumberFormat="1" applyFont="1" applyFill="1" applyBorder="1" applyAlignment="1">
      <alignment horizontal="center"/>
    </xf>
    <xf numFmtId="0" fontId="8" fillId="0" borderId="1" xfId="4" applyFont="1" applyFill="1" applyBorder="1" applyAlignment="1"/>
    <xf numFmtId="0" fontId="8" fillId="0" borderId="1" xfId="4" quotePrefix="1" applyFont="1" applyFill="1" applyBorder="1" applyAlignment="1"/>
    <xf numFmtId="14" fontId="8" fillId="0" borderId="1" xfId="4" applyNumberFormat="1" applyFont="1" applyFill="1" applyBorder="1" applyAlignment="1">
      <alignment horizontal="center"/>
    </xf>
    <xf numFmtId="0" fontId="8" fillId="0" borderId="1" xfId="4" quotePrefix="1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8" fillId="0" borderId="0" xfId="3" applyNumberFormat="1" applyFont="1" applyFill="1"/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left"/>
    </xf>
  </cellXfs>
  <cellStyles count="6">
    <cellStyle name="Comma [0]" xfId="1" builtinId="6"/>
    <cellStyle name="Normal" xfId="0" builtinId="0"/>
    <cellStyle name="Normal 2" xfId="3"/>
    <cellStyle name="Normal 2 2" xfId="4"/>
    <cellStyle name="Normal 4" xfId="2"/>
    <cellStyle name="Normal 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KGB/FORM%20K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t PKS"/>
      <sheetName val="PKS 2015"/>
      <sheetName val="KGB (r)"/>
      <sheetName val="PNS"/>
      <sheetName val="KGB"/>
      <sheetName val="tabel gaji"/>
      <sheetName val="PROFIL SEKOL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A5">
            <v>0</v>
          </cell>
          <cell r="B5">
            <v>1486500</v>
          </cell>
          <cell r="F5">
            <v>1926000</v>
          </cell>
          <cell r="J5">
            <v>2456700</v>
          </cell>
          <cell r="K5">
            <v>2560600</v>
          </cell>
          <cell r="L5">
            <v>2668900</v>
          </cell>
          <cell r="M5">
            <v>2781800</v>
          </cell>
          <cell r="N5">
            <v>2899500</v>
          </cell>
          <cell r="O5">
            <v>3022100</v>
          </cell>
          <cell r="P5">
            <v>3149900</v>
          </cell>
          <cell r="Q5">
            <v>3283200</v>
          </cell>
          <cell r="R5">
            <v>3422100</v>
          </cell>
        </row>
        <row r="6">
          <cell r="A6">
            <v>1</v>
          </cell>
          <cell r="F6">
            <v>1956300</v>
          </cell>
        </row>
        <row r="7">
          <cell r="A7">
            <v>2</v>
          </cell>
          <cell r="B7">
            <v>1533400</v>
          </cell>
          <cell r="J7">
            <v>2534000</v>
          </cell>
          <cell r="K7">
            <v>2641200</v>
          </cell>
          <cell r="L7">
            <v>2752900</v>
          </cell>
          <cell r="M7">
            <v>2869400</v>
          </cell>
          <cell r="N7">
            <v>2990800</v>
          </cell>
          <cell r="O7">
            <v>3117300</v>
          </cell>
          <cell r="P7">
            <v>3249100</v>
          </cell>
          <cell r="Q7">
            <v>3386600</v>
          </cell>
          <cell r="R7">
            <v>3529800</v>
          </cell>
        </row>
        <row r="8">
          <cell r="A8">
            <v>3</v>
          </cell>
          <cell r="C8">
            <v>1623400</v>
          </cell>
          <cell r="D8">
            <v>1692100</v>
          </cell>
          <cell r="E8">
            <v>1763600</v>
          </cell>
          <cell r="F8">
            <v>2017900</v>
          </cell>
          <cell r="G8">
            <v>2103300</v>
          </cell>
          <cell r="H8">
            <v>2192300</v>
          </cell>
          <cell r="I8">
            <v>2285000</v>
          </cell>
        </row>
        <row r="9">
          <cell r="A9">
            <v>4</v>
          </cell>
          <cell r="B9">
            <v>1581700</v>
          </cell>
          <cell r="J9">
            <v>2613800</v>
          </cell>
          <cell r="K9">
            <v>2724400</v>
          </cell>
          <cell r="L9">
            <v>2839700</v>
          </cell>
          <cell r="M9">
            <v>2959800</v>
          </cell>
          <cell r="N9">
            <v>3085000</v>
          </cell>
          <cell r="O9">
            <v>3215500</v>
          </cell>
          <cell r="P9">
            <v>3351500</v>
          </cell>
          <cell r="Q9">
            <v>3493200</v>
          </cell>
          <cell r="R9">
            <v>3641000</v>
          </cell>
        </row>
        <row r="10">
          <cell r="A10">
            <v>5</v>
          </cell>
          <cell r="C10">
            <v>1674500</v>
          </cell>
          <cell r="D10">
            <v>1745400</v>
          </cell>
          <cell r="E10">
            <v>1819200</v>
          </cell>
          <cell r="F10">
            <v>2081500</v>
          </cell>
          <cell r="G10">
            <v>2169500</v>
          </cell>
          <cell r="H10">
            <v>2261300</v>
          </cell>
          <cell r="I10">
            <v>2357000</v>
          </cell>
        </row>
        <row r="11">
          <cell r="A11">
            <v>6</v>
          </cell>
          <cell r="B11">
            <v>1631500</v>
          </cell>
          <cell r="J11">
            <v>2696200</v>
          </cell>
          <cell r="K11">
            <v>2810200</v>
          </cell>
          <cell r="L11">
            <v>2929100</v>
          </cell>
          <cell r="M11">
            <v>3053000</v>
          </cell>
          <cell r="N11">
            <v>3182100</v>
          </cell>
          <cell r="O11">
            <v>3316700</v>
          </cell>
          <cell r="P11">
            <v>3457000</v>
          </cell>
          <cell r="Q11">
            <v>3603300</v>
          </cell>
          <cell r="R11">
            <v>3755700</v>
          </cell>
        </row>
        <row r="12">
          <cell r="A12">
            <v>7</v>
          </cell>
          <cell r="C12">
            <v>1727300</v>
          </cell>
          <cell r="D12">
            <v>1800300</v>
          </cell>
          <cell r="E12">
            <v>1876500</v>
          </cell>
          <cell r="F12">
            <v>2147000</v>
          </cell>
          <cell r="G12">
            <v>2237900</v>
          </cell>
          <cell r="H12">
            <v>2332500</v>
          </cell>
          <cell r="I12">
            <v>2431200</v>
          </cell>
        </row>
        <row r="13">
          <cell r="A13">
            <v>8</v>
          </cell>
          <cell r="B13">
            <v>1682900</v>
          </cell>
          <cell r="J13">
            <v>2781100</v>
          </cell>
          <cell r="K13">
            <v>2898700</v>
          </cell>
          <cell r="L13">
            <v>3021300</v>
          </cell>
          <cell r="M13">
            <v>3149100</v>
          </cell>
          <cell r="N13">
            <v>3282400</v>
          </cell>
          <cell r="O13">
            <v>3421200</v>
          </cell>
          <cell r="P13">
            <v>3565900</v>
          </cell>
          <cell r="Q13">
            <v>3716700</v>
          </cell>
          <cell r="R13">
            <v>3874000</v>
          </cell>
        </row>
        <row r="14">
          <cell r="A14">
            <v>9</v>
          </cell>
          <cell r="C14">
            <v>1781700</v>
          </cell>
          <cell r="D14">
            <v>1857000</v>
          </cell>
          <cell r="E14">
            <v>1935600</v>
          </cell>
          <cell r="F14">
            <v>2214700</v>
          </cell>
          <cell r="G14">
            <v>2308300</v>
          </cell>
          <cell r="H14">
            <v>2406000</v>
          </cell>
          <cell r="I14">
            <v>2507800</v>
          </cell>
        </row>
        <row r="15">
          <cell r="A15">
            <v>10</v>
          </cell>
          <cell r="B15">
            <v>1735900</v>
          </cell>
          <cell r="J15">
            <v>2868700</v>
          </cell>
          <cell r="K15">
            <v>2990000</v>
          </cell>
          <cell r="L15">
            <v>3116500</v>
          </cell>
          <cell r="M15">
            <v>3248300</v>
          </cell>
          <cell r="N15">
            <v>3385700</v>
          </cell>
          <cell r="O15">
            <v>3528900</v>
          </cell>
          <cell r="P15">
            <v>3678200</v>
          </cell>
          <cell r="Q15">
            <v>3833800</v>
          </cell>
          <cell r="R15">
            <v>3996000</v>
          </cell>
        </row>
        <row r="16">
          <cell r="A16">
            <v>11</v>
          </cell>
          <cell r="C16">
            <v>1837800</v>
          </cell>
          <cell r="D16">
            <v>1915500</v>
          </cell>
          <cell r="E16">
            <v>1996500</v>
          </cell>
          <cell r="F16">
            <v>2284400</v>
          </cell>
          <cell r="G16">
            <v>2381100</v>
          </cell>
          <cell r="H16">
            <v>2481800</v>
          </cell>
          <cell r="I16">
            <v>2586700</v>
          </cell>
        </row>
        <row r="17">
          <cell r="A17">
            <v>12</v>
          </cell>
          <cell r="B17">
            <v>1790500</v>
          </cell>
          <cell r="J17">
            <v>2959000</v>
          </cell>
          <cell r="K17">
            <v>3084200</v>
          </cell>
          <cell r="L17">
            <v>3214700</v>
          </cell>
          <cell r="M17">
            <v>3350600</v>
          </cell>
          <cell r="N17">
            <v>3492400</v>
          </cell>
          <cell r="O17">
            <v>3640100</v>
          </cell>
          <cell r="P17">
            <v>3794100</v>
          </cell>
          <cell r="Q17">
            <v>3954600</v>
          </cell>
          <cell r="R17">
            <v>4121800</v>
          </cell>
        </row>
        <row r="18">
          <cell r="A18">
            <v>13</v>
          </cell>
          <cell r="C18">
            <v>1895700</v>
          </cell>
          <cell r="D18">
            <v>1975800</v>
          </cell>
          <cell r="E18">
            <v>2059400</v>
          </cell>
          <cell r="F18">
            <v>2356400</v>
          </cell>
          <cell r="G18">
            <v>2456000</v>
          </cell>
          <cell r="H18">
            <v>2559900</v>
          </cell>
          <cell r="I18">
            <v>2668200</v>
          </cell>
        </row>
        <row r="19">
          <cell r="A19">
            <v>14</v>
          </cell>
          <cell r="B19">
            <v>1846900</v>
          </cell>
          <cell r="J19">
            <v>3052200</v>
          </cell>
          <cell r="K19">
            <v>3181300</v>
          </cell>
          <cell r="L19">
            <v>3315900</v>
          </cell>
          <cell r="M19">
            <v>3456200</v>
          </cell>
          <cell r="N19">
            <v>3602400</v>
          </cell>
          <cell r="O19">
            <v>3754700</v>
          </cell>
          <cell r="P19">
            <v>3913600</v>
          </cell>
          <cell r="Q19">
            <v>4079100</v>
          </cell>
          <cell r="R19">
            <v>4251600</v>
          </cell>
        </row>
        <row r="20">
          <cell r="A20">
            <v>15</v>
          </cell>
          <cell r="C20">
            <v>1955400</v>
          </cell>
          <cell r="D20">
            <v>2038100</v>
          </cell>
          <cell r="E20">
            <v>2124300</v>
          </cell>
          <cell r="F20">
            <v>2430600</v>
          </cell>
          <cell r="G20">
            <v>2533400</v>
          </cell>
          <cell r="H20">
            <v>2640600</v>
          </cell>
          <cell r="I20">
            <v>2752300</v>
          </cell>
        </row>
        <row r="21">
          <cell r="A21">
            <v>16</v>
          </cell>
          <cell r="B21">
            <v>1905100</v>
          </cell>
          <cell r="J21">
            <v>3148300</v>
          </cell>
          <cell r="K21">
            <v>3281500</v>
          </cell>
          <cell r="L21">
            <v>3420300</v>
          </cell>
          <cell r="M21">
            <v>3565000</v>
          </cell>
          <cell r="N21">
            <v>3715800</v>
          </cell>
          <cell r="O21">
            <v>3875000</v>
          </cell>
          <cell r="P21">
            <v>4036800</v>
          </cell>
          <cell r="Q21">
            <v>4207600</v>
          </cell>
          <cell r="R21">
            <v>4385600</v>
          </cell>
        </row>
        <row r="22">
          <cell r="A22">
            <v>17</v>
          </cell>
          <cell r="C22">
            <v>2016900</v>
          </cell>
          <cell r="D22">
            <v>2102300</v>
          </cell>
          <cell r="E22">
            <v>2191200</v>
          </cell>
          <cell r="F22">
            <v>2507100</v>
          </cell>
          <cell r="G22">
            <v>2613200</v>
          </cell>
          <cell r="H22">
            <v>2723700</v>
          </cell>
          <cell r="I22">
            <v>2838900</v>
          </cell>
        </row>
        <row r="23">
          <cell r="A23">
            <v>18</v>
          </cell>
          <cell r="B23">
            <v>1965100</v>
          </cell>
          <cell r="J23">
            <v>3247500</v>
          </cell>
          <cell r="K23">
            <v>3384900</v>
          </cell>
          <cell r="L23">
            <v>3528100</v>
          </cell>
          <cell r="M23">
            <v>3677300</v>
          </cell>
          <cell r="N23">
            <v>3832800</v>
          </cell>
          <cell r="O23">
            <v>3995000</v>
          </cell>
          <cell r="P23">
            <v>4164000</v>
          </cell>
          <cell r="Q23">
            <v>4340100</v>
          </cell>
          <cell r="R23">
            <v>4523700</v>
          </cell>
        </row>
        <row r="24">
          <cell r="A24">
            <v>19</v>
          </cell>
          <cell r="C24">
            <v>2080500</v>
          </cell>
          <cell r="D24">
            <v>2168500</v>
          </cell>
          <cell r="E24">
            <v>2260200</v>
          </cell>
          <cell r="F24">
            <v>2586100</v>
          </cell>
          <cell r="G24">
            <v>2695500</v>
          </cell>
          <cell r="H24">
            <v>2809500</v>
          </cell>
          <cell r="I24">
            <v>2928300</v>
          </cell>
        </row>
        <row r="25">
          <cell r="A25">
            <v>20</v>
          </cell>
          <cell r="B25">
            <v>2027000</v>
          </cell>
          <cell r="J25">
            <v>3349800</v>
          </cell>
          <cell r="K25">
            <v>3491500</v>
          </cell>
          <cell r="L25">
            <v>3639200</v>
          </cell>
          <cell r="M25">
            <v>3793100</v>
          </cell>
          <cell r="N25">
            <v>3953600</v>
          </cell>
          <cell r="O25">
            <v>4120800</v>
          </cell>
          <cell r="P25">
            <v>4295100</v>
          </cell>
          <cell r="Q25">
            <v>4476800</v>
          </cell>
          <cell r="R25">
            <v>4666100</v>
          </cell>
        </row>
        <row r="26">
          <cell r="A26">
            <v>21</v>
          </cell>
          <cell r="C26">
            <v>2146000</v>
          </cell>
          <cell r="D26">
            <v>2236800</v>
          </cell>
          <cell r="E26">
            <v>2331400</v>
          </cell>
          <cell r="F26">
            <v>2667500</v>
          </cell>
          <cell r="G26">
            <v>2780400</v>
          </cell>
          <cell r="H26">
            <v>2898000</v>
          </cell>
          <cell r="I26">
            <v>3020600</v>
          </cell>
        </row>
        <row r="27">
          <cell r="A27">
            <v>22</v>
          </cell>
          <cell r="B27">
            <v>2090800</v>
          </cell>
          <cell r="J27">
            <v>3455300</v>
          </cell>
          <cell r="K27">
            <v>3601400</v>
          </cell>
          <cell r="L27">
            <v>3753800</v>
          </cell>
          <cell r="M27">
            <v>3912600</v>
          </cell>
          <cell r="N27">
            <v>4078100</v>
          </cell>
          <cell r="O27">
            <v>4250600</v>
          </cell>
          <cell r="P27">
            <v>4430400</v>
          </cell>
          <cell r="Q27">
            <v>4617800</v>
          </cell>
          <cell r="R27">
            <v>4813100</v>
          </cell>
        </row>
        <row r="28">
          <cell r="A28">
            <v>23</v>
          </cell>
          <cell r="C28">
            <v>2213600</v>
          </cell>
          <cell r="D28">
            <v>2307200</v>
          </cell>
          <cell r="E28">
            <v>2404800</v>
          </cell>
          <cell r="F28">
            <v>2751600</v>
          </cell>
          <cell r="G28">
            <v>2867900</v>
          </cell>
          <cell r="H28">
            <v>2989300</v>
          </cell>
          <cell r="I28">
            <v>3115700</v>
          </cell>
        </row>
        <row r="29">
          <cell r="A29">
            <v>24</v>
          </cell>
          <cell r="B29">
            <v>2156700</v>
          </cell>
          <cell r="J29">
            <v>3564100</v>
          </cell>
          <cell r="K29">
            <v>3714900</v>
          </cell>
          <cell r="L29">
            <v>3872000</v>
          </cell>
          <cell r="M29">
            <v>4035800</v>
          </cell>
          <cell r="N29">
            <v>4206500</v>
          </cell>
          <cell r="O29">
            <v>4384400</v>
          </cell>
          <cell r="P29">
            <v>4311200</v>
          </cell>
          <cell r="Q29">
            <v>4493500</v>
          </cell>
          <cell r="R29">
            <v>4683600</v>
          </cell>
        </row>
        <row r="30">
          <cell r="A30">
            <v>25</v>
          </cell>
          <cell r="C30">
            <v>2283300</v>
          </cell>
          <cell r="D30">
            <v>2379900</v>
          </cell>
          <cell r="E30">
            <v>2480500</v>
          </cell>
          <cell r="F30">
            <v>2838200</v>
          </cell>
          <cell r="G30">
            <v>2958300</v>
          </cell>
          <cell r="H30">
            <v>3083400</v>
          </cell>
          <cell r="I30">
            <v>3213800</v>
          </cell>
        </row>
        <row r="31">
          <cell r="A31">
            <v>26</v>
          </cell>
          <cell r="B31">
            <v>2224600</v>
          </cell>
          <cell r="J31">
            <v>3676400</v>
          </cell>
          <cell r="K31">
            <v>3831900</v>
          </cell>
          <cell r="L31">
            <v>3994000</v>
          </cell>
          <cell r="M31">
            <v>4162900</v>
          </cell>
          <cell r="N31">
            <v>4339000</v>
          </cell>
          <cell r="O31">
            <v>4522500</v>
          </cell>
          <cell r="P31">
            <v>4713800</v>
          </cell>
          <cell r="Q31">
            <v>4913200</v>
          </cell>
          <cell r="R31">
            <v>5121100</v>
          </cell>
        </row>
        <row r="32">
          <cell r="A32">
            <v>27</v>
          </cell>
          <cell r="C32">
            <v>2355200</v>
          </cell>
          <cell r="D32">
            <v>2454800</v>
          </cell>
          <cell r="E32">
            <v>2558700</v>
          </cell>
          <cell r="F32">
            <v>2927600</v>
          </cell>
          <cell r="G32">
            <v>3051400</v>
          </cell>
          <cell r="H32">
            <v>3180500</v>
          </cell>
          <cell r="I32">
            <v>3315100</v>
          </cell>
        </row>
        <row r="33">
          <cell r="A33">
            <v>28</v>
          </cell>
          <cell r="J33">
            <v>3792100</v>
          </cell>
          <cell r="K33">
            <v>3952000</v>
          </cell>
          <cell r="L33">
            <v>4119700</v>
          </cell>
          <cell r="M33">
            <v>4294000</v>
          </cell>
          <cell r="N33">
            <v>4475700</v>
          </cell>
          <cell r="O33">
            <v>4665000</v>
          </cell>
          <cell r="P33">
            <v>4862300</v>
          </cell>
          <cell r="Q33">
            <v>5068000</v>
          </cell>
          <cell r="R33">
            <v>5282300</v>
          </cell>
        </row>
        <row r="34">
          <cell r="A34">
            <v>29</v>
          </cell>
          <cell r="F34">
            <v>3019800</v>
          </cell>
          <cell r="G34">
            <v>3147600</v>
          </cell>
          <cell r="H34">
            <v>3280700</v>
          </cell>
          <cell r="I34">
            <v>3419500</v>
          </cell>
        </row>
        <row r="35">
          <cell r="A35">
            <v>30</v>
          </cell>
          <cell r="J35">
            <v>3911600</v>
          </cell>
          <cell r="K35">
            <v>4077000</v>
          </cell>
          <cell r="L35">
            <v>4249500</v>
          </cell>
          <cell r="M35">
            <v>4429300</v>
          </cell>
          <cell r="N35">
            <v>4616600</v>
          </cell>
          <cell r="O35">
            <v>4811900</v>
          </cell>
          <cell r="P35">
            <v>5015400</v>
          </cell>
          <cell r="Q35">
            <v>5227600</v>
          </cell>
          <cell r="R35">
            <v>5448700</v>
          </cell>
        </row>
        <row r="36">
          <cell r="A36">
            <v>31</v>
          </cell>
          <cell r="F36">
            <v>3114900</v>
          </cell>
          <cell r="G36">
            <v>3246700</v>
          </cell>
          <cell r="H36">
            <v>3384000</v>
          </cell>
          <cell r="I36">
            <v>3527200</v>
          </cell>
        </row>
        <row r="37">
          <cell r="A37">
            <v>32</v>
          </cell>
          <cell r="J37">
            <v>4034800</v>
          </cell>
          <cell r="K37">
            <v>4205400</v>
          </cell>
          <cell r="L37">
            <v>4383300</v>
          </cell>
          <cell r="M37">
            <v>4568800</v>
          </cell>
          <cell r="N37">
            <v>4762000</v>
          </cell>
          <cell r="O37">
            <v>4963400</v>
          </cell>
          <cell r="P37">
            <v>5173400</v>
          </cell>
          <cell r="Q37">
            <v>5392200</v>
          </cell>
          <cell r="R37">
            <v>5620300</v>
          </cell>
        </row>
        <row r="38">
          <cell r="A38">
            <v>33</v>
          </cell>
          <cell r="F38">
            <v>3213000</v>
          </cell>
          <cell r="G38">
            <v>3348900</v>
          </cell>
          <cell r="H38">
            <v>3490600</v>
          </cell>
          <cell r="I38">
            <v>3638200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opLeftCell="A4" workbookViewId="0">
      <selection activeCell="C16" sqref="C16"/>
    </sheetView>
  </sheetViews>
  <sheetFormatPr defaultRowHeight="15" x14ac:dyDescent="0.25"/>
  <cols>
    <col min="1" max="1" width="4.5703125" customWidth="1"/>
    <col min="2" max="2" width="19.140625" customWidth="1"/>
    <col min="3" max="3" width="23.85546875" customWidth="1"/>
    <col min="4" max="4" width="16" customWidth="1"/>
    <col min="5" max="5" width="16.42578125" customWidth="1"/>
    <col min="7" max="7" width="8.85546875" customWidth="1"/>
    <col min="8" max="8" width="12" customWidth="1"/>
    <col min="9" max="9" width="10.140625" customWidth="1"/>
    <col min="10" max="10" width="11.28515625" customWidth="1"/>
    <col min="11" max="11" width="16.5703125" customWidth="1"/>
    <col min="12" max="12" width="15.85546875" customWidth="1"/>
    <col min="13" max="13" width="13.28515625" customWidth="1"/>
    <col min="14" max="14" width="20.7109375" customWidth="1"/>
    <col min="15" max="15" width="20.5703125" customWidth="1"/>
    <col min="16" max="16" width="13.42578125" customWidth="1"/>
    <col min="17" max="17" width="12.85546875" customWidth="1"/>
    <col min="18" max="18" width="11.7109375" customWidth="1"/>
    <col min="19" max="19" width="13.7109375" customWidth="1"/>
    <col min="20" max="20" width="12.140625" customWidth="1"/>
    <col min="21" max="21" width="12" customWidth="1"/>
    <col min="22" max="22" width="14.85546875" customWidth="1"/>
    <col min="23" max="23" width="6.28515625" customWidth="1"/>
    <col min="24" max="24" width="12.7109375" customWidth="1"/>
    <col min="25" max="25" width="13.140625" customWidth="1"/>
    <col min="26" max="26" width="9.5703125" customWidth="1"/>
    <col min="27" max="27" width="28.7109375" customWidth="1"/>
    <col min="28" max="28" width="10.28515625" customWidth="1"/>
    <col min="29" max="29" width="20.140625" customWidth="1"/>
    <col min="30" max="30" width="13.7109375" customWidth="1"/>
    <col min="31" max="31" width="15.5703125" customWidth="1"/>
    <col min="32" max="32" width="12" customWidth="1"/>
    <col min="33" max="33" width="22.85546875" customWidth="1"/>
    <col min="34" max="34" width="17.140625" customWidth="1"/>
    <col min="35" max="35" width="16.85546875" customWidth="1"/>
  </cols>
  <sheetData>
    <row r="1" spans="1:35" x14ac:dyDescent="0.25">
      <c r="C1" s="1" t="s">
        <v>0</v>
      </c>
    </row>
    <row r="3" spans="1:35" s="4" customFormat="1" ht="30.7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13</v>
      </c>
      <c r="Q3" s="2" t="s">
        <v>16</v>
      </c>
      <c r="R3" s="2" t="s">
        <v>13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</row>
    <row r="4" spans="1:35" s="6" customFormat="1" ht="11.25" customHeight="1" x14ac:dyDescent="0.25">
      <c r="A4" s="5"/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  <c r="O4" s="5">
        <v>14</v>
      </c>
      <c r="P4" s="5">
        <v>15</v>
      </c>
      <c r="Q4" s="5">
        <v>16</v>
      </c>
      <c r="R4" s="5">
        <v>17</v>
      </c>
      <c r="S4" s="5">
        <v>18</v>
      </c>
      <c r="T4" s="5">
        <v>19</v>
      </c>
      <c r="U4" s="5">
        <v>20</v>
      </c>
      <c r="V4" s="5">
        <v>21</v>
      </c>
      <c r="W4" s="5">
        <v>22</v>
      </c>
      <c r="X4" s="5">
        <v>23</v>
      </c>
      <c r="Y4" s="5">
        <v>24</v>
      </c>
      <c r="Z4" s="5">
        <v>25</v>
      </c>
      <c r="AA4" s="5">
        <v>26</v>
      </c>
      <c r="AB4" s="5">
        <v>27</v>
      </c>
      <c r="AC4" s="5">
        <v>28</v>
      </c>
      <c r="AD4" s="5">
        <v>29</v>
      </c>
      <c r="AE4" s="5">
        <v>30</v>
      </c>
      <c r="AF4" s="5">
        <v>31</v>
      </c>
      <c r="AG4" s="5">
        <v>32</v>
      </c>
      <c r="AH4" s="5">
        <v>33</v>
      </c>
      <c r="AI4" s="5">
        <v>34</v>
      </c>
    </row>
    <row r="5" spans="1:35" x14ac:dyDescent="0.25">
      <c r="A5" s="7">
        <v>1</v>
      </c>
      <c r="B5" s="7" t="s">
        <v>34</v>
      </c>
      <c r="C5" s="7" t="s">
        <v>35</v>
      </c>
      <c r="D5" s="7" t="s">
        <v>36</v>
      </c>
      <c r="E5" s="7" t="s">
        <v>37</v>
      </c>
      <c r="F5" s="8" t="s">
        <v>38</v>
      </c>
      <c r="G5" s="7" t="s">
        <v>39</v>
      </c>
      <c r="H5" s="7" t="s">
        <v>40</v>
      </c>
      <c r="I5" s="7">
        <v>53177</v>
      </c>
      <c r="J5" s="7" t="s">
        <v>41</v>
      </c>
      <c r="K5" s="9" t="s">
        <v>42</v>
      </c>
      <c r="L5" s="7" t="s">
        <v>43</v>
      </c>
      <c r="M5" s="10">
        <v>31243</v>
      </c>
      <c r="N5" s="7" t="s">
        <v>44</v>
      </c>
      <c r="O5" s="7" t="s">
        <v>43</v>
      </c>
      <c r="P5" s="10">
        <v>31243</v>
      </c>
      <c r="Q5" s="7" t="s">
        <v>45</v>
      </c>
      <c r="R5" s="10">
        <v>39525</v>
      </c>
      <c r="S5" s="7" t="s">
        <v>46</v>
      </c>
      <c r="T5" s="7" t="s">
        <v>47</v>
      </c>
      <c r="U5" s="7" t="s">
        <v>48</v>
      </c>
      <c r="V5" s="7" t="s">
        <v>49</v>
      </c>
      <c r="W5" s="7" t="s">
        <v>50</v>
      </c>
      <c r="X5" s="7" t="s">
        <v>51</v>
      </c>
      <c r="Y5" s="7"/>
      <c r="Z5" s="7" t="s">
        <v>52</v>
      </c>
      <c r="AA5" s="7" t="s">
        <v>53</v>
      </c>
      <c r="AB5" s="7" t="s">
        <v>54</v>
      </c>
      <c r="AC5" s="7" t="s">
        <v>55</v>
      </c>
      <c r="AD5" s="7">
        <v>450</v>
      </c>
      <c r="AE5" s="7" t="s">
        <v>56</v>
      </c>
      <c r="AF5" s="7" t="s">
        <v>57</v>
      </c>
      <c r="AG5" s="7" t="s">
        <v>58</v>
      </c>
      <c r="AH5" s="7" t="s">
        <v>59</v>
      </c>
      <c r="AI5" s="7" t="s">
        <v>60</v>
      </c>
    </row>
    <row r="6" spans="1:35" x14ac:dyDescent="0.25">
      <c r="A6" s="7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25">
      <c r="A7" s="7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x14ac:dyDescent="0.25">
      <c r="A8" s="7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x14ac:dyDescent="0.25">
      <c r="A9" s="7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x14ac:dyDescent="0.25">
      <c r="A10" s="7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x14ac:dyDescent="0.25">
      <c r="A11" s="7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x14ac:dyDescent="0.25">
      <c r="A12" s="7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x14ac:dyDescent="0.25">
      <c r="A13" s="7">
        <v>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x14ac:dyDescent="0.25">
      <c r="A14" s="7">
        <v>10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3"/>
  <sheetViews>
    <sheetView tabSelected="1" topLeftCell="B1" workbookViewId="0">
      <selection activeCell="B13" sqref="B13"/>
    </sheetView>
  </sheetViews>
  <sheetFormatPr defaultRowHeight="15.75" x14ac:dyDescent="0.25"/>
  <cols>
    <col min="1" max="1" width="5.7109375" style="15" hidden="1" customWidth="1"/>
    <col min="2" max="2" width="27.42578125" style="15" bestFit="1" customWidth="1"/>
    <col min="3" max="4" width="19.7109375" style="15" customWidth="1"/>
    <col min="5" max="5" width="21.7109375" style="15" customWidth="1"/>
    <col min="6" max="7" width="11.140625" style="66" customWidth="1"/>
    <col min="8" max="8" width="13.5703125" style="66" customWidth="1"/>
    <col min="9" max="9" width="23.28515625" style="66" customWidth="1"/>
    <col min="10" max="10" width="15.7109375" style="66" customWidth="1"/>
    <col min="11" max="11" width="11.7109375" style="15" customWidth="1"/>
    <col min="12" max="12" width="20.28515625" style="15" customWidth="1"/>
    <col min="13" max="13" width="13" style="15" customWidth="1"/>
    <col min="14" max="14" width="18.7109375" style="15" customWidth="1"/>
    <col min="15" max="21" width="13" style="15" customWidth="1"/>
    <col min="22" max="22" width="13.85546875" style="66" customWidth="1"/>
    <col min="23" max="23" width="9.5703125" style="15" customWidth="1"/>
    <col min="24" max="24" width="13.85546875" style="15" customWidth="1"/>
    <col min="25" max="25" width="18" style="66" customWidth="1"/>
    <col min="26" max="26" width="7.85546875" style="15" customWidth="1"/>
    <col min="27" max="27" width="7.85546875" style="67" customWidth="1"/>
    <col min="28" max="28" width="7.85546875" style="15" customWidth="1"/>
    <col min="29" max="29" width="18" style="66" customWidth="1"/>
    <col min="30" max="31" width="15.85546875" style="15" customWidth="1"/>
    <col min="32" max="33" width="18" style="60" customWidth="1"/>
    <col min="34" max="34" width="13.7109375" style="68" customWidth="1"/>
    <col min="35" max="37" width="18.7109375" style="15" customWidth="1"/>
    <col min="38" max="38" width="22.5703125" style="15" customWidth="1"/>
    <col min="39" max="41" width="7.85546875" style="15" customWidth="1"/>
    <col min="42" max="42" width="20.140625" style="69" customWidth="1"/>
    <col min="43" max="43" width="10.85546875" style="66" customWidth="1"/>
    <col min="44" max="44" width="15" style="69" customWidth="1"/>
    <col min="45" max="45" width="25.28515625" style="69" customWidth="1"/>
    <col min="46" max="46" width="9.140625" style="69" customWidth="1"/>
    <col min="47" max="47" width="20.5703125" style="69" customWidth="1"/>
    <col min="48" max="48" width="22.28515625" style="15" customWidth="1"/>
    <col min="49" max="49" width="22.85546875" style="15" customWidth="1"/>
    <col min="50" max="82" width="22.28515625" style="15" customWidth="1"/>
    <col min="83" max="83" width="25.42578125" style="15" customWidth="1"/>
    <col min="84" max="86" width="22.28515625" style="15" customWidth="1"/>
    <col min="87" max="87" width="25.7109375" style="15" customWidth="1"/>
    <col min="88" max="88" width="22.28515625" style="15" customWidth="1"/>
    <col min="89" max="89" width="17.7109375" style="15" customWidth="1"/>
    <col min="90" max="90" width="19.7109375" style="15" customWidth="1"/>
    <col min="91" max="91" width="21.28515625" style="15" customWidth="1"/>
    <col min="92" max="92" width="14" style="15" customWidth="1"/>
    <col min="93" max="93" width="12.5703125" style="15" customWidth="1"/>
    <col min="94" max="94" width="9.140625" style="15"/>
    <col min="95" max="95" width="10.28515625" style="15" bestFit="1" customWidth="1"/>
    <col min="96" max="16384" width="9.140625" style="15"/>
  </cols>
  <sheetData>
    <row r="1" spans="1:95" ht="25.5" x14ac:dyDescent="0.35">
      <c r="A1" s="11" t="s">
        <v>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  <c r="AB1" s="11"/>
      <c r="AC1" s="11"/>
      <c r="AD1" s="11"/>
      <c r="AE1" s="11"/>
      <c r="AF1" s="13"/>
      <c r="AG1" s="13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</row>
    <row r="2" spans="1:95" ht="20.25" x14ac:dyDescent="0.3">
      <c r="A2" s="16" t="s">
        <v>62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7"/>
      <c r="AB2" s="16"/>
      <c r="AC2" s="16"/>
      <c r="AD2" s="16"/>
      <c r="AE2" s="16"/>
      <c r="AF2" s="18"/>
      <c r="AG2" s="18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4"/>
      <c r="AX2" s="14"/>
      <c r="AY2" s="14"/>
      <c r="AZ2" s="14"/>
      <c r="BA2" s="14"/>
      <c r="BB2" s="14"/>
      <c r="BC2" s="14"/>
      <c r="BD2" s="14"/>
      <c r="BE2" s="14"/>
      <c r="BF2" s="19" t="s">
        <v>63</v>
      </c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</row>
    <row r="3" spans="1:95" ht="47.25" x14ac:dyDescent="0.25">
      <c r="A3" s="20" t="s">
        <v>1</v>
      </c>
      <c r="B3" s="20" t="s">
        <v>64</v>
      </c>
      <c r="C3" s="20" t="s">
        <v>65</v>
      </c>
      <c r="D3" s="20" t="s">
        <v>66</v>
      </c>
      <c r="E3" s="20" t="s">
        <v>67</v>
      </c>
      <c r="F3" s="20" t="s">
        <v>68</v>
      </c>
      <c r="G3" s="20" t="s">
        <v>69</v>
      </c>
      <c r="H3" s="20" t="s">
        <v>70</v>
      </c>
      <c r="I3" s="20" t="s">
        <v>71</v>
      </c>
      <c r="J3" s="20" t="s">
        <v>72</v>
      </c>
      <c r="K3" s="20" t="s">
        <v>73</v>
      </c>
      <c r="L3" s="20" t="s">
        <v>74</v>
      </c>
      <c r="M3" s="20" t="s">
        <v>75</v>
      </c>
      <c r="N3" s="20" t="s">
        <v>76</v>
      </c>
      <c r="O3" s="20" t="s">
        <v>77</v>
      </c>
      <c r="P3" s="20" t="s">
        <v>78</v>
      </c>
      <c r="Q3" s="20" t="s">
        <v>79</v>
      </c>
      <c r="R3" s="20" t="s">
        <v>80</v>
      </c>
      <c r="S3" s="20" t="s">
        <v>81</v>
      </c>
      <c r="T3" s="20" t="s">
        <v>82</v>
      </c>
      <c r="U3" s="20" t="s">
        <v>83</v>
      </c>
      <c r="V3" s="20" t="s">
        <v>84</v>
      </c>
      <c r="W3" s="20" t="s">
        <v>85</v>
      </c>
      <c r="X3" s="21" t="s">
        <v>86</v>
      </c>
      <c r="Y3" s="20" t="s">
        <v>87</v>
      </c>
      <c r="Z3" s="22" t="s">
        <v>88</v>
      </c>
      <c r="AA3" s="23"/>
      <c r="AB3" s="24"/>
      <c r="AC3" s="21" t="s">
        <v>89</v>
      </c>
      <c r="AD3" s="25" t="s">
        <v>90</v>
      </c>
      <c r="AE3" s="25" t="s">
        <v>91</v>
      </c>
      <c r="AF3" s="26" t="s">
        <v>92</v>
      </c>
      <c r="AG3" s="27" t="s">
        <v>93</v>
      </c>
      <c r="AH3" s="20" t="s">
        <v>94</v>
      </c>
      <c r="AI3" s="20" t="s">
        <v>76</v>
      </c>
      <c r="AJ3" s="20" t="s">
        <v>95</v>
      </c>
      <c r="AK3" s="20" t="s">
        <v>96</v>
      </c>
      <c r="AL3" s="20" t="s">
        <v>97</v>
      </c>
      <c r="AM3" s="28" t="s">
        <v>98</v>
      </c>
      <c r="AN3" s="29"/>
      <c r="AO3" s="30"/>
      <c r="AP3" s="31" t="s">
        <v>99</v>
      </c>
      <c r="AQ3" s="32" t="s">
        <v>100</v>
      </c>
      <c r="AR3" s="33" t="s">
        <v>101</v>
      </c>
      <c r="AS3" s="32" t="s">
        <v>102</v>
      </c>
      <c r="AT3" s="32" t="s">
        <v>103</v>
      </c>
      <c r="AU3" s="21" t="s">
        <v>104</v>
      </c>
      <c r="AV3" s="21" t="s">
        <v>105</v>
      </c>
      <c r="AW3" s="20" t="s">
        <v>106</v>
      </c>
      <c r="AX3" s="20" t="s">
        <v>107</v>
      </c>
      <c r="AY3" s="20" t="s">
        <v>108</v>
      </c>
      <c r="AZ3" s="20" t="s">
        <v>109</v>
      </c>
      <c r="BA3" s="20" t="s">
        <v>110</v>
      </c>
      <c r="BB3" s="20" t="s">
        <v>111</v>
      </c>
      <c r="BC3" s="20" t="s">
        <v>112</v>
      </c>
      <c r="BD3" s="20" t="s">
        <v>113</v>
      </c>
      <c r="BE3" s="20" t="s">
        <v>114</v>
      </c>
      <c r="BF3" s="20" t="s">
        <v>115</v>
      </c>
      <c r="BG3" s="20" t="s">
        <v>76</v>
      </c>
      <c r="BH3" s="20" t="s">
        <v>116</v>
      </c>
      <c r="BI3" s="20" t="s">
        <v>117</v>
      </c>
      <c r="BJ3" s="20" t="s">
        <v>118</v>
      </c>
      <c r="BK3" s="20" t="s">
        <v>76</v>
      </c>
      <c r="BL3" s="20" t="s">
        <v>116</v>
      </c>
      <c r="BM3" s="20" t="s">
        <v>117</v>
      </c>
      <c r="BN3" s="20" t="s">
        <v>119</v>
      </c>
      <c r="BO3" s="20" t="s">
        <v>76</v>
      </c>
      <c r="BP3" s="20" t="s">
        <v>116</v>
      </c>
      <c r="BQ3" s="20" t="s">
        <v>117</v>
      </c>
      <c r="BR3" s="20" t="s">
        <v>120</v>
      </c>
      <c r="BS3" s="20" t="s">
        <v>76</v>
      </c>
      <c r="BT3" s="20" t="s">
        <v>116</v>
      </c>
      <c r="BU3" s="20" t="s">
        <v>117</v>
      </c>
      <c r="BV3" s="20" t="s">
        <v>121</v>
      </c>
      <c r="BW3" s="20" t="s">
        <v>76</v>
      </c>
      <c r="BX3" s="20" t="s">
        <v>116</v>
      </c>
      <c r="BY3" s="20" t="s">
        <v>117</v>
      </c>
      <c r="BZ3" s="20" t="s">
        <v>122</v>
      </c>
      <c r="CA3" s="20" t="s">
        <v>123</v>
      </c>
      <c r="CB3" s="20" t="s">
        <v>124</v>
      </c>
      <c r="CC3" s="20" t="s">
        <v>125</v>
      </c>
      <c r="CD3" s="20" t="s">
        <v>126</v>
      </c>
      <c r="CE3" s="20" t="s">
        <v>123</v>
      </c>
      <c r="CF3" s="20" t="s">
        <v>124</v>
      </c>
      <c r="CG3" s="20" t="s">
        <v>125</v>
      </c>
      <c r="CH3" s="20" t="s">
        <v>127</v>
      </c>
      <c r="CI3" s="20" t="s">
        <v>123</v>
      </c>
      <c r="CJ3" s="20" t="s">
        <v>124</v>
      </c>
      <c r="CK3" s="20" t="s">
        <v>125</v>
      </c>
      <c r="CL3" s="20" t="s">
        <v>128</v>
      </c>
      <c r="CM3" s="20" t="s">
        <v>123</v>
      </c>
      <c r="CN3" s="20" t="s">
        <v>124</v>
      </c>
      <c r="CO3" s="20" t="s">
        <v>125</v>
      </c>
      <c r="CP3" s="34"/>
    </row>
    <row r="4" spans="1:95" x14ac:dyDescent="0.25">
      <c r="A4" s="35">
        <v>1</v>
      </c>
      <c r="B4" s="35">
        <v>2</v>
      </c>
      <c r="C4" s="35">
        <v>3</v>
      </c>
      <c r="D4" s="35">
        <v>4</v>
      </c>
      <c r="E4" s="35">
        <v>5</v>
      </c>
      <c r="F4" s="35">
        <v>6</v>
      </c>
      <c r="G4" s="35">
        <v>7</v>
      </c>
      <c r="H4" s="35">
        <v>8</v>
      </c>
      <c r="I4" s="35">
        <v>9</v>
      </c>
      <c r="J4" s="35">
        <v>10</v>
      </c>
      <c r="K4" s="35">
        <v>11</v>
      </c>
      <c r="L4" s="35">
        <v>12</v>
      </c>
      <c r="M4" s="35">
        <v>13</v>
      </c>
      <c r="N4" s="35">
        <v>14</v>
      </c>
      <c r="O4" s="35">
        <v>15</v>
      </c>
      <c r="P4" s="35">
        <v>16</v>
      </c>
      <c r="Q4" s="35">
        <v>17</v>
      </c>
      <c r="R4" s="35">
        <v>18</v>
      </c>
      <c r="S4" s="35">
        <v>19</v>
      </c>
      <c r="T4" s="35">
        <v>20</v>
      </c>
      <c r="U4" s="35">
        <v>21</v>
      </c>
      <c r="V4" s="35">
        <v>22</v>
      </c>
      <c r="W4" s="35">
        <v>23</v>
      </c>
      <c r="X4" s="35">
        <v>24</v>
      </c>
      <c r="Y4" s="35">
        <v>25</v>
      </c>
      <c r="Z4" s="35">
        <v>26</v>
      </c>
      <c r="AA4" s="35">
        <v>27</v>
      </c>
      <c r="AB4" s="35">
        <v>28</v>
      </c>
      <c r="AC4" s="35">
        <v>29</v>
      </c>
      <c r="AD4" s="35">
        <v>30</v>
      </c>
      <c r="AE4" s="35">
        <v>31</v>
      </c>
      <c r="AF4" s="35">
        <v>32</v>
      </c>
      <c r="AG4" s="35">
        <v>33</v>
      </c>
      <c r="AH4" s="35">
        <v>34</v>
      </c>
      <c r="AI4" s="35">
        <v>35</v>
      </c>
      <c r="AJ4" s="35">
        <v>36</v>
      </c>
      <c r="AK4" s="35">
        <v>37</v>
      </c>
      <c r="AL4" s="35">
        <v>38</v>
      </c>
      <c r="AM4" s="35">
        <v>39</v>
      </c>
      <c r="AN4" s="35">
        <v>40</v>
      </c>
      <c r="AO4" s="35">
        <v>41</v>
      </c>
      <c r="AP4" s="35">
        <v>42</v>
      </c>
      <c r="AQ4" s="35">
        <v>43</v>
      </c>
      <c r="AR4" s="35">
        <v>44</v>
      </c>
      <c r="AS4" s="35">
        <v>45</v>
      </c>
      <c r="AT4" s="35">
        <v>46</v>
      </c>
      <c r="AU4" s="35">
        <v>47</v>
      </c>
      <c r="AV4" s="35">
        <v>48</v>
      </c>
      <c r="AW4" s="35">
        <v>49</v>
      </c>
      <c r="AX4" s="35">
        <v>50</v>
      </c>
      <c r="AY4" s="35">
        <v>51</v>
      </c>
      <c r="AZ4" s="35">
        <v>52</v>
      </c>
      <c r="BA4" s="35">
        <v>53</v>
      </c>
      <c r="BB4" s="35">
        <v>54</v>
      </c>
      <c r="BC4" s="35">
        <v>55</v>
      </c>
      <c r="BD4" s="35">
        <v>56</v>
      </c>
      <c r="BE4" s="35">
        <v>57</v>
      </c>
      <c r="BF4" s="35">
        <v>58</v>
      </c>
      <c r="BG4" s="35">
        <v>59</v>
      </c>
      <c r="BH4" s="35">
        <v>60</v>
      </c>
      <c r="BI4" s="35">
        <v>61</v>
      </c>
      <c r="BJ4" s="35">
        <v>62</v>
      </c>
      <c r="BK4" s="35">
        <v>63</v>
      </c>
      <c r="BL4" s="35">
        <v>64</v>
      </c>
      <c r="BM4" s="35">
        <v>65</v>
      </c>
      <c r="BN4" s="35">
        <v>66</v>
      </c>
      <c r="BO4" s="35">
        <v>67</v>
      </c>
      <c r="BP4" s="35">
        <v>68</v>
      </c>
      <c r="BQ4" s="35">
        <v>69</v>
      </c>
      <c r="BR4" s="35">
        <v>70</v>
      </c>
      <c r="BS4" s="35">
        <v>71</v>
      </c>
      <c r="BT4" s="35">
        <v>72</v>
      </c>
      <c r="BU4" s="35">
        <v>73</v>
      </c>
      <c r="BV4" s="35">
        <v>74</v>
      </c>
      <c r="BW4" s="35">
        <v>75</v>
      </c>
      <c r="BX4" s="35">
        <v>76</v>
      </c>
      <c r="BY4" s="35">
        <v>77</v>
      </c>
      <c r="BZ4" s="35">
        <v>78</v>
      </c>
      <c r="CA4" s="35">
        <v>79</v>
      </c>
      <c r="CB4" s="35">
        <v>80</v>
      </c>
      <c r="CC4" s="35">
        <v>81</v>
      </c>
      <c r="CD4" s="35">
        <v>82</v>
      </c>
      <c r="CE4" s="35">
        <v>83</v>
      </c>
      <c r="CF4" s="35">
        <v>84</v>
      </c>
      <c r="CG4" s="35">
        <v>85</v>
      </c>
      <c r="CH4" s="35">
        <v>86</v>
      </c>
      <c r="CI4" s="35">
        <v>87</v>
      </c>
      <c r="CJ4" s="35">
        <v>88</v>
      </c>
      <c r="CK4" s="35">
        <v>89</v>
      </c>
      <c r="CL4" s="35">
        <v>90</v>
      </c>
      <c r="CM4" s="35">
        <v>91</v>
      </c>
      <c r="CN4" s="35">
        <v>92</v>
      </c>
      <c r="CO4" s="35">
        <v>93</v>
      </c>
      <c r="CQ4" s="36"/>
    </row>
    <row r="5" spans="1:95" s="51" customFormat="1" ht="15.75" customHeight="1" x14ac:dyDescent="0.25">
      <c r="A5" s="37">
        <v>1</v>
      </c>
      <c r="B5" s="38" t="s">
        <v>129</v>
      </c>
      <c r="C5" s="39" t="s">
        <v>130</v>
      </c>
      <c r="D5" s="39"/>
      <c r="E5" s="38" t="s">
        <v>131</v>
      </c>
      <c r="F5" s="37" t="s">
        <v>132</v>
      </c>
      <c r="G5" s="37" t="s">
        <v>133</v>
      </c>
      <c r="H5" s="37" t="s">
        <v>134</v>
      </c>
      <c r="I5" s="37"/>
      <c r="J5" s="39" t="s">
        <v>135</v>
      </c>
      <c r="K5" s="40" t="s">
        <v>136</v>
      </c>
      <c r="L5" s="38"/>
      <c r="M5" s="38"/>
      <c r="N5" s="38" t="s">
        <v>137</v>
      </c>
      <c r="O5" s="38"/>
      <c r="P5" s="38"/>
      <c r="Q5" s="38"/>
      <c r="R5" s="38"/>
      <c r="S5" s="38"/>
      <c r="T5" s="38"/>
      <c r="U5" s="38"/>
      <c r="V5" s="37">
        <v>28</v>
      </c>
      <c r="W5" s="38"/>
      <c r="X5" s="38">
        <f>IF(AQ5+2=34,AQ5,AQ5+2)</f>
        <v>30</v>
      </c>
      <c r="Y5" s="41">
        <v>41609</v>
      </c>
      <c r="Z5" s="38" t="s">
        <v>138</v>
      </c>
      <c r="AA5" s="42" t="s">
        <v>139</v>
      </c>
      <c r="AB5" s="38">
        <v>2013</v>
      </c>
      <c r="AC5" s="41">
        <v>42339</v>
      </c>
      <c r="AD5" s="43">
        <f>AC5+731</f>
        <v>43070</v>
      </c>
      <c r="AE5" s="43"/>
      <c r="AF5" s="44">
        <f>IF(K5="II/A",VLOOKUP(AQ5,GAJI,6),IF(K5="II/B",VLOOKUP(AQ5,GAJI,7),IF(K5="II/C",VLOOKUP(AQ5,GAJI,8),IF(K5="II/D",VLOOKUP(AQ5,GAJI,9),IF(K5="III/A",VLOOKUP(AQ5,GAJI,10),IF(K5="III/B",VLOOKUP(AQ5,GAJI,11),IF(K5="III/C",VLOOKUP(AQ5,GAJI,12),IF(K5="III/D",VLOOKUP(AQ5,GAJI,13),IF(K5="IV/A",VLOOKUP(AQ5,GAJI,14),IF(K5="IV/B",VLOOKUP(AQ5,GAJI,15),IF(K5="IV/C",VLOOKUP(AQ5,GAJI,16),IF(K5="IV/D",VLOOKUP(AQ5,GAJI,17),IF(K5="IV/E",VLOOKUP(AQ5,GAJI,18),IF(K5="I/A",VLOOKUP(AQ5,GAJI,2),IF(K5="I/B",VLOOKUP(AQ5,GAJI,3),IF(K5="I/C",VLOOKUP(AQ5,GAJI,4),IF(K5="I/D",VLOOKUP(AQ5,GAJI,5))))))))))))))))))</f>
        <v>4475700</v>
      </c>
      <c r="AG5" s="44">
        <f>IF(K5="II/A",VLOOKUP(X5,GAJI,6),IF(K5="II/B",VLOOKUP(X5,GAJI,7),IF(K5="II/C",VLOOKUP(X5,GAJI,8),IF(K5="II/D",VLOOKUP(X5,GAJI,9),IF(K5="III/A",VLOOKUP(X5,GAJI,10),IF(K5="III/B",VLOOKUP(X5,GAJI,11),IF(K5="III/C",VLOOKUP(X5,GAJI,12),IF(K5="III/D",VLOOKUP(X5,GAJI,13),IF(K5="IV/A",VLOOKUP(X5,GAJI,14),IF(K5="IV/B",VLOOKUP(X5,GAJI,15),IF(K5="IV/C",VLOOKUP(X5,GAJI,16),IF(K5="IV/D",VLOOKUP(X5,GAJI,17),IF(K5="IV/E",VLOOKUP(X5,GAJI,18),IF(K5="I/A",VLOOKUP(X5,GAJI,2),IF(K5="I/B",VLOOKUP(X5,GAJI,3),IF(K5="I/C",VLOOKUP(X5,GAJI,4),IF(K5="I/D",VLOOKUP(X5,GAJI,5))))))))))))))))))</f>
        <v>4616600</v>
      </c>
      <c r="AH5" s="45" t="s">
        <v>140</v>
      </c>
      <c r="AI5" s="38" t="s">
        <v>137</v>
      </c>
      <c r="AJ5" s="38"/>
      <c r="AK5" s="38"/>
      <c r="AL5" s="37" t="s">
        <v>141</v>
      </c>
      <c r="AM5" s="37" t="s">
        <v>138</v>
      </c>
      <c r="AN5" s="37">
        <v>317</v>
      </c>
      <c r="AO5" s="37">
        <v>2015</v>
      </c>
      <c r="AP5" s="46" t="str">
        <f>IF(AND(NOT(AL5="UPK Lumbir"),NOT(AI5="Penjaga SD")),VLOOKUP(K5,PANGKAT,3),"")</f>
        <v/>
      </c>
      <c r="AQ5" s="37">
        <f>V5</f>
        <v>28</v>
      </c>
      <c r="AR5" s="47">
        <f>VALUE(RIGHT(E5,10))</f>
        <v>22597</v>
      </c>
      <c r="AS5" s="48" t="str">
        <f ca="1">DATEDIF(AR5,TODAY(),"Y")&amp;" Tahun "&amp;DATEDIF(AR5,TODAY(),"YM")&amp;" Bulan "&amp;DATEDIF(AR5,TODAY(),"MD")&amp;" Hari"</f>
        <v>54 Tahun 0 Bulan 20 Hari</v>
      </c>
      <c r="AT5" s="48">
        <v>60</v>
      </c>
      <c r="AU5" s="49">
        <f>EDATE(AR5,AT5*12)</f>
        <v>44512</v>
      </c>
      <c r="AV5" s="50">
        <f>DATE(YEAR(AR5)+AT5,MONTH(AR5)+1,1)</f>
        <v>44531</v>
      </c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</row>
    <row r="6" spans="1:95" x14ac:dyDescent="0.25">
      <c r="A6" s="37"/>
      <c r="B6" s="38"/>
      <c r="C6" s="39"/>
      <c r="D6" s="39"/>
      <c r="E6" s="38"/>
      <c r="F6" s="37"/>
      <c r="G6" s="37"/>
      <c r="H6" s="37"/>
      <c r="I6" s="37"/>
      <c r="J6" s="37"/>
      <c r="K6" s="40"/>
      <c r="L6" s="38"/>
      <c r="M6" s="38"/>
      <c r="N6" s="38"/>
      <c r="O6" s="38"/>
      <c r="P6" s="38"/>
      <c r="Q6" s="38"/>
      <c r="R6" s="38"/>
      <c r="S6" s="38"/>
      <c r="T6" s="38"/>
      <c r="U6" s="38"/>
      <c r="V6" s="37"/>
      <c r="W6" s="38"/>
      <c r="X6" s="38"/>
      <c r="Y6" s="41"/>
      <c r="Z6" s="38"/>
      <c r="AA6" s="42"/>
      <c r="AB6" s="38"/>
      <c r="AC6" s="41"/>
      <c r="AD6" s="43"/>
      <c r="AE6" s="43"/>
      <c r="AF6" s="44"/>
      <c r="AG6" s="44"/>
      <c r="AH6" s="45"/>
      <c r="AI6" s="38"/>
      <c r="AJ6" s="38"/>
      <c r="AK6" s="38"/>
      <c r="AL6" s="37"/>
      <c r="AM6" s="37"/>
      <c r="AN6" s="37"/>
      <c r="AO6" s="37"/>
      <c r="AP6" s="46"/>
      <c r="AQ6" s="37"/>
      <c r="AR6" s="47"/>
      <c r="AS6" s="48"/>
      <c r="AT6" s="48"/>
      <c r="AU6" s="49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</row>
    <row r="7" spans="1:95" x14ac:dyDescent="0.25">
      <c r="A7" s="37"/>
      <c r="B7" s="38"/>
      <c r="C7" s="39"/>
      <c r="D7" s="39"/>
      <c r="E7" s="38"/>
      <c r="F7" s="37"/>
      <c r="G7" s="37"/>
      <c r="H7" s="37"/>
      <c r="I7" s="37"/>
      <c r="J7" s="37"/>
      <c r="K7" s="40"/>
      <c r="L7" s="38"/>
      <c r="M7" s="38"/>
      <c r="N7" s="38"/>
      <c r="O7" s="38"/>
      <c r="P7" s="38"/>
      <c r="Q7" s="38"/>
      <c r="R7" s="38"/>
      <c r="S7" s="38"/>
      <c r="T7" s="38"/>
      <c r="U7" s="38"/>
      <c r="V7" s="37"/>
      <c r="W7" s="38"/>
      <c r="X7" s="38"/>
      <c r="Y7" s="41"/>
      <c r="Z7" s="38"/>
      <c r="AA7" s="38"/>
      <c r="AB7" s="38"/>
      <c r="AC7" s="41"/>
      <c r="AD7" s="43"/>
      <c r="AE7" s="43"/>
      <c r="AF7" s="44"/>
      <c r="AG7" s="44"/>
      <c r="AH7" s="45"/>
      <c r="AI7" s="38"/>
      <c r="AJ7" s="38"/>
      <c r="AK7" s="38"/>
      <c r="AL7" s="37"/>
      <c r="AM7" s="37"/>
      <c r="AN7" s="37"/>
      <c r="AO7" s="37"/>
      <c r="AP7" s="46"/>
      <c r="AQ7" s="37"/>
      <c r="AR7" s="47"/>
      <c r="AS7" s="48"/>
      <c r="AT7" s="48"/>
      <c r="AU7" s="49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</row>
    <row r="8" spans="1:95" x14ac:dyDescent="0.25">
      <c r="A8" s="37"/>
      <c r="B8" s="38"/>
      <c r="C8" s="39"/>
      <c r="D8" s="39"/>
      <c r="E8" s="38"/>
      <c r="F8" s="37"/>
      <c r="G8" s="37"/>
      <c r="H8" s="37"/>
      <c r="I8" s="37"/>
      <c r="J8" s="37"/>
      <c r="K8" s="40"/>
      <c r="L8" s="38"/>
      <c r="M8" s="38"/>
      <c r="N8" s="38"/>
      <c r="O8" s="38"/>
      <c r="P8" s="38"/>
      <c r="Q8" s="38"/>
      <c r="R8" s="38"/>
      <c r="S8" s="38"/>
      <c r="T8" s="38"/>
      <c r="U8" s="38"/>
      <c r="V8" s="37"/>
      <c r="W8" s="38"/>
      <c r="X8" s="38"/>
      <c r="Y8" s="37"/>
      <c r="Z8" s="38"/>
      <c r="AA8" s="38"/>
      <c r="AB8" s="38"/>
      <c r="AC8" s="37"/>
      <c r="AD8" s="43"/>
      <c r="AE8" s="43"/>
      <c r="AF8" s="44"/>
      <c r="AG8" s="44"/>
      <c r="AH8" s="45"/>
      <c r="AI8" s="38"/>
      <c r="AJ8" s="38"/>
      <c r="AK8" s="38"/>
      <c r="AL8" s="37"/>
      <c r="AM8" s="37"/>
      <c r="AN8" s="37"/>
      <c r="AO8" s="37"/>
      <c r="AP8" s="46"/>
      <c r="AQ8" s="37"/>
      <c r="AR8" s="47"/>
      <c r="AS8" s="48"/>
      <c r="AT8" s="48"/>
      <c r="AU8" s="49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</row>
    <row r="9" spans="1:95" x14ac:dyDescent="0.25">
      <c r="A9" s="37"/>
      <c r="B9" s="38"/>
      <c r="C9" s="39"/>
      <c r="D9" s="39"/>
      <c r="E9" s="38"/>
      <c r="F9" s="37"/>
      <c r="G9" s="37"/>
      <c r="H9" s="37"/>
      <c r="I9" s="37"/>
      <c r="J9" s="39"/>
      <c r="K9" s="37"/>
      <c r="L9" s="38"/>
      <c r="M9" s="38"/>
      <c r="N9" s="38"/>
      <c r="O9" s="38"/>
      <c r="P9" s="38"/>
      <c r="Q9" s="38"/>
      <c r="R9" s="38"/>
      <c r="S9" s="38"/>
      <c r="T9" s="38"/>
      <c r="U9" s="38"/>
      <c r="V9" s="37"/>
      <c r="W9" s="38"/>
      <c r="X9" s="38"/>
      <c r="Y9" s="41"/>
      <c r="Z9" s="38"/>
      <c r="AA9" s="38"/>
      <c r="AB9" s="38"/>
      <c r="AC9" s="41"/>
      <c r="AD9" s="43"/>
      <c r="AE9" s="43"/>
      <c r="AF9" s="44"/>
      <c r="AG9" s="44"/>
      <c r="AH9" s="45"/>
      <c r="AI9" s="38"/>
      <c r="AJ9" s="38"/>
      <c r="AK9" s="38"/>
      <c r="AL9" s="37"/>
      <c r="AM9" s="37"/>
      <c r="AN9" s="37"/>
      <c r="AO9" s="37"/>
      <c r="AP9" s="46"/>
      <c r="AQ9" s="37"/>
      <c r="AR9" s="47"/>
      <c r="AS9" s="48"/>
      <c r="AT9" s="48"/>
      <c r="AU9" s="49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</row>
    <row r="10" spans="1:95" x14ac:dyDescent="0.25">
      <c r="A10" s="37"/>
      <c r="B10" s="38"/>
      <c r="C10" s="39"/>
      <c r="D10" s="39"/>
      <c r="E10" s="38"/>
      <c r="F10" s="37"/>
      <c r="G10" s="37"/>
      <c r="H10" s="37"/>
      <c r="I10" s="37"/>
      <c r="J10" s="37"/>
      <c r="K10" s="37"/>
      <c r="L10" s="38"/>
      <c r="M10" s="38"/>
      <c r="N10" s="38"/>
      <c r="O10" s="38"/>
      <c r="P10" s="52"/>
      <c r="Q10" s="38"/>
      <c r="R10" s="38"/>
      <c r="S10" s="38"/>
      <c r="T10" s="38"/>
      <c r="U10" s="38"/>
      <c r="V10" s="37"/>
      <c r="W10" s="38"/>
      <c r="X10" s="38"/>
      <c r="Y10" s="41"/>
      <c r="Z10" s="37"/>
      <c r="AA10" s="39"/>
      <c r="AB10" s="37"/>
      <c r="AC10" s="41"/>
      <c r="AD10" s="43"/>
      <c r="AE10" s="43"/>
      <c r="AF10" s="44"/>
      <c r="AG10" s="44"/>
      <c r="AH10" s="45"/>
      <c r="AI10" s="38"/>
      <c r="AJ10" s="38"/>
      <c r="AK10" s="38"/>
      <c r="AL10" s="37"/>
      <c r="AM10" s="37"/>
      <c r="AN10" s="39"/>
      <c r="AO10" s="37"/>
      <c r="AP10" s="46"/>
      <c r="AQ10" s="37"/>
      <c r="AR10" s="47"/>
      <c r="AS10" s="48"/>
      <c r="AT10" s="48"/>
      <c r="AU10" s="49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</row>
    <row r="11" spans="1:95" x14ac:dyDescent="0.25">
      <c r="A11" s="37"/>
      <c r="B11" s="38"/>
      <c r="C11" s="39"/>
      <c r="D11" s="39"/>
      <c r="E11" s="38"/>
      <c r="F11" s="37"/>
      <c r="G11" s="37"/>
      <c r="H11" s="37"/>
      <c r="I11" s="37"/>
      <c r="J11" s="37"/>
      <c r="K11" s="37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7"/>
      <c r="W11" s="38"/>
      <c r="X11" s="38"/>
      <c r="Y11" s="41"/>
      <c r="Z11" s="38"/>
      <c r="AA11" s="38"/>
      <c r="AB11" s="38"/>
      <c r="AC11" s="41"/>
      <c r="AD11" s="43"/>
      <c r="AE11" s="43"/>
      <c r="AF11" s="44"/>
      <c r="AG11" s="44"/>
      <c r="AH11" s="53"/>
      <c r="AI11" s="38"/>
      <c r="AJ11" s="38"/>
      <c r="AK11" s="38"/>
      <c r="AL11" s="37"/>
      <c r="AM11" s="37"/>
      <c r="AN11" s="37"/>
      <c r="AO11" s="37"/>
      <c r="AP11" s="46"/>
      <c r="AQ11" s="37"/>
      <c r="AR11" s="47"/>
      <c r="AS11" s="48"/>
      <c r="AT11" s="48"/>
      <c r="AU11" s="49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</row>
    <row r="12" spans="1:95" x14ac:dyDescent="0.25">
      <c r="A12" s="37"/>
      <c r="B12" s="54"/>
      <c r="C12" s="55"/>
      <c r="D12" s="55"/>
      <c r="E12" s="56"/>
      <c r="F12" s="37"/>
      <c r="G12" s="37"/>
      <c r="H12" s="57"/>
      <c r="I12" s="57"/>
      <c r="J12" s="57"/>
      <c r="K12" s="57"/>
      <c r="L12" s="38"/>
      <c r="M12" s="38"/>
      <c r="N12" s="54"/>
      <c r="O12" s="38"/>
      <c r="P12" s="38"/>
      <c r="Q12" s="38"/>
      <c r="R12" s="38"/>
      <c r="S12" s="38"/>
      <c r="T12" s="38"/>
      <c r="U12" s="38"/>
      <c r="V12" s="57"/>
      <c r="W12" s="57"/>
      <c r="X12" s="38"/>
      <c r="Y12" s="43"/>
      <c r="Z12" s="57"/>
      <c r="AA12" s="57"/>
      <c r="AB12" s="57"/>
      <c r="AC12" s="43"/>
      <c r="AD12" s="43"/>
      <c r="AE12" s="43"/>
      <c r="AF12" s="44"/>
      <c r="AG12" s="44"/>
      <c r="AH12" s="55"/>
      <c r="AI12" s="54"/>
      <c r="AJ12" s="54"/>
      <c r="AK12" s="54"/>
      <c r="AL12" s="58"/>
      <c r="AM12" s="58"/>
      <c r="AN12" s="58"/>
      <c r="AO12" s="58"/>
      <c r="AP12" s="46"/>
      <c r="AQ12" s="37"/>
      <c r="AR12" s="47"/>
      <c r="AS12" s="48"/>
      <c r="AT12" s="48"/>
      <c r="AU12" s="49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</row>
    <row r="13" spans="1:95" x14ac:dyDescent="0.25">
      <c r="A13" s="37"/>
      <c r="B13" s="54"/>
      <c r="C13" s="55"/>
      <c r="D13" s="55"/>
      <c r="E13" s="57"/>
      <c r="F13" s="37"/>
      <c r="G13" s="37"/>
      <c r="H13" s="57"/>
      <c r="I13" s="57"/>
      <c r="J13" s="57"/>
      <c r="K13" s="57"/>
      <c r="L13" s="38"/>
      <c r="M13" s="38"/>
      <c r="N13" s="54"/>
      <c r="O13" s="38"/>
      <c r="P13" s="38"/>
      <c r="Q13" s="38"/>
      <c r="R13" s="38"/>
      <c r="S13" s="38"/>
      <c r="T13" s="38"/>
      <c r="U13" s="38"/>
      <c r="V13" s="59"/>
      <c r="W13" s="59"/>
      <c r="X13" s="38"/>
      <c r="Y13" s="43"/>
      <c r="Z13" s="40"/>
      <c r="AA13" s="40"/>
      <c r="AB13" s="40"/>
      <c r="AC13" s="43"/>
      <c r="AD13" s="43"/>
      <c r="AE13" s="43"/>
      <c r="AF13" s="44"/>
      <c r="AG13" s="44"/>
      <c r="AH13" s="55"/>
      <c r="AI13" s="54"/>
      <c r="AJ13" s="54"/>
      <c r="AK13" s="54"/>
      <c r="AL13" s="58"/>
      <c r="AM13" s="58"/>
      <c r="AN13" s="58"/>
      <c r="AO13" s="58"/>
      <c r="AP13" s="46"/>
      <c r="AQ13" s="37"/>
      <c r="AR13" s="47"/>
      <c r="AS13" s="48"/>
      <c r="AT13" s="48"/>
      <c r="AU13" s="49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Q13" s="60"/>
    </row>
    <row r="14" spans="1:95" x14ac:dyDescent="0.25">
      <c r="A14" s="37"/>
      <c r="B14" s="54"/>
      <c r="C14" s="55"/>
      <c r="D14" s="55"/>
      <c r="E14" s="57"/>
      <c r="F14" s="37"/>
      <c r="G14" s="37"/>
      <c r="H14" s="57"/>
      <c r="I14" s="57"/>
      <c r="J14" s="57"/>
      <c r="K14" s="57"/>
      <c r="L14" s="38"/>
      <c r="M14" s="38"/>
      <c r="N14" s="54"/>
      <c r="O14" s="38"/>
      <c r="P14" s="38"/>
      <c r="Q14" s="38"/>
      <c r="R14" s="38"/>
      <c r="S14" s="38"/>
      <c r="T14" s="38"/>
      <c r="U14" s="38"/>
      <c r="V14" s="57"/>
      <c r="W14" s="57"/>
      <c r="X14" s="38"/>
      <c r="Y14" s="43"/>
      <c r="Z14" s="57"/>
      <c r="AA14" s="57"/>
      <c r="AB14" s="57"/>
      <c r="AC14" s="43"/>
      <c r="AD14" s="43"/>
      <c r="AE14" s="43"/>
      <c r="AF14" s="44"/>
      <c r="AG14" s="44"/>
      <c r="AH14" s="61"/>
      <c r="AI14" s="54"/>
      <c r="AJ14" s="54"/>
      <c r="AK14" s="54"/>
      <c r="AL14" s="58"/>
      <c r="AM14" s="58"/>
      <c r="AN14" s="58"/>
      <c r="AO14" s="58"/>
      <c r="AP14" s="46"/>
      <c r="AQ14" s="37"/>
      <c r="AR14" s="47"/>
      <c r="AS14" s="48"/>
      <c r="AT14" s="48"/>
      <c r="AU14" s="49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</row>
    <row r="15" spans="1:95" x14ac:dyDescent="0.25">
      <c r="A15" s="37"/>
      <c r="B15" s="62"/>
      <c r="C15" s="63"/>
      <c r="D15" s="63"/>
      <c r="E15" s="62"/>
      <c r="F15" s="37"/>
      <c r="G15" s="37"/>
      <c r="H15" s="40"/>
      <c r="I15" s="40"/>
      <c r="J15" s="40"/>
      <c r="K15" s="40"/>
      <c r="L15" s="38"/>
      <c r="M15" s="38"/>
      <c r="N15" s="62"/>
      <c r="O15" s="38"/>
      <c r="P15" s="38"/>
      <c r="Q15" s="38"/>
      <c r="R15" s="38"/>
      <c r="S15" s="38"/>
      <c r="T15" s="38"/>
      <c r="U15" s="38"/>
      <c r="V15" s="40"/>
      <c r="W15" s="40"/>
      <c r="X15" s="38"/>
      <c r="Y15" s="64"/>
      <c r="Z15" s="40"/>
      <c r="AA15" s="40"/>
      <c r="AB15" s="40"/>
      <c r="AC15" s="64"/>
      <c r="AD15" s="43"/>
      <c r="AE15" s="43"/>
      <c r="AF15" s="44"/>
      <c r="AG15" s="44"/>
      <c r="AH15" s="65"/>
      <c r="AI15" s="62"/>
      <c r="AJ15" s="62"/>
      <c r="AK15" s="62"/>
      <c r="AL15" s="58"/>
      <c r="AM15" s="58"/>
      <c r="AN15" s="58"/>
      <c r="AO15" s="58"/>
      <c r="AP15" s="46"/>
      <c r="AQ15" s="37"/>
      <c r="AR15" s="47"/>
      <c r="AS15" s="48"/>
      <c r="AT15" s="48"/>
      <c r="AU15" s="49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</row>
    <row r="16" spans="1:95" x14ac:dyDescent="0.25">
      <c r="A16" s="37"/>
      <c r="B16" s="62"/>
      <c r="C16" s="63"/>
      <c r="D16" s="63"/>
      <c r="E16" s="62"/>
      <c r="F16" s="37"/>
      <c r="G16" s="37"/>
      <c r="H16" s="40"/>
      <c r="I16" s="40"/>
      <c r="J16" s="40"/>
      <c r="K16" s="40"/>
      <c r="L16" s="38"/>
      <c r="M16" s="38"/>
      <c r="N16" s="62"/>
      <c r="O16" s="38"/>
      <c r="P16" s="38"/>
      <c r="Q16" s="38"/>
      <c r="R16" s="38"/>
      <c r="S16" s="38"/>
      <c r="T16" s="38"/>
      <c r="U16" s="38"/>
      <c r="V16" s="40"/>
      <c r="W16" s="40"/>
      <c r="X16" s="38"/>
      <c r="Y16" s="40"/>
      <c r="Z16" s="40"/>
      <c r="AA16" s="40"/>
      <c r="AB16" s="40"/>
      <c r="AC16" s="40"/>
      <c r="AD16" s="43"/>
      <c r="AE16" s="43"/>
      <c r="AF16" s="44"/>
      <c r="AG16" s="44"/>
      <c r="AH16" s="65"/>
      <c r="AI16" s="62"/>
      <c r="AJ16" s="62"/>
      <c r="AK16" s="62"/>
      <c r="AL16" s="58"/>
      <c r="AM16" s="58"/>
      <c r="AN16" s="58"/>
      <c r="AO16" s="58"/>
      <c r="AP16" s="46"/>
      <c r="AQ16" s="37"/>
      <c r="AR16" s="47"/>
      <c r="AS16" s="48"/>
      <c r="AT16" s="48"/>
      <c r="AU16" s="49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</row>
    <row r="17" spans="1:93" x14ac:dyDescent="0.25">
      <c r="A17" s="37"/>
      <c r="B17" s="62"/>
      <c r="C17" s="63"/>
      <c r="D17" s="63"/>
      <c r="E17" s="62"/>
      <c r="F17" s="37"/>
      <c r="G17" s="37"/>
      <c r="H17" s="40"/>
      <c r="I17" s="40"/>
      <c r="J17" s="40"/>
      <c r="K17" s="40"/>
      <c r="L17" s="38"/>
      <c r="M17" s="38"/>
      <c r="N17" s="62"/>
      <c r="O17" s="38"/>
      <c r="P17" s="38"/>
      <c r="Q17" s="38"/>
      <c r="R17" s="38"/>
      <c r="S17" s="38"/>
      <c r="T17" s="38"/>
      <c r="U17" s="38"/>
      <c r="V17" s="40"/>
      <c r="W17" s="40"/>
      <c r="X17" s="38"/>
      <c r="Y17" s="43"/>
      <c r="Z17" s="40"/>
      <c r="AA17" s="40"/>
      <c r="AB17" s="40"/>
      <c r="AC17" s="43"/>
      <c r="AD17" s="43"/>
      <c r="AE17" s="43"/>
      <c r="AF17" s="44"/>
      <c r="AG17" s="44"/>
      <c r="AH17" s="65"/>
      <c r="AI17" s="62"/>
      <c r="AJ17" s="62"/>
      <c r="AK17" s="62"/>
      <c r="AL17" s="58"/>
      <c r="AM17" s="58"/>
      <c r="AN17" s="58"/>
      <c r="AO17" s="58"/>
      <c r="AP17" s="46"/>
      <c r="AQ17" s="37"/>
      <c r="AR17" s="47"/>
      <c r="AS17" s="48"/>
      <c r="AT17" s="48"/>
      <c r="AU17" s="49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</row>
    <row r="18" spans="1:93" x14ac:dyDescent="0.25">
      <c r="A18" s="37"/>
      <c r="B18" s="62"/>
      <c r="C18" s="63"/>
      <c r="D18" s="63"/>
      <c r="E18" s="62"/>
      <c r="F18" s="37"/>
      <c r="G18" s="37"/>
      <c r="H18" s="40"/>
      <c r="I18" s="40"/>
      <c r="J18" s="40"/>
      <c r="K18" s="40"/>
      <c r="L18" s="38"/>
      <c r="M18" s="38"/>
      <c r="N18" s="62"/>
      <c r="O18" s="38"/>
      <c r="P18" s="38"/>
      <c r="Q18" s="38"/>
      <c r="R18" s="38"/>
      <c r="S18" s="38"/>
      <c r="T18" s="38"/>
      <c r="U18" s="38"/>
      <c r="V18" s="40"/>
      <c r="W18" s="40"/>
      <c r="X18" s="38"/>
      <c r="Y18" s="41"/>
      <c r="Z18" s="40"/>
      <c r="AA18" s="40"/>
      <c r="AB18" s="40"/>
      <c r="AC18" s="41"/>
      <c r="AD18" s="43"/>
      <c r="AE18" s="43"/>
      <c r="AF18" s="44"/>
      <c r="AG18" s="44"/>
      <c r="AH18" s="65"/>
      <c r="AI18" s="62"/>
      <c r="AJ18" s="62"/>
      <c r="AK18" s="62"/>
      <c r="AL18" s="58"/>
      <c r="AM18" s="58"/>
      <c r="AN18" s="58"/>
      <c r="AO18" s="58"/>
      <c r="AP18" s="46"/>
      <c r="AQ18" s="37"/>
      <c r="AR18" s="47"/>
      <c r="AS18" s="48"/>
      <c r="AT18" s="48"/>
      <c r="AU18" s="49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</row>
    <row r="19" spans="1:93" x14ac:dyDescent="0.25">
      <c r="A19" s="37"/>
      <c r="B19" s="62"/>
      <c r="C19" s="63"/>
      <c r="D19" s="63"/>
      <c r="E19" s="62"/>
      <c r="F19" s="37"/>
      <c r="G19" s="37"/>
      <c r="H19" s="40"/>
      <c r="I19" s="40"/>
      <c r="J19" s="40"/>
      <c r="K19" s="40"/>
      <c r="L19" s="38"/>
      <c r="M19" s="38"/>
      <c r="N19" s="62"/>
      <c r="O19" s="38"/>
      <c r="P19" s="38"/>
      <c r="Q19" s="38"/>
      <c r="R19" s="38"/>
      <c r="S19" s="38"/>
      <c r="T19" s="38"/>
      <c r="U19" s="38"/>
      <c r="V19" s="40"/>
      <c r="W19" s="40"/>
      <c r="X19" s="38"/>
      <c r="Y19" s="41"/>
      <c r="Z19" s="38"/>
      <c r="AA19" s="42"/>
      <c r="AB19" s="38"/>
      <c r="AC19" s="41"/>
      <c r="AD19" s="43"/>
      <c r="AE19" s="43"/>
      <c r="AF19" s="44"/>
      <c r="AG19" s="44"/>
      <c r="AH19" s="65"/>
      <c r="AI19" s="62"/>
      <c r="AJ19" s="62"/>
      <c r="AK19" s="62"/>
      <c r="AL19" s="58"/>
      <c r="AM19" s="37"/>
      <c r="AN19" s="37"/>
      <c r="AO19" s="37"/>
      <c r="AP19" s="46"/>
      <c r="AQ19" s="37"/>
      <c r="AR19" s="47"/>
      <c r="AS19" s="48"/>
      <c r="AT19" s="48"/>
      <c r="AU19" s="49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</row>
    <row r="20" spans="1:93" x14ac:dyDescent="0.25">
      <c r="A20" s="37"/>
      <c r="B20" s="62"/>
      <c r="C20" s="63"/>
      <c r="D20" s="63"/>
      <c r="E20" s="62"/>
      <c r="F20" s="37"/>
      <c r="G20" s="37"/>
      <c r="H20" s="40"/>
      <c r="I20" s="40"/>
      <c r="J20" s="40"/>
      <c r="K20" s="40"/>
      <c r="L20" s="38"/>
      <c r="M20" s="38"/>
      <c r="N20" s="62"/>
      <c r="O20" s="38"/>
      <c r="P20" s="38"/>
      <c r="Q20" s="38"/>
      <c r="R20" s="38"/>
      <c r="S20" s="38"/>
      <c r="T20" s="38"/>
      <c r="U20" s="38"/>
      <c r="V20" s="40"/>
      <c r="W20" s="40"/>
      <c r="X20" s="38"/>
      <c r="Y20" s="41"/>
      <c r="Z20" s="40"/>
      <c r="AA20" s="40"/>
      <c r="AB20" s="40"/>
      <c r="AC20" s="41"/>
      <c r="AD20" s="43"/>
      <c r="AE20" s="43"/>
      <c r="AF20" s="44"/>
      <c r="AG20" s="44"/>
      <c r="AH20" s="65"/>
      <c r="AI20" s="62"/>
      <c r="AJ20" s="62"/>
      <c r="AK20" s="62"/>
      <c r="AL20" s="58"/>
      <c r="AM20" s="58"/>
      <c r="AN20" s="58"/>
      <c r="AO20" s="58"/>
      <c r="AP20" s="46"/>
      <c r="AQ20" s="37"/>
      <c r="AR20" s="47"/>
      <c r="AS20" s="48"/>
      <c r="AT20" s="48"/>
      <c r="AU20" s="49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</row>
    <row r="23" spans="1:93" x14ac:dyDescent="0.25">
      <c r="B23" s="15" t="s">
        <v>142</v>
      </c>
    </row>
  </sheetData>
  <mergeCells count="5">
    <mergeCell ref="A1:AV1"/>
    <mergeCell ref="A2:AV2"/>
    <mergeCell ref="BF2:BY2"/>
    <mergeCell ref="Z3:AB3"/>
    <mergeCell ref="AM3:A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SE</vt:lpstr>
      <vt:lpstr>DATA PPTK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</dc:creator>
  <cp:lastModifiedBy>Pak Mudakir</cp:lastModifiedBy>
  <dcterms:created xsi:type="dcterms:W3CDTF">2015-10-02T03:00:46Z</dcterms:created>
  <dcterms:modified xsi:type="dcterms:W3CDTF">2015-12-02T06:34:37Z</dcterms:modified>
</cp:coreProperties>
</file>