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KEG 2025\"/>
    </mc:Choice>
  </mc:AlternateContent>
  <xr:revisionPtr revIDLastSave="0" documentId="13_ncr:1_{EF6E56D3-E6FC-441A-BEF7-500D9AAD8F6E}" xr6:coauthVersionLast="47" xr6:coauthVersionMax="47" xr10:uidLastSave="{00000000-0000-0000-0000-000000000000}"/>
  <bookViews>
    <workbookView xWindow="-120" yWindow="-120" windowWidth="29040" windowHeight="15720" firstSheet="66" activeTab="87" xr2:uid="{E455D008-4773-4885-A2EF-200404AD587D}"/>
  </bookViews>
  <sheets>
    <sheet name="Resume" sheetId="2" r:id="rId1"/>
    <sheet name="1" sheetId="3" r:id="rId2"/>
    <sheet name="2" sheetId="4" r:id="rId3"/>
    <sheet name="3" sheetId="5" r:id="rId4"/>
    <sheet name="4" sheetId="6" r:id="rId5"/>
    <sheet name="5" sheetId="7" r:id="rId6"/>
    <sheet name="6" sheetId="8" r:id="rId7"/>
    <sheet name="7" sheetId="9" r:id="rId8"/>
    <sheet name="8" sheetId="10" r:id="rId9"/>
    <sheet name="9" sheetId="11" r:id="rId10"/>
    <sheet name="10" sheetId="12" r:id="rId11"/>
    <sheet name="11" sheetId="13" r:id="rId12"/>
    <sheet name="12" sheetId="14" r:id="rId13"/>
    <sheet name="13" sheetId="15" r:id="rId14"/>
    <sheet name="14" sheetId="16" r:id="rId15"/>
    <sheet name="15" sheetId="17" r:id="rId16"/>
    <sheet name="16" sheetId="18" r:id="rId17"/>
    <sheet name="17" sheetId="19" r:id="rId18"/>
    <sheet name="18" sheetId="20" r:id="rId19"/>
    <sheet name="19" sheetId="21" r:id="rId20"/>
    <sheet name="20" sheetId="23" r:id="rId21"/>
    <sheet name="21" sheetId="24" r:id="rId22"/>
    <sheet name="22" sheetId="89" r:id="rId23"/>
    <sheet name="23" sheetId="90" r:id="rId24"/>
    <sheet name="24" sheetId="91" r:id="rId25"/>
    <sheet name="25" sheetId="28" r:id="rId26"/>
    <sheet name="26" sheetId="29" r:id="rId27"/>
    <sheet name="27" sheetId="30" r:id="rId28"/>
    <sheet name="28" sheetId="92" r:id="rId29"/>
    <sheet name="29" sheetId="32" r:id="rId30"/>
    <sheet name="30 " sheetId="33" r:id="rId31"/>
    <sheet name="31" sheetId="34" r:id="rId32"/>
    <sheet name="32" sheetId="93" r:id="rId33"/>
    <sheet name="33" sheetId="94" r:id="rId34"/>
    <sheet name="34" sheetId="95" r:id="rId35"/>
    <sheet name="35" sheetId="96" r:id="rId36"/>
    <sheet name="36" sheetId="97" r:id="rId37"/>
    <sheet name="37" sheetId="98" r:id="rId38"/>
    <sheet name="38" sheetId="39" r:id="rId39"/>
    <sheet name="39" sheetId="40" r:id="rId40"/>
    <sheet name="40" sheetId="41" r:id="rId41"/>
    <sheet name="41" sheetId="42" r:id="rId42"/>
    <sheet name="42" sheetId="43" r:id="rId43"/>
    <sheet name="43" sheetId="44" r:id="rId44"/>
    <sheet name="44" sheetId="45" r:id="rId45"/>
    <sheet name="45" sheetId="46" r:id="rId46"/>
    <sheet name="46" sheetId="100" r:id="rId47"/>
    <sheet name="47" sheetId="48" r:id="rId48"/>
    <sheet name="48" sheetId="49" r:id="rId49"/>
    <sheet name="49" sheetId="50" r:id="rId50"/>
    <sheet name="50" sheetId="51" r:id="rId51"/>
    <sheet name="51" sheetId="52" r:id="rId52"/>
    <sheet name="52" sheetId="56" r:id="rId53"/>
    <sheet name="53" sheetId="57" r:id="rId54"/>
    <sheet name="54" sheetId="58" r:id="rId55"/>
    <sheet name="55" sheetId="99" r:id="rId56"/>
    <sheet name="56" sheetId="60" r:id="rId57"/>
    <sheet name="57" sheetId="61" r:id="rId58"/>
    <sheet name="58" sheetId="62" r:id="rId59"/>
    <sheet name="59" sheetId="63" r:id="rId60"/>
    <sheet name="60" sheetId="88" r:id="rId61"/>
    <sheet name="61" sheetId="65" r:id="rId62"/>
    <sheet name="62" sheetId="66" r:id="rId63"/>
    <sheet name="63" sheetId="67" r:id="rId64"/>
    <sheet name="64" sheetId="68" r:id="rId65"/>
    <sheet name="65" sheetId="69" r:id="rId66"/>
    <sheet name="66" sheetId="70" r:id="rId67"/>
    <sheet name="67" sheetId="71" r:id="rId68"/>
    <sheet name="68" sheetId="72" r:id="rId69"/>
    <sheet name="69" sheetId="73" r:id="rId70"/>
    <sheet name="70" sheetId="74" r:id="rId71"/>
    <sheet name="71" sheetId="75" r:id="rId72"/>
    <sheet name="72" sheetId="76" r:id="rId73"/>
    <sheet name="73" sheetId="77" r:id="rId74"/>
    <sheet name="74" sheetId="78" r:id="rId75"/>
    <sheet name="75" sheetId="79" r:id="rId76"/>
    <sheet name="76" sheetId="80" r:id="rId77"/>
    <sheet name="77" sheetId="81" r:id="rId78"/>
    <sheet name="78" sheetId="82" r:id="rId79"/>
    <sheet name="79" sheetId="83" r:id="rId80"/>
    <sheet name="80" sheetId="84" r:id="rId81"/>
    <sheet name="81" sheetId="85" r:id="rId82"/>
    <sheet name="82" sheetId="86" r:id="rId83"/>
    <sheet name="83" sheetId="87" r:id="rId84"/>
    <sheet name="84" sheetId="103" r:id="rId85"/>
    <sheet name="85" sheetId="105" r:id="rId86"/>
    <sheet name="86" sheetId="102" r:id="rId87"/>
    <sheet name="87" sheetId="106" r:id="rId88"/>
  </sheets>
  <externalReferences>
    <externalReference r:id="rId89"/>
    <externalReference r:id="rId90"/>
    <externalReference r:id="rId91"/>
    <externalReference r:id="rId92"/>
  </externalReferences>
  <definedNames>
    <definedName name="_xlnm.Print_Area" localSheetId="12">'12'!$A$1:$O$36</definedName>
    <definedName name="_xlnm.Print_Area" localSheetId="13">'13'!$A$1:$T$44</definedName>
    <definedName name="_xlnm.Print_Area" localSheetId="14">'14'!$A$1:$F$42</definedName>
    <definedName name="_xlnm.Print_Area" localSheetId="15">'15'!$A$1:$H$40</definedName>
    <definedName name="_xlnm.Print_Area" localSheetId="16">'16'!$A$1:$N$41</definedName>
    <definedName name="_xlnm.Print_Area" localSheetId="17">'17'!$A$1:$K$43</definedName>
    <definedName name="_xlnm.Print_Area" localSheetId="18">'18'!$A$1:$N$42</definedName>
    <definedName name="_xlnm.Print_Area" localSheetId="19">'19'!$A$1:$D$21</definedName>
    <definedName name="_xlnm.Print_Area" localSheetId="2">'2'!$A$1:$F$32</definedName>
    <definedName name="_xlnm.Print_Area" localSheetId="20">'20'!$A$1:$D$44</definedName>
    <definedName name="_xlnm.Print_Area" localSheetId="21">'21'!$A$1:$L$39</definedName>
    <definedName name="_xlnm.Print_Area" localSheetId="23">'23'!$A$1:$M$40</definedName>
    <definedName name="_xlnm.Print_Area" localSheetId="24">'24'!$A$1:$S$37</definedName>
    <definedName name="_xlnm.Print_Area" localSheetId="27">'27'!$A$1:$N$35</definedName>
    <definedName name="_xlnm.Print_Area" localSheetId="28">'28'!$A$1:$H$37</definedName>
    <definedName name="_xlnm.Print_Area" localSheetId="29">'29'!$A$1:$AD$41</definedName>
    <definedName name="_xlnm.Print_Area" localSheetId="3">'3'!$A$1:$H$24</definedName>
    <definedName name="_xlnm.Print_Area" localSheetId="30">'30 '!$A$1:$L$44</definedName>
    <definedName name="_xlnm.Print_Area" localSheetId="31">'31'!$A$1:$V$37</definedName>
    <definedName name="_xlnm.Print_Area" localSheetId="34">'34'!$A$1:$R$39</definedName>
    <definedName name="_xlnm.Print_Area" localSheetId="35">'35'!$A$1:$T$37</definedName>
    <definedName name="_xlnm.Print_Area" localSheetId="36">'36'!$A$1:$M$37</definedName>
    <definedName name="_xlnm.Print_Area" localSheetId="39">'39'!$A$1:$I$39</definedName>
    <definedName name="_xlnm.Print_Area" localSheetId="4">'4'!$A$1:$J$44</definedName>
    <definedName name="_xlnm.Print_Area" localSheetId="40">'40'!$A$1:$L$36</definedName>
    <definedName name="_xlnm.Print_Area" localSheetId="42">'42'!$A$1:$AD$37</definedName>
    <definedName name="_xlnm.Print_Area" localSheetId="43">'43'!$A$1:$AD$39</definedName>
    <definedName name="_xlnm.Print_Area" localSheetId="44">'44'!$A$1:$R$37</definedName>
    <definedName name="_xlnm.Print_Area" localSheetId="45">'45'!$A$1:$L$40</definedName>
    <definedName name="_xlnm.Print_Area" localSheetId="46">'46'!$A$1:$M$37</definedName>
    <definedName name="_xlnm.Print_Area" localSheetId="48">'48'!$A$1:$N$37</definedName>
    <definedName name="_xlnm.Print_Area" localSheetId="49">'49'!$A$1:$X$37</definedName>
    <definedName name="_xlnm.Print_Area" localSheetId="5">'5'!$A$1:$K$68</definedName>
    <definedName name="_xlnm.Print_Area" localSheetId="50">'50'!$A$1:$J$37</definedName>
    <definedName name="_xlnm.Print_Area" localSheetId="51">'51'!$A$1:$Z$35</definedName>
    <definedName name="_xlnm.Print_Area" localSheetId="52">'52'!$A$1:$R$39</definedName>
    <definedName name="_xlnm.Print_Area" localSheetId="53">'53'!$A$1:$N$38</definedName>
    <definedName name="_xlnm.Print_Area" localSheetId="55">'55'!$A$1:$M$37</definedName>
    <definedName name="_xlnm.Print_Area" localSheetId="56">'56'!$A$1:$J$46</definedName>
    <definedName name="_xlnm.Print_Area" localSheetId="57">'57'!$A$1:$AC$41</definedName>
    <definedName name="_xlnm.Print_Area" localSheetId="58">'58'!$A$1:$S$47</definedName>
    <definedName name="_xlnm.Print_Area" localSheetId="59">'59'!$A$1:$F$27</definedName>
    <definedName name="_xlnm.Print_Area" localSheetId="6">'6'!$A$1:$E$15</definedName>
    <definedName name="_xlnm.Print_Area" localSheetId="60">'60'!$A$1:$F$38</definedName>
    <definedName name="_xlnm.Print_Area" localSheetId="61">'61'!$A$1:$P$43</definedName>
    <definedName name="_xlnm.Print_Area" localSheetId="62">'62'!$A$1:$I$38</definedName>
    <definedName name="_xlnm.Print_Area" localSheetId="63">'63'!$A$1:$J$39</definedName>
    <definedName name="_xlnm.Print_Area" localSheetId="64">'64'!$A$1:$L$41</definedName>
    <definedName name="_xlnm.Print_Area" localSheetId="65">'65'!$A$1:$K$39</definedName>
    <definedName name="_xlnm.Print_Area" localSheetId="66">'66'!$A$1:$L$40</definedName>
    <definedName name="_xlnm.Print_Area" localSheetId="67">'67'!$A$1:$I$44</definedName>
    <definedName name="_xlnm.Print_Area" localSheetId="68">'68'!$A$1:$E$40</definedName>
    <definedName name="_xlnm.Print_Area" localSheetId="69">'69'!$A$1:$T$41</definedName>
    <definedName name="_xlnm.Print_Area" localSheetId="7">'7'!$A$1:$R$35</definedName>
    <definedName name="_xlnm.Print_Area" localSheetId="70">'70'!$A$1:$F$35</definedName>
    <definedName name="_xlnm.Print_Area" localSheetId="71">'71'!$A$1:$AH$32</definedName>
    <definedName name="_xlnm.Print_Area" localSheetId="72">'72'!$A$1:$L$40</definedName>
    <definedName name="_xlnm.Print_Area" localSheetId="73">'73'!$A$1:$S$39</definedName>
    <definedName name="_xlnm.Print_Area" localSheetId="74">'74'!$A$1:$R$40</definedName>
    <definedName name="_xlnm.Print_Area" localSheetId="77">'77'!$A$1:$W$40</definedName>
    <definedName name="_xlnm.Print_Area" localSheetId="79">'79'!$A$1:$G$38</definedName>
    <definedName name="_xlnm.Print_Area" localSheetId="8">'8'!$A$1:$J$33</definedName>
    <definedName name="_xlnm.Print_Area" localSheetId="84">'84'!$A$1:$H$34</definedName>
    <definedName name="_xlnm.Print_Area" localSheetId="85">'85'!$A$1:$O$38</definedName>
    <definedName name="_xlnm.Print_Area" localSheetId="86">'86'!$A$1:$R$35</definedName>
    <definedName name="_xlnm.Print_Area" localSheetId="87">'87'!$A$1:$R$35</definedName>
    <definedName name="_xlnm.Print_Area" localSheetId="9">'9'!$A$1:$D$38</definedName>
    <definedName name="_xlnm.Print_Area" localSheetId="0">Resume!$A$1:$G$217</definedName>
    <definedName name="_xlnm.Print_Titles" localSheetId="9">'9'!$A:$C,'9'!$3:$8</definedName>
    <definedName name="_xlnm.Print_Titles" localSheetId="0">Resume!$5:$6</definedName>
    <definedName name="Z_17D7C177_D9B1_4DC1_9138_49FE7AC6BB29_.wvu.PrintArea" localSheetId="5" hidden="1">'5'!$A$1:$H$40</definedName>
    <definedName name="Z_292D246C_5048_11D6_9411_0000212D0BAF_.wvu.PrintArea" localSheetId="14" hidden="1">'14'!$A$1:$N$38</definedName>
    <definedName name="Z_730E2C64_B2C1_434F_B758_04E2943FA20D_.wvu.PrintArea" localSheetId="14" hidden="1">'14'!$A$1:$N$38</definedName>
    <definedName name="Z_730E2C64_B2C1_434F_B758_04E2943FA20D_.wvu.PrintArea" localSheetId="28" hidden="1">'28'!$A$1:$F$36</definedName>
    <definedName name="Z_730E2C64_B2C1_434F_B758_04E2943FA20D_.wvu.PrintArea" localSheetId="32" hidden="1">'32'!$A$1:$G$38</definedName>
    <definedName name="Z_730E2C64_B2C1_434F_B758_04E2943FA20D_.wvu.PrintArea" localSheetId="33" hidden="1">'33'!$A$1:$C$38</definedName>
    <definedName name="Z_730E2C64_B2C1_434F_B758_04E2943FA20D_.wvu.PrintArea" localSheetId="45" hidden="1">'45'!$A$1:$U$38</definedName>
    <definedName name="Z_730E2C64_B2C1_434F_B758_04E2943FA20D_.wvu.PrintArea" localSheetId="48" hidden="1">'48'!$A$1:$U$38</definedName>
    <definedName name="Z_730E2C64_B2C1_434F_B758_04E2943FA20D_.wvu.PrintArea" localSheetId="50" hidden="1">'50'!$A$1:$G$39</definedName>
    <definedName name="Z_730E2C64_B2C1_434F_B758_04E2943FA20D_.wvu.PrintArea" localSheetId="51" hidden="1">'51'!$A$1:$AL$38</definedName>
    <definedName name="Z_730E2C64_B2C1_434F_B758_04E2943FA20D_.wvu.PrintArea" localSheetId="70" hidden="1">'70'!$A$1:$G$35</definedName>
    <definedName name="Z_93528372_5BA8_11D6_9411_0000212D0BAF_.wvu.PrintArea" localSheetId="14" hidden="1">'14'!$A$1:$N$38</definedName>
    <definedName name="Z_93528372_5BA8_11D6_9411_0000212D0BAF_.wvu.PrintArea" localSheetId="28" hidden="1">'28'!$A$1:$F$36</definedName>
    <definedName name="Z_93528372_5BA8_11D6_9411_0000212D0BAF_.wvu.PrintArea" localSheetId="32" hidden="1">'32'!$A$1:$G$38</definedName>
    <definedName name="Z_93528372_5BA8_11D6_9411_0000212D0BAF_.wvu.PrintArea" localSheetId="33" hidden="1">'33'!$A$1:$C$38</definedName>
    <definedName name="Z_93528372_5BA8_11D6_9411_0000212D0BAF_.wvu.PrintArea" localSheetId="45" hidden="1">'45'!$A$1:$U$38</definedName>
    <definedName name="Z_93528372_5BA8_11D6_9411_0000212D0BAF_.wvu.PrintArea" localSheetId="48" hidden="1">'48'!$A$1:$U$38</definedName>
    <definedName name="Z_93528372_5BA8_11D6_9411_0000212D0BAF_.wvu.PrintArea" localSheetId="50" hidden="1">'50'!$A$1:$G$39</definedName>
    <definedName name="Z_93528372_5BA8_11D6_9411_0000212D0BAF_.wvu.PrintArea" localSheetId="51" hidden="1">'51'!$A$1:$AL$38</definedName>
    <definedName name="Z_93528372_5BA8_11D6_9411_0000212D0BAF_.wvu.PrintArea" localSheetId="70" hidden="1">'70'!$A$1:$G$35</definedName>
    <definedName name="Z_CF5BBE18_1EAB_4E8A_9B60_6E7F400FBD81_.wvu.PrintArea" localSheetId="4" hidden="1">'4'!$A$1:$G$41</definedName>
    <definedName name="Z_CF5BBE18_1EAB_4E8A_9B60_6E7F400FBD81_.wvu.PrintArea" localSheetId="6" hidden="1">'6'!$A$1:$E$11</definedName>
    <definedName name="Z_F144E4C0_F124_4A6E_9761_D1C5FCF07098_.wvu.PrintArea" localSheetId="64" hidden="1">'64'!$A$1:$L$41</definedName>
    <definedName name="Z_F144E4C0_F124_4A6E_9761_D1C5FCF07098_.wvu.PrintArea" localSheetId="65" hidden="1">'65'!$A$1:$AA$40</definedName>
    <definedName name="Z_F144E4C0_F124_4A6E_9761_D1C5FCF07098_.wvu.PrintArea" localSheetId="66" hidden="1">'66'!$A$1:$L$40</definedName>
    <definedName name="Z_F144E4C0_F124_4A6E_9761_D1C5FCF07098_.wvu.PrintArea" localSheetId="67" hidden="1">'67'!$A$1:$I$39</definedName>
    <definedName name="Z_F144E4C0_F124_4A6E_9761_D1C5FCF07098_.wvu.PrintArea" localSheetId="69" hidden="1">'69'!$A$1:$X$41</definedName>
    <definedName name="Z_F30EFE65_F2A9_47E2_8E68_51F9D7645DD4_.wvu.PrintArea" localSheetId="50" hidden="1">'50'!$A$1:$G$39</definedName>
    <definedName name="Z_F30EFE65_F2A9_47E2_8E68_51F9D7645DD4_.wvu.PrintArea" localSheetId="51" hidden="1">'51'!$A$1:$AL$38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C19" i="23"/>
  <c r="C13" i="23"/>
  <c r="C5" i="23"/>
  <c r="B5" i="23"/>
  <c r="C4" i="23"/>
  <c r="B4" i="23"/>
  <c r="C34" i="23" l="1"/>
  <c r="D25" i="23" l="1"/>
  <c r="D36" i="23"/>
  <c r="D29" i="23"/>
  <c r="D19" i="23"/>
  <c r="D32" i="23"/>
  <c r="D13" i="23"/>
  <c r="J33" i="14" l="1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12" i="3"/>
  <c r="K12" i="3" s="1"/>
  <c r="H37" i="3"/>
  <c r="G37" i="3"/>
  <c r="O10" i="106"/>
  <c r="O11" i="106"/>
  <c r="O12" i="106"/>
  <c r="O13" i="106"/>
  <c r="O14" i="106"/>
  <c r="O15" i="106"/>
  <c r="O16" i="106"/>
  <c r="O17" i="106"/>
  <c r="O18" i="106"/>
  <c r="O19" i="106"/>
  <c r="O20" i="106"/>
  <c r="O21" i="106"/>
  <c r="O22" i="106"/>
  <c r="O23" i="106"/>
  <c r="O24" i="106"/>
  <c r="O25" i="106"/>
  <c r="O26" i="106"/>
  <c r="O27" i="106"/>
  <c r="O28" i="106"/>
  <c r="L10" i="106"/>
  <c r="L11" i="106"/>
  <c r="L12" i="106"/>
  <c r="L13" i="106"/>
  <c r="L14" i="106"/>
  <c r="L15" i="106"/>
  <c r="L16" i="106"/>
  <c r="L17" i="106"/>
  <c r="L18" i="106"/>
  <c r="L19" i="106"/>
  <c r="L20" i="106"/>
  <c r="L21" i="106"/>
  <c r="L22" i="106"/>
  <c r="L23" i="106"/>
  <c r="L24" i="106"/>
  <c r="L25" i="106"/>
  <c r="L26" i="106"/>
  <c r="L27" i="106"/>
  <c r="L28" i="106"/>
  <c r="I10" i="106"/>
  <c r="I11" i="106"/>
  <c r="I12" i="106"/>
  <c r="I13" i="106"/>
  <c r="I14" i="106"/>
  <c r="I15" i="106"/>
  <c r="I16" i="106"/>
  <c r="I17" i="106"/>
  <c r="I18" i="106"/>
  <c r="I19" i="106"/>
  <c r="I20" i="106"/>
  <c r="I21" i="106"/>
  <c r="I22" i="106"/>
  <c r="I23" i="106"/>
  <c r="I24" i="106"/>
  <c r="I25" i="106"/>
  <c r="I26" i="106"/>
  <c r="I27" i="106"/>
  <c r="I28" i="106"/>
  <c r="F10" i="106"/>
  <c r="F11" i="106"/>
  <c r="F12" i="106"/>
  <c r="F13" i="106"/>
  <c r="F14" i="106"/>
  <c r="F15" i="106"/>
  <c r="F16" i="106"/>
  <c r="F17" i="106"/>
  <c r="F18" i="106"/>
  <c r="F19" i="106"/>
  <c r="F20" i="106"/>
  <c r="F21" i="106"/>
  <c r="F22" i="106"/>
  <c r="F23" i="106"/>
  <c r="F24" i="106"/>
  <c r="F25" i="106"/>
  <c r="F26" i="106"/>
  <c r="F27" i="106"/>
  <c r="O10" i="102"/>
  <c r="O11" i="102"/>
  <c r="O12" i="102"/>
  <c r="O13" i="102"/>
  <c r="O14" i="102"/>
  <c r="O15" i="102"/>
  <c r="O16" i="102"/>
  <c r="O17" i="102"/>
  <c r="O18" i="102"/>
  <c r="O19" i="102"/>
  <c r="O20" i="102"/>
  <c r="O21" i="102"/>
  <c r="O22" i="102"/>
  <c r="O23" i="102"/>
  <c r="O24" i="102"/>
  <c r="O25" i="102"/>
  <c r="O26" i="102"/>
  <c r="O27" i="102"/>
  <c r="O28" i="102"/>
  <c r="L10" i="102"/>
  <c r="L11" i="102"/>
  <c r="L12" i="102"/>
  <c r="L13" i="102"/>
  <c r="L14" i="102"/>
  <c r="L15" i="102"/>
  <c r="L16" i="102"/>
  <c r="L17" i="102"/>
  <c r="L18" i="102"/>
  <c r="L19" i="102"/>
  <c r="L20" i="102"/>
  <c r="L21" i="102"/>
  <c r="L22" i="102"/>
  <c r="L23" i="102"/>
  <c r="L24" i="102"/>
  <c r="L25" i="102"/>
  <c r="L26" i="102"/>
  <c r="L27" i="102"/>
  <c r="L28" i="102"/>
  <c r="I10" i="102"/>
  <c r="I11" i="102"/>
  <c r="I12" i="102"/>
  <c r="I13" i="102"/>
  <c r="I14" i="102"/>
  <c r="I15" i="102"/>
  <c r="I16" i="102"/>
  <c r="I17" i="102"/>
  <c r="I18" i="102"/>
  <c r="I19" i="102"/>
  <c r="I20" i="102"/>
  <c r="I21" i="102"/>
  <c r="I22" i="102"/>
  <c r="I23" i="102"/>
  <c r="I24" i="102"/>
  <c r="I25" i="102"/>
  <c r="I26" i="102"/>
  <c r="I27" i="102"/>
  <c r="I28" i="102"/>
  <c r="F10" i="102"/>
  <c r="F11" i="102"/>
  <c r="F12" i="102"/>
  <c r="F13" i="102"/>
  <c r="F14" i="102"/>
  <c r="F15" i="102"/>
  <c r="F16" i="102"/>
  <c r="F17" i="102"/>
  <c r="F18" i="102"/>
  <c r="F19" i="102"/>
  <c r="F20" i="102"/>
  <c r="F21" i="102"/>
  <c r="F22" i="102"/>
  <c r="F23" i="102"/>
  <c r="F24" i="102"/>
  <c r="F25" i="102"/>
  <c r="F26" i="102"/>
  <c r="F27" i="102"/>
  <c r="F28" i="102"/>
  <c r="N13" i="105"/>
  <c r="O13" i="105"/>
  <c r="N14" i="105"/>
  <c r="O14" i="105"/>
  <c r="N15" i="105"/>
  <c r="O15" i="105"/>
  <c r="N16" i="105"/>
  <c r="O16" i="105"/>
  <c r="N17" i="105"/>
  <c r="O17" i="105"/>
  <c r="N18" i="105"/>
  <c r="O18" i="105"/>
  <c r="N19" i="105"/>
  <c r="O19" i="105"/>
  <c r="N20" i="105"/>
  <c r="O20" i="105"/>
  <c r="N21" i="105"/>
  <c r="O21" i="105"/>
  <c r="N22" i="105"/>
  <c r="O22" i="105"/>
  <c r="N23" i="105"/>
  <c r="O23" i="105"/>
  <c r="N24" i="105"/>
  <c r="O24" i="105"/>
  <c r="N25" i="105"/>
  <c r="O25" i="105"/>
  <c r="N26" i="105"/>
  <c r="O26" i="105"/>
  <c r="N27" i="105"/>
  <c r="O27" i="105"/>
  <c r="N28" i="105"/>
  <c r="O28" i="105"/>
  <c r="N29" i="105"/>
  <c r="O29" i="105"/>
  <c r="N30" i="105"/>
  <c r="O30" i="105"/>
  <c r="N31" i="105"/>
  <c r="O31" i="105"/>
  <c r="N32" i="105"/>
  <c r="O32" i="105"/>
  <c r="N33" i="105"/>
  <c r="O33" i="105"/>
  <c r="N34" i="105"/>
  <c r="O34" i="105"/>
  <c r="H10" i="103"/>
  <c r="H11" i="103"/>
  <c r="H12" i="103"/>
  <c r="H13" i="103"/>
  <c r="H14" i="103"/>
  <c r="H15" i="103"/>
  <c r="H16" i="103"/>
  <c r="H17" i="103"/>
  <c r="H18" i="103"/>
  <c r="H19" i="103"/>
  <c r="H20" i="103"/>
  <c r="H21" i="103"/>
  <c r="H22" i="103"/>
  <c r="H23" i="103"/>
  <c r="H24" i="103"/>
  <c r="H25" i="103"/>
  <c r="H26" i="103"/>
  <c r="H27" i="103"/>
  <c r="H28" i="103"/>
  <c r="G10" i="103"/>
  <c r="G11" i="103"/>
  <c r="G12" i="103"/>
  <c r="G13" i="103"/>
  <c r="G14" i="103"/>
  <c r="G15" i="103"/>
  <c r="G16" i="103"/>
  <c r="G17" i="103"/>
  <c r="G18" i="103"/>
  <c r="G19" i="103"/>
  <c r="G20" i="103"/>
  <c r="G21" i="103"/>
  <c r="G22" i="103"/>
  <c r="G23" i="103"/>
  <c r="G24" i="103"/>
  <c r="G25" i="103"/>
  <c r="G26" i="103"/>
  <c r="G27" i="103"/>
  <c r="G28" i="103"/>
  <c r="H32" i="106"/>
  <c r="B10" i="106"/>
  <c r="C10" i="106"/>
  <c r="B11" i="106"/>
  <c r="C11" i="106"/>
  <c r="B12" i="106"/>
  <c r="C12" i="106"/>
  <c r="B13" i="106"/>
  <c r="C13" i="106"/>
  <c r="B14" i="106"/>
  <c r="C14" i="106"/>
  <c r="B15" i="106"/>
  <c r="C15" i="106"/>
  <c r="B16" i="106"/>
  <c r="C16" i="106"/>
  <c r="B17" i="106"/>
  <c r="C17" i="106"/>
  <c r="B18" i="106"/>
  <c r="C18" i="106"/>
  <c r="B19" i="106"/>
  <c r="C19" i="106"/>
  <c r="B20" i="106"/>
  <c r="C20" i="106"/>
  <c r="B21" i="106"/>
  <c r="C21" i="106"/>
  <c r="B22" i="106"/>
  <c r="C22" i="106"/>
  <c r="B23" i="106"/>
  <c r="C23" i="106"/>
  <c r="B24" i="106"/>
  <c r="C24" i="106"/>
  <c r="B25" i="106"/>
  <c r="C25" i="106"/>
  <c r="B26" i="106"/>
  <c r="C26" i="106"/>
  <c r="B27" i="106"/>
  <c r="C27" i="106"/>
  <c r="B28" i="106"/>
  <c r="C28" i="106"/>
  <c r="C9" i="106"/>
  <c r="B9" i="106"/>
  <c r="I4" i="106"/>
  <c r="I3" i="106"/>
  <c r="H32" i="102"/>
  <c r="I4" i="102"/>
  <c r="I3" i="102"/>
  <c r="F6" i="105"/>
  <c r="F5" i="105"/>
  <c r="B10" i="102"/>
  <c r="C10" i="102"/>
  <c r="B11" i="102"/>
  <c r="C11" i="102"/>
  <c r="B12" i="102"/>
  <c r="C12" i="102"/>
  <c r="B13" i="102"/>
  <c r="C13" i="102"/>
  <c r="B14" i="102"/>
  <c r="C14" i="102"/>
  <c r="B15" i="102"/>
  <c r="C15" i="102"/>
  <c r="B16" i="102"/>
  <c r="C16" i="102"/>
  <c r="B17" i="102"/>
  <c r="C17" i="102"/>
  <c r="B18" i="102"/>
  <c r="C18" i="102"/>
  <c r="B19" i="102"/>
  <c r="C19" i="102"/>
  <c r="B20" i="102"/>
  <c r="C20" i="102"/>
  <c r="B21" i="102"/>
  <c r="C21" i="102"/>
  <c r="B22" i="102"/>
  <c r="C22" i="102"/>
  <c r="B23" i="102"/>
  <c r="C23" i="102"/>
  <c r="B24" i="102"/>
  <c r="C24" i="102"/>
  <c r="B25" i="102"/>
  <c r="C25" i="102"/>
  <c r="B26" i="102"/>
  <c r="C26" i="102"/>
  <c r="B27" i="102"/>
  <c r="C27" i="102"/>
  <c r="B28" i="102"/>
  <c r="C28" i="102"/>
  <c r="C9" i="102"/>
  <c r="B9" i="102"/>
  <c r="B13" i="105"/>
  <c r="C13" i="105"/>
  <c r="B14" i="105"/>
  <c r="C14" i="105"/>
  <c r="B15" i="105"/>
  <c r="C15" i="105"/>
  <c r="B16" i="105"/>
  <c r="C16" i="105"/>
  <c r="B17" i="105"/>
  <c r="C17" i="105"/>
  <c r="B18" i="105"/>
  <c r="C18" i="105"/>
  <c r="B19" i="105"/>
  <c r="C19" i="105"/>
  <c r="B20" i="105"/>
  <c r="C20" i="105"/>
  <c r="B21" i="105"/>
  <c r="C21" i="105"/>
  <c r="B22" i="105"/>
  <c r="C22" i="105"/>
  <c r="B23" i="105"/>
  <c r="C23" i="105"/>
  <c r="B24" i="105"/>
  <c r="C24" i="105"/>
  <c r="B25" i="105"/>
  <c r="C25" i="105"/>
  <c r="B26" i="105"/>
  <c r="C26" i="105"/>
  <c r="B27" i="105"/>
  <c r="C27" i="105"/>
  <c r="B28" i="105"/>
  <c r="C28" i="105"/>
  <c r="B29" i="105"/>
  <c r="C29" i="105"/>
  <c r="B30" i="105"/>
  <c r="C30" i="105"/>
  <c r="B31" i="105"/>
  <c r="C31" i="105"/>
  <c r="C12" i="105"/>
  <c r="B12" i="105"/>
  <c r="D5" i="103"/>
  <c r="D4" i="103"/>
  <c r="B10" i="103"/>
  <c r="C10" i="103"/>
  <c r="B11" i="103"/>
  <c r="C11" i="103"/>
  <c r="B12" i="103"/>
  <c r="C12" i="103"/>
  <c r="B13" i="103"/>
  <c r="C13" i="103"/>
  <c r="B14" i="103"/>
  <c r="C14" i="103"/>
  <c r="B15" i="103"/>
  <c r="C15" i="103"/>
  <c r="B16" i="103"/>
  <c r="C16" i="103"/>
  <c r="B17" i="103"/>
  <c r="C17" i="103"/>
  <c r="B18" i="103"/>
  <c r="C18" i="103"/>
  <c r="B19" i="103"/>
  <c r="C19" i="103"/>
  <c r="B20" i="103"/>
  <c r="C20" i="103"/>
  <c r="B21" i="103"/>
  <c r="C21" i="103"/>
  <c r="B22" i="103"/>
  <c r="C22" i="103"/>
  <c r="B23" i="103"/>
  <c r="C23" i="103"/>
  <c r="B24" i="103"/>
  <c r="C24" i="103"/>
  <c r="B25" i="103"/>
  <c r="C25" i="103"/>
  <c r="B26" i="103"/>
  <c r="C26" i="103"/>
  <c r="B27" i="103"/>
  <c r="C27" i="103"/>
  <c r="B28" i="103"/>
  <c r="C28" i="103"/>
  <c r="C9" i="103"/>
  <c r="B9" i="103"/>
  <c r="N32" i="106"/>
  <c r="M32" i="106"/>
  <c r="K32" i="106"/>
  <c r="J32" i="106"/>
  <c r="G32" i="106"/>
  <c r="E32" i="106"/>
  <c r="D32" i="106"/>
  <c r="Q28" i="106"/>
  <c r="P28" i="106"/>
  <c r="F28" i="106"/>
  <c r="Q27" i="106"/>
  <c r="P27" i="106"/>
  <c r="Q26" i="106"/>
  <c r="P26" i="106"/>
  <c r="Q25" i="106"/>
  <c r="P25" i="106"/>
  <c r="Q24" i="106"/>
  <c r="P24" i="106"/>
  <c r="Q23" i="106"/>
  <c r="P23" i="106"/>
  <c r="Q22" i="106"/>
  <c r="P22" i="106"/>
  <c r="Q21" i="106"/>
  <c r="P21" i="106"/>
  <c r="Q20" i="106"/>
  <c r="P20" i="106"/>
  <c r="Q19" i="106"/>
  <c r="P19" i="106"/>
  <c r="Q18" i="106"/>
  <c r="P18" i="106"/>
  <c r="Q17" i="106"/>
  <c r="P17" i="106"/>
  <c r="Q16" i="106"/>
  <c r="P16" i="106"/>
  <c r="Q15" i="106"/>
  <c r="P15" i="106"/>
  <c r="Q14" i="106"/>
  <c r="P14" i="106"/>
  <c r="Q13" i="106"/>
  <c r="P13" i="106"/>
  <c r="Q12" i="106"/>
  <c r="P12" i="106"/>
  <c r="Q11" i="106"/>
  <c r="P11" i="106"/>
  <c r="Q10" i="106"/>
  <c r="P10" i="106"/>
  <c r="Q9" i="106"/>
  <c r="P9" i="106"/>
  <c r="O9" i="106"/>
  <c r="L9" i="106"/>
  <c r="I9" i="106"/>
  <c r="F9" i="106"/>
  <c r="O12" i="105"/>
  <c r="N12" i="105"/>
  <c r="M35" i="105"/>
  <c r="L35" i="105"/>
  <c r="K35" i="105"/>
  <c r="J35" i="105"/>
  <c r="I35" i="105"/>
  <c r="H35" i="105"/>
  <c r="G35" i="105"/>
  <c r="F35" i="105"/>
  <c r="E35" i="105"/>
  <c r="D35" i="105"/>
  <c r="F32" i="103"/>
  <c r="E32" i="103"/>
  <c r="D32" i="103"/>
  <c r="E189" i="2" s="1"/>
  <c r="H9" i="103"/>
  <c r="G9" i="103"/>
  <c r="N32" i="102"/>
  <c r="M32" i="102"/>
  <c r="K32" i="102"/>
  <c r="J32" i="102"/>
  <c r="G32" i="102"/>
  <c r="E32" i="102"/>
  <c r="D32" i="102"/>
  <c r="Q28" i="102"/>
  <c r="P28" i="102"/>
  <c r="Q27" i="102"/>
  <c r="P27" i="102"/>
  <c r="Q26" i="102"/>
  <c r="P26" i="102"/>
  <c r="Q25" i="102"/>
  <c r="P25" i="102"/>
  <c r="Q24" i="102"/>
  <c r="P24" i="102"/>
  <c r="Q23" i="102"/>
  <c r="P23" i="102"/>
  <c r="Q22" i="102"/>
  <c r="P22" i="102"/>
  <c r="Q21" i="102"/>
  <c r="P21" i="102"/>
  <c r="Q20" i="102"/>
  <c r="P20" i="102"/>
  <c r="Q19" i="102"/>
  <c r="P19" i="102"/>
  <c r="Q18" i="102"/>
  <c r="P18" i="102"/>
  <c r="Q17" i="102"/>
  <c r="P17" i="102"/>
  <c r="Q16" i="102"/>
  <c r="P16" i="102"/>
  <c r="Q15" i="102"/>
  <c r="P15" i="102"/>
  <c r="Q14" i="102"/>
  <c r="P14" i="102"/>
  <c r="Q13" i="102"/>
  <c r="P13" i="102"/>
  <c r="Q12" i="102"/>
  <c r="P12" i="102"/>
  <c r="Q11" i="102"/>
  <c r="P11" i="102"/>
  <c r="Q10" i="102"/>
  <c r="P10" i="102"/>
  <c r="Q9" i="102"/>
  <c r="P9" i="102"/>
  <c r="O9" i="102"/>
  <c r="L9" i="102"/>
  <c r="I9" i="102"/>
  <c r="F9" i="102"/>
  <c r="C31" i="62"/>
  <c r="B31" i="62"/>
  <c r="C30" i="62"/>
  <c r="B30" i="62"/>
  <c r="C29" i="62"/>
  <c r="B29" i="62"/>
  <c r="C28" i="62"/>
  <c r="B28" i="62"/>
  <c r="C27" i="62"/>
  <c r="B27" i="62"/>
  <c r="C26" i="62"/>
  <c r="B26" i="62"/>
  <c r="C25" i="62"/>
  <c r="B25" i="62"/>
  <c r="C24" i="62"/>
  <c r="B24" i="62"/>
  <c r="C23" i="62"/>
  <c r="B23" i="62"/>
  <c r="C22" i="62"/>
  <c r="B22" i="62"/>
  <c r="C21" i="62"/>
  <c r="B21" i="62"/>
  <c r="C20" i="62"/>
  <c r="B20" i="62"/>
  <c r="C19" i="62"/>
  <c r="B19" i="62"/>
  <c r="C18" i="62"/>
  <c r="B18" i="62"/>
  <c r="C17" i="62"/>
  <c r="B17" i="62"/>
  <c r="C16" i="62"/>
  <c r="B16" i="62"/>
  <c r="C15" i="62"/>
  <c r="B15" i="62"/>
  <c r="C14" i="62"/>
  <c r="B14" i="62"/>
  <c r="C13" i="62"/>
  <c r="B13" i="62"/>
  <c r="C12" i="62"/>
  <c r="B12" i="62"/>
  <c r="C31" i="58"/>
  <c r="B31" i="58"/>
  <c r="C30" i="58"/>
  <c r="B30" i="58"/>
  <c r="C29" i="58"/>
  <c r="B29" i="58"/>
  <c r="C28" i="58"/>
  <c r="B28" i="58"/>
  <c r="C27" i="58"/>
  <c r="B27" i="58"/>
  <c r="C26" i="58"/>
  <c r="B26" i="58"/>
  <c r="C25" i="58"/>
  <c r="B25" i="58"/>
  <c r="C24" i="58"/>
  <c r="B24" i="58"/>
  <c r="C23" i="58"/>
  <c r="B23" i="58"/>
  <c r="C22" i="58"/>
  <c r="B22" i="58"/>
  <c r="C21" i="58"/>
  <c r="B21" i="58"/>
  <c r="C20" i="58"/>
  <c r="B20" i="58"/>
  <c r="C19" i="58"/>
  <c r="B19" i="58"/>
  <c r="C18" i="58"/>
  <c r="B18" i="58"/>
  <c r="C17" i="58"/>
  <c r="B17" i="58"/>
  <c r="C16" i="58"/>
  <c r="B16" i="58"/>
  <c r="C15" i="58"/>
  <c r="B15" i="58"/>
  <c r="C14" i="58"/>
  <c r="B14" i="58"/>
  <c r="C13" i="58"/>
  <c r="B13" i="58"/>
  <c r="C12" i="58"/>
  <c r="B12" i="58"/>
  <c r="U34" i="98"/>
  <c r="S40" i="85"/>
  <c r="D12" i="85"/>
  <c r="Q12" i="85" s="1"/>
  <c r="D13" i="85"/>
  <c r="D14" i="85"/>
  <c r="G14" i="85" s="1"/>
  <c r="D15" i="85"/>
  <c r="G15" i="85" s="1"/>
  <c r="D16" i="85"/>
  <c r="Q16" i="85" s="1"/>
  <c r="D17" i="85"/>
  <c r="G17" i="85" s="1"/>
  <c r="D18" i="85"/>
  <c r="G18" i="85" s="1"/>
  <c r="D19" i="85"/>
  <c r="Q19" i="85" s="1"/>
  <c r="D20" i="85"/>
  <c r="D21" i="85"/>
  <c r="D22" i="85"/>
  <c r="D23" i="85"/>
  <c r="D24" i="85"/>
  <c r="D25" i="85"/>
  <c r="Q25" i="85" s="1"/>
  <c r="D26" i="85"/>
  <c r="G26" i="85" s="1"/>
  <c r="D27" i="85"/>
  <c r="Q27" i="85" s="1"/>
  <c r="D28" i="85"/>
  <c r="D29" i="85"/>
  <c r="D30" i="85"/>
  <c r="D11" i="85"/>
  <c r="D16" i="83"/>
  <c r="D17" i="83"/>
  <c r="D18" i="83"/>
  <c r="D19" i="83"/>
  <c r="D20" i="83"/>
  <c r="D21" i="83"/>
  <c r="D22" i="83"/>
  <c r="D23" i="83"/>
  <c r="D24" i="83"/>
  <c r="D25" i="83"/>
  <c r="D26" i="83"/>
  <c r="D27" i="83"/>
  <c r="D28" i="83"/>
  <c r="D29" i="83"/>
  <c r="D15" i="83"/>
  <c r="D14" i="83"/>
  <c r="O31" i="84"/>
  <c r="O30" i="84"/>
  <c r="O29" i="84"/>
  <c r="O28" i="84"/>
  <c r="O27" i="84"/>
  <c r="O26" i="84"/>
  <c r="O25" i="84"/>
  <c r="O24" i="84"/>
  <c r="O23" i="84"/>
  <c r="O22" i="84"/>
  <c r="O21" i="84"/>
  <c r="O20" i="84"/>
  <c r="O19" i="84"/>
  <c r="O18" i="84"/>
  <c r="O17" i="84"/>
  <c r="O16" i="84"/>
  <c r="O15" i="84"/>
  <c r="O14" i="84"/>
  <c r="O13" i="84"/>
  <c r="O12" i="84"/>
  <c r="X12" i="87"/>
  <c r="X13" i="87"/>
  <c r="X14" i="87"/>
  <c r="X15" i="87"/>
  <c r="X16" i="87"/>
  <c r="X17" i="87"/>
  <c r="X18" i="87"/>
  <c r="X19" i="87"/>
  <c r="X20" i="87"/>
  <c r="X21" i="87"/>
  <c r="X22" i="87"/>
  <c r="X23" i="87"/>
  <c r="X24" i="87"/>
  <c r="X25" i="87"/>
  <c r="X26" i="87"/>
  <c r="X27" i="87"/>
  <c r="X28" i="87"/>
  <c r="X29" i="87"/>
  <c r="X30" i="87"/>
  <c r="U12" i="87"/>
  <c r="U13" i="87"/>
  <c r="U14" i="87"/>
  <c r="U15" i="87"/>
  <c r="U16" i="87"/>
  <c r="U17" i="87"/>
  <c r="U18" i="87"/>
  <c r="U19" i="87"/>
  <c r="U20" i="87"/>
  <c r="U21" i="87"/>
  <c r="U22" i="87"/>
  <c r="U23" i="87"/>
  <c r="U24" i="87"/>
  <c r="U25" i="87"/>
  <c r="U26" i="87"/>
  <c r="U27" i="87"/>
  <c r="U28" i="87"/>
  <c r="U29" i="87"/>
  <c r="U30" i="87"/>
  <c r="R12" i="87"/>
  <c r="R13" i="87"/>
  <c r="R14" i="87"/>
  <c r="R15" i="87"/>
  <c r="R16" i="87"/>
  <c r="R17" i="87"/>
  <c r="R18" i="87"/>
  <c r="R19" i="87"/>
  <c r="R20" i="87"/>
  <c r="R21" i="87"/>
  <c r="R22" i="87"/>
  <c r="R23" i="87"/>
  <c r="R24" i="87"/>
  <c r="R25" i="87"/>
  <c r="R26" i="87"/>
  <c r="R27" i="87"/>
  <c r="R28" i="87"/>
  <c r="R29" i="87"/>
  <c r="R30" i="87"/>
  <c r="O12" i="87"/>
  <c r="O13" i="87"/>
  <c r="O14" i="87"/>
  <c r="O15" i="87"/>
  <c r="O16" i="87"/>
  <c r="O17" i="87"/>
  <c r="O18" i="87"/>
  <c r="O19" i="87"/>
  <c r="O20" i="87"/>
  <c r="O21" i="87"/>
  <c r="O22" i="87"/>
  <c r="O23" i="87"/>
  <c r="O24" i="87"/>
  <c r="O25" i="87"/>
  <c r="O26" i="87"/>
  <c r="O27" i="87"/>
  <c r="O28" i="87"/>
  <c r="O29" i="87"/>
  <c r="O30" i="87"/>
  <c r="L12" i="87"/>
  <c r="L13" i="87"/>
  <c r="L14" i="87"/>
  <c r="L15" i="87"/>
  <c r="L16" i="87"/>
  <c r="L17" i="87"/>
  <c r="L18" i="87"/>
  <c r="L19" i="87"/>
  <c r="L20" i="87"/>
  <c r="L21" i="87"/>
  <c r="L22" i="87"/>
  <c r="L23" i="87"/>
  <c r="L24" i="87"/>
  <c r="L25" i="87"/>
  <c r="L26" i="87"/>
  <c r="L27" i="87"/>
  <c r="L28" i="87"/>
  <c r="L29" i="87"/>
  <c r="L30" i="87"/>
  <c r="I12" i="87"/>
  <c r="I13" i="87"/>
  <c r="I14" i="87"/>
  <c r="I15" i="87"/>
  <c r="I16" i="87"/>
  <c r="I17" i="87"/>
  <c r="I18" i="87"/>
  <c r="I19" i="87"/>
  <c r="I20" i="87"/>
  <c r="I21" i="87"/>
  <c r="I22" i="87"/>
  <c r="I23" i="87"/>
  <c r="I24" i="87"/>
  <c r="I25" i="87"/>
  <c r="I26" i="87"/>
  <c r="I27" i="87"/>
  <c r="I28" i="87"/>
  <c r="I29" i="87"/>
  <c r="I30" i="87"/>
  <c r="F12" i="87"/>
  <c r="F13" i="87"/>
  <c r="F14" i="87"/>
  <c r="F15" i="87"/>
  <c r="F16" i="87"/>
  <c r="F17" i="87"/>
  <c r="F18" i="87"/>
  <c r="F19" i="87"/>
  <c r="F20" i="87"/>
  <c r="F21" i="87"/>
  <c r="F22" i="87"/>
  <c r="F23" i="87"/>
  <c r="F24" i="87"/>
  <c r="F25" i="87"/>
  <c r="F26" i="87"/>
  <c r="F27" i="87"/>
  <c r="F28" i="87"/>
  <c r="F29" i="87"/>
  <c r="F30" i="87"/>
  <c r="G11" i="83"/>
  <c r="G12" i="83"/>
  <c r="G13" i="83"/>
  <c r="G14" i="83"/>
  <c r="G15" i="83"/>
  <c r="G16" i="83"/>
  <c r="G17" i="83"/>
  <c r="G18" i="83"/>
  <c r="G19" i="83"/>
  <c r="G20" i="83"/>
  <c r="G21" i="83"/>
  <c r="G22" i="83"/>
  <c r="G23" i="83"/>
  <c r="G24" i="83"/>
  <c r="G25" i="83"/>
  <c r="G26" i="83"/>
  <c r="G27" i="83"/>
  <c r="G28" i="83"/>
  <c r="G29" i="83"/>
  <c r="G10" i="83"/>
  <c r="E37" i="84"/>
  <c r="F37" i="84"/>
  <c r="G37" i="84"/>
  <c r="H37" i="84"/>
  <c r="I37" i="84"/>
  <c r="J37" i="84"/>
  <c r="D37" i="84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12" i="86"/>
  <c r="P13" i="86"/>
  <c r="P14" i="86"/>
  <c r="P15" i="86"/>
  <c r="P16" i="86"/>
  <c r="P17" i="86"/>
  <c r="P18" i="86"/>
  <c r="P19" i="86"/>
  <c r="P20" i="86"/>
  <c r="P21" i="86"/>
  <c r="P22" i="86"/>
  <c r="P23" i="86"/>
  <c r="P24" i="86"/>
  <c r="P25" i="86"/>
  <c r="P26" i="86"/>
  <c r="P27" i="86"/>
  <c r="P28" i="86"/>
  <c r="P29" i="86"/>
  <c r="P30" i="86"/>
  <c r="P31" i="86"/>
  <c r="N13" i="86"/>
  <c r="N14" i="86"/>
  <c r="N15" i="86"/>
  <c r="N16" i="86"/>
  <c r="N17" i="86"/>
  <c r="N18" i="86"/>
  <c r="N19" i="86"/>
  <c r="N20" i="86"/>
  <c r="N21" i="86"/>
  <c r="N22" i="86"/>
  <c r="N23" i="86"/>
  <c r="N24" i="86"/>
  <c r="N25" i="86"/>
  <c r="N26" i="86"/>
  <c r="N27" i="86"/>
  <c r="N28" i="86"/>
  <c r="N29" i="86"/>
  <c r="N30" i="86"/>
  <c r="N31" i="86"/>
  <c r="L13" i="86"/>
  <c r="L14" i="86"/>
  <c r="L15" i="86"/>
  <c r="L16" i="86"/>
  <c r="L17" i="86"/>
  <c r="L18" i="86"/>
  <c r="L19" i="86"/>
  <c r="L20" i="86"/>
  <c r="L21" i="86"/>
  <c r="L22" i="86"/>
  <c r="L23" i="86"/>
  <c r="L24" i="86"/>
  <c r="L25" i="86"/>
  <c r="L26" i="86"/>
  <c r="L27" i="86"/>
  <c r="L28" i="86"/>
  <c r="L29" i="86"/>
  <c r="L30" i="86"/>
  <c r="L31" i="86"/>
  <c r="J13" i="86"/>
  <c r="J14" i="86"/>
  <c r="J15" i="86"/>
  <c r="J16" i="86"/>
  <c r="J17" i="86"/>
  <c r="J18" i="86"/>
  <c r="J19" i="86"/>
  <c r="J20" i="86"/>
  <c r="J21" i="86"/>
  <c r="J22" i="86"/>
  <c r="J23" i="86"/>
  <c r="J24" i="86"/>
  <c r="J25" i="86"/>
  <c r="J26" i="86"/>
  <c r="J27" i="86"/>
  <c r="J28" i="86"/>
  <c r="J29" i="86"/>
  <c r="J30" i="86"/>
  <c r="J31" i="86"/>
  <c r="H13" i="86"/>
  <c r="H14" i="86"/>
  <c r="H15" i="86"/>
  <c r="H16" i="86"/>
  <c r="H17" i="86"/>
  <c r="H18" i="86"/>
  <c r="H19" i="86"/>
  <c r="H20" i="86"/>
  <c r="H21" i="86"/>
  <c r="H22" i="86"/>
  <c r="H23" i="86"/>
  <c r="H24" i="86"/>
  <c r="H25" i="86"/>
  <c r="H26" i="86"/>
  <c r="H27" i="86"/>
  <c r="H28" i="86"/>
  <c r="H29" i="86"/>
  <c r="H30" i="86"/>
  <c r="H31" i="86"/>
  <c r="T12" i="85"/>
  <c r="T13" i="85"/>
  <c r="T14" i="85"/>
  <c r="T15" i="85"/>
  <c r="T16" i="85"/>
  <c r="T17" i="85"/>
  <c r="T18" i="85"/>
  <c r="T19" i="85"/>
  <c r="T20" i="85"/>
  <c r="T21" i="85"/>
  <c r="T22" i="85"/>
  <c r="T23" i="85"/>
  <c r="T24" i="85"/>
  <c r="T25" i="85"/>
  <c r="T26" i="85"/>
  <c r="T27" i="85"/>
  <c r="T28" i="85"/>
  <c r="T29" i="85"/>
  <c r="T30" i="85"/>
  <c r="E12" i="85"/>
  <c r="K12" i="85" s="1"/>
  <c r="E13" i="85"/>
  <c r="K13" i="85" s="1"/>
  <c r="E14" i="85"/>
  <c r="M14" i="85" s="1"/>
  <c r="E15" i="85"/>
  <c r="S15" i="85" s="1"/>
  <c r="E16" i="85"/>
  <c r="I16" i="85" s="1"/>
  <c r="E17" i="85"/>
  <c r="O17" i="85" s="1"/>
  <c r="E18" i="85"/>
  <c r="I18" i="85" s="1"/>
  <c r="E19" i="85"/>
  <c r="K19" i="85" s="1"/>
  <c r="E20" i="85"/>
  <c r="I20" i="85" s="1"/>
  <c r="E21" i="85"/>
  <c r="O21" i="85" s="1"/>
  <c r="E22" i="85"/>
  <c r="M22" i="85" s="1"/>
  <c r="E23" i="85"/>
  <c r="S23" i="85" s="1"/>
  <c r="E24" i="85"/>
  <c r="E25" i="85"/>
  <c r="O25" i="85" s="1"/>
  <c r="E26" i="85"/>
  <c r="I26" i="85" s="1"/>
  <c r="E27" i="85"/>
  <c r="K27" i="85" s="1"/>
  <c r="E28" i="85"/>
  <c r="K28" i="85" s="1"/>
  <c r="E29" i="85"/>
  <c r="K29" i="85" s="1"/>
  <c r="E30" i="85"/>
  <c r="M30" i="85" s="1"/>
  <c r="K12" i="100"/>
  <c r="K13" i="100"/>
  <c r="K14" i="100"/>
  <c r="K15" i="100"/>
  <c r="K16" i="100"/>
  <c r="K17" i="100"/>
  <c r="K18" i="100"/>
  <c r="K19" i="100"/>
  <c r="K20" i="100"/>
  <c r="K21" i="100"/>
  <c r="K22" i="100"/>
  <c r="K23" i="100"/>
  <c r="K24" i="100"/>
  <c r="K25" i="100"/>
  <c r="K26" i="100"/>
  <c r="K27" i="100"/>
  <c r="K28" i="100"/>
  <c r="K29" i="100"/>
  <c r="K30" i="100"/>
  <c r="K11" i="100"/>
  <c r="G19" i="100"/>
  <c r="G20" i="100"/>
  <c r="G21" i="100"/>
  <c r="G22" i="100"/>
  <c r="G23" i="100"/>
  <c r="G24" i="100"/>
  <c r="G25" i="100"/>
  <c r="G26" i="100"/>
  <c r="G27" i="100"/>
  <c r="G28" i="100"/>
  <c r="G29" i="100"/>
  <c r="G30" i="100"/>
  <c r="G18" i="100"/>
  <c r="M13" i="84"/>
  <c r="N13" i="84" s="1"/>
  <c r="M14" i="84"/>
  <c r="N14" i="84" s="1"/>
  <c r="M15" i="84"/>
  <c r="N15" i="84" s="1"/>
  <c r="M16" i="84"/>
  <c r="N16" i="84" s="1"/>
  <c r="M17" i="84"/>
  <c r="N17" i="84" s="1"/>
  <c r="M18" i="84"/>
  <c r="N18" i="84" s="1"/>
  <c r="M19" i="84"/>
  <c r="N19" i="84" s="1"/>
  <c r="M20" i="84"/>
  <c r="N20" i="84" s="1"/>
  <c r="M21" i="84"/>
  <c r="N21" i="84" s="1"/>
  <c r="M22" i="84"/>
  <c r="N22" i="84" s="1"/>
  <c r="M23" i="84"/>
  <c r="N23" i="84" s="1"/>
  <c r="M24" i="84"/>
  <c r="N24" i="84" s="1"/>
  <c r="M25" i="84"/>
  <c r="N25" i="84" s="1"/>
  <c r="M26" i="84"/>
  <c r="N26" i="84" s="1"/>
  <c r="M27" i="84"/>
  <c r="N27" i="84" s="1"/>
  <c r="M28" i="84"/>
  <c r="N28" i="84" s="1"/>
  <c r="M29" i="84"/>
  <c r="N29" i="84" s="1"/>
  <c r="M30" i="84"/>
  <c r="N30" i="84" s="1"/>
  <c r="M31" i="84"/>
  <c r="N31" i="84" s="1"/>
  <c r="E36" i="82"/>
  <c r="F36" i="82"/>
  <c r="G36" i="82"/>
  <c r="H36" i="82"/>
  <c r="I36" i="82"/>
  <c r="J36" i="82"/>
  <c r="K13" i="82"/>
  <c r="L13" i="82"/>
  <c r="M13" i="82"/>
  <c r="K14" i="82"/>
  <c r="L14" i="82"/>
  <c r="M14" i="82"/>
  <c r="K15" i="82"/>
  <c r="L15" i="82"/>
  <c r="M15" i="82"/>
  <c r="K16" i="82"/>
  <c r="L16" i="82"/>
  <c r="M16" i="82"/>
  <c r="K17" i="82"/>
  <c r="L17" i="82"/>
  <c r="M17" i="82"/>
  <c r="K18" i="82"/>
  <c r="L18" i="82"/>
  <c r="M18" i="82"/>
  <c r="K19" i="82"/>
  <c r="L19" i="82"/>
  <c r="M19" i="82"/>
  <c r="K20" i="82"/>
  <c r="L20" i="82"/>
  <c r="M20" i="82"/>
  <c r="K21" i="82"/>
  <c r="L21" i="82"/>
  <c r="M21" i="82"/>
  <c r="K22" i="82"/>
  <c r="L22" i="82"/>
  <c r="M22" i="82"/>
  <c r="K23" i="82"/>
  <c r="L23" i="82"/>
  <c r="M23" i="82"/>
  <c r="K24" i="82"/>
  <c r="L24" i="82"/>
  <c r="M24" i="82"/>
  <c r="K25" i="82"/>
  <c r="L25" i="82"/>
  <c r="M25" i="82"/>
  <c r="K26" i="82"/>
  <c r="L26" i="82"/>
  <c r="M26" i="82"/>
  <c r="K27" i="82"/>
  <c r="L27" i="82"/>
  <c r="M27" i="82"/>
  <c r="K28" i="82"/>
  <c r="L28" i="82"/>
  <c r="M28" i="82"/>
  <c r="K29" i="82"/>
  <c r="L29" i="82"/>
  <c r="M29" i="82"/>
  <c r="K30" i="82"/>
  <c r="L30" i="82"/>
  <c r="M30" i="82"/>
  <c r="K31" i="82"/>
  <c r="L31" i="82"/>
  <c r="M31" i="82"/>
  <c r="H36" i="81"/>
  <c r="W12" i="81"/>
  <c r="W13" i="81"/>
  <c r="W14" i="81"/>
  <c r="W15" i="81"/>
  <c r="W16" i="81"/>
  <c r="W17" i="81"/>
  <c r="W18" i="81"/>
  <c r="W19" i="81"/>
  <c r="W20" i="81"/>
  <c r="W21" i="81"/>
  <c r="W22" i="81"/>
  <c r="W23" i="81"/>
  <c r="W24" i="81"/>
  <c r="W25" i="81"/>
  <c r="W26" i="81"/>
  <c r="W27" i="81"/>
  <c r="W28" i="81"/>
  <c r="W29" i="81"/>
  <c r="W30" i="81"/>
  <c r="U12" i="81"/>
  <c r="U13" i="81"/>
  <c r="U14" i="81"/>
  <c r="U15" i="81"/>
  <c r="U16" i="81"/>
  <c r="U17" i="81"/>
  <c r="U18" i="81"/>
  <c r="U19" i="81"/>
  <c r="U20" i="81"/>
  <c r="U21" i="81"/>
  <c r="U22" i="81"/>
  <c r="U23" i="81"/>
  <c r="U24" i="81"/>
  <c r="U25" i="81"/>
  <c r="U26" i="81"/>
  <c r="U27" i="81"/>
  <c r="U28" i="81"/>
  <c r="U29" i="81"/>
  <c r="U30" i="81"/>
  <c r="S12" i="81"/>
  <c r="S13" i="81"/>
  <c r="S14" i="81"/>
  <c r="S15" i="81"/>
  <c r="S16" i="81"/>
  <c r="S17" i="81"/>
  <c r="S18" i="81"/>
  <c r="S19" i="81"/>
  <c r="S20" i="81"/>
  <c r="S21" i="81"/>
  <c r="S22" i="81"/>
  <c r="S23" i="81"/>
  <c r="S24" i="81"/>
  <c r="S25" i="81"/>
  <c r="S26" i="81"/>
  <c r="S27" i="81"/>
  <c r="S28" i="81"/>
  <c r="S29" i="81"/>
  <c r="S30" i="81"/>
  <c r="Q12" i="81"/>
  <c r="Q13" i="81"/>
  <c r="Q14" i="81"/>
  <c r="Q15" i="81"/>
  <c r="Q16" i="81"/>
  <c r="Q17" i="81"/>
  <c r="Q18" i="81"/>
  <c r="Q19" i="81"/>
  <c r="Q20" i="81"/>
  <c r="Q21" i="81"/>
  <c r="Q22" i="81"/>
  <c r="Q23" i="81"/>
  <c r="Q24" i="81"/>
  <c r="Q25" i="81"/>
  <c r="Q26" i="81"/>
  <c r="Q27" i="81"/>
  <c r="Q28" i="81"/>
  <c r="Q29" i="81"/>
  <c r="Q30" i="81"/>
  <c r="O12" i="81"/>
  <c r="O13" i="81"/>
  <c r="O14" i="81"/>
  <c r="O15" i="81"/>
  <c r="O16" i="81"/>
  <c r="O17" i="81"/>
  <c r="O18" i="81"/>
  <c r="O19" i="81"/>
  <c r="O20" i="81"/>
  <c r="O21" i="81"/>
  <c r="O22" i="81"/>
  <c r="O23" i="81"/>
  <c r="O24" i="81"/>
  <c r="O25" i="81"/>
  <c r="O26" i="81"/>
  <c r="O27" i="81"/>
  <c r="O28" i="81"/>
  <c r="O29" i="81"/>
  <c r="O30" i="81"/>
  <c r="M12" i="81"/>
  <c r="M13" i="81"/>
  <c r="M14" i="81"/>
  <c r="M15" i="81"/>
  <c r="M16" i="81"/>
  <c r="M17" i="81"/>
  <c r="M18" i="81"/>
  <c r="M19" i="81"/>
  <c r="M20" i="81"/>
  <c r="M21" i="81"/>
  <c r="M22" i="81"/>
  <c r="M23" i="81"/>
  <c r="M24" i="81"/>
  <c r="M25" i="81"/>
  <c r="M26" i="81"/>
  <c r="M27" i="81"/>
  <c r="M28" i="81"/>
  <c r="M29" i="81"/>
  <c r="M30" i="81"/>
  <c r="K12" i="81"/>
  <c r="K13" i="81"/>
  <c r="K14" i="81"/>
  <c r="K15" i="81"/>
  <c r="K16" i="81"/>
  <c r="K17" i="81"/>
  <c r="K18" i="81"/>
  <c r="K19" i="81"/>
  <c r="K20" i="81"/>
  <c r="K21" i="81"/>
  <c r="K22" i="81"/>
  <c r="K23" i="81"/>
  <c r="K24" i="81"/>
  <c r="K25" i="81"/>
  <c r="K26" i="81"/>
  <c r="K27" i="81"/>
  <c r="K28" i="81"/>
  <c r="K29" i="81"/>
  <c r="K30" i="81"/>
  <c r="I12" i="81"/>
  <c r="I13" i="81"/>
  <c r="I14" i="81"/>
  <c r="I15" i="81"/>
  <c r="I16" i="81"/>
  <c r="I17" i="81"/>
  <c r="I18" i="81"/>
  <c r="I19" i="81"/>
  <c r="I20" i="81"/>
  <c r="I21" i="81"/>
  <c r="I22" i="81"/>
  <c r="I23" i="81"/>
  <c r="I24" i="81"/>
  <c r="I25" i="81"/>
  <c r="I26" i="81"/>
  <c r="I27" i="81"/>
  <c r="I28" i="81"/>
  <c r="I29" i="81"/>
  <c r="I30" i="81"/>
  <c r="G12" i="81"/>
  <c r="G13" i="81"/>
  <c r="G14" i="81"/>
  <c r="G15" i="81"/>
  <c r="G16" i="81"/>
  <c r="G17" i="81"/>
  <c r="G18" i="81"/>
  <c r="G19" i="81"/>
  <c r="G20" i="81"/>
  <c r="G21" i="81"/>
  <c r="G22" i="81"/>
  <c r="G23" i="81"/>
  <c r="G24" i="81"/>
  <c r="G25" i="81"/>
  <c r="G26" i="81"/>
  <c r="G27" i="81"/>
  <c r="G28" i="81"/>
  <c r="G29" i="81"/>
  <c r="G30" i="81"/>
  <c r="F11" i="80"/>
  <c r="F12" i="80"/>
  <c r="F13" i="80"/>
  <c r="F14" i="80"/>
  <c r="F15" i="80"/>
  <c r="F16" i="80"/>
  <c r="F17" i="80"/>
  <c r="F18" i="80"/>
  <c r="F19" i="80"/>
  <c r="F20" i="80"/>
  <c r="F21" i="80"/>
  <c r="F22" i="80"/>
  <c r="F23" i="80"/>
  <c r="F24" i="80"/>
  <c r="F25" i="80"/>
  <c r="F26" i="80"/>
  <c r="F27" i="80"/>
  <c r="F28" i="80"/>
  <c r="F29" i="80"/>
  <c r="K12" i="79"/>
  <c r="K13" i="79"/>
  <c r="K14" i="79"/>
  <c r="K15" i="79"/>
  <c r="K16" i="79"/>
  <c r="K17" i="79"/>
  <c r="K18" i="79"/>
  <c r="K19" i="79"/>
  <c r="K20" i="79"/>
  <c r="K21" i="79"/>
  <c r="K22" i="79"/>
  <c r="K23" i="79"/>
  <c r="K24" i="79"/>
  <c r="K25" i="79"/>
  <c r="K26" i="79"/>
  <c r="K27" i="79"/>
  <c r="K28" i="79"/>
  <c r="K29" i="79"/>
  <c r="K30" i="79"/>
  <c r="J12" i="79"/>
  <c r="J13" i="79"/>
  <c r="J14" i="79"/>
  <c r="J15" i="79"/>
  <c r="J16" i="79"/>
  <c r="J17" i="79"/>
  <c r="J18" i="79"/>
  <c r="J19" i="79"/>
  <c r="J20" i="79"/>
  <c r="J21" i="79"/>
  <c r="J22" i="79"/>
  <c r="J23" i="79"/>
  <c r="J24" i="79"/>
  <c r="J25" i="79"/>
  <c r="J26" i="79"/>
  <c r="J27" i="79"/>
  <c r="J28" i="79"/>
  <c r="J29" i="79"/>
  <c r="J30" i="79"/>
  <c r="F12" i="79"/>
  <c r="F13" i="79"/>
  <c r="F14" i="79"/>
  <c r="F15" i="79"/>
  <c r="F16" i="79"/>
  <c r="F17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M36" i="78"/>
  <c r="N36" i="78"/>
  <c r="E36" i="78"/>
  <c r="G36" i="78"/>
  <c r="H36" i="78"/>
  <c r="J36" i="78"/>
  <c r="K36" i="78"/>
  <c r="Q12" i="78"/>
  <c r="Q13" i="78"/>
  <c r="Q14" i="78"/>
  <c r="Q15" i="78"/>
  <c r="Q16" i="78"/>
  <c r="Q17" i="78"/>
  <c r="Q18" i="78"/>
  <c r="Q19" i="78"/>
  <c r="Q20" i="78"/>
  <c r="Q21" i="78"/>
  <c r="Q22" i="78"/>
  <c r="Q23" i="78"/>
  <c r="Q24" i="78"/>
  <c r="Q25" i="78"/>
  <c r="Q26" i="78"/>
  <c r="Q27" i="78"/>
  <c r="Q28" i="78"/>
  <c r="Q29" i="78"/>
  <c r="Q30" i="78"/>
  <c r="P12" i="78"/>
  <c r="P13" i="78"/>
  <c r="P14" i="78"/>
  <c r="P15" i="78"/>
  <c r="P16" i="78"/>
  <c r="P17" i="78"/>
  <c r="P18" i="78"/>
  <c r="P19" i="78"/>
  <c r="P20" i="78"/>
  <c r="P21" i="78"/>
  <c r="P22" i="78"/>
  <c r="P23" i="78"/>
  <c r="P24" i="78"/>
  <c r="P25" i="78"/>
  <c r="P26" i="78"/>
  <c r="P27" i="78"/>
  <c r="P28" i="78"/>
  <c r="P29" i="78"/>
  <c r="P30" i="78"/>
  <c r="F12" i="78"/>
  <c r="F13" i="78"/>
  <c r="F14" i="78"/>
  <c r="F15" i="78"/>
  <c r="F16" i="78"/>
  <c r="F17" i="78"/>
  <c r="F18" i="78"/>
  <c r="F19" i="78"/>
  <c r="F20" i="78"/>
  <c r="F21" i="78"/>
  <c r="F22" i="78"/>
  <c r="F23" i="78"/>
  <c r="F24" i="78"/>
  <c r="F25" i="78"/>
  <c r="F26" i="78"/>
  <c r="F27" i="78"/>
  <c r="F28" i="78"/>
  <c r="F29" i="78"/>
  <c r="F30" i="78"/>
  <c r="R12" i="77"/>
  <c r="R13" i="77"/>
  <c r="R14" i="77"/>
  <c r="R15" i="77"/>
  <c r="R16" i="77"/>
  <c r="R17" i="77"/>
  <c r="R18" i="77"/>
  <c r="R19" i="77"/>
  <c r="R20" i="77"/>
  <c r="R21" i="77"/>
  <c r="R22" i="77"/>
  <c r="R23" i="77"/>
  <c r="R24" i="77"/>
  <c r="R25" i="77"/>
  <c r="R26" i="77"/>
  <c r="R27" i="77"/>
  <c r="R28" i="77"/>
  <c r="R29" i="77"/>
  <c r="R30" i="77"/>
  <c r="Q12" i="77"/>
  <c r="Q13" i="77"/>
  <c r="Q14" i="77"/>
  <c r="Q15" i="77"/>
  <c r="Q16" i="77"/>
  <c r="Q17" i="77"/>
  <c r="Q18" i="77"/>
  <c r="Q19" i="77"/>
  <c r="Q20" i="77"/>
  <c r="Q21" i="77"/>
  <c r="Q22" i="77"/>
  <c r="Q23" i="77"/>
  <c r="Q24" i="77"/>
  <c r="Q25" i="77"/>
  <c r="Q26" i="77"/>
  <c r="Q27" i="77"/>
  <c r="Q28" i="77"/>
  <c r="Q29" i="77"/>
  <c r="Q30" i="77"/>
  <c r="P12" i="77"/>
  <c r="P13" i="77"/>
  <c r="P14" i="77"/>
  <c r="P15" i="77"/>
  <c r="P16" i="77"/>
  <c r="P17" i="77"/>
  <c r="P18" i="77"/>
  <c r="P19" i="77"/>
  <c r="P20" i="77"/>
  <c r="P21" i="77"/>
  <c r="P22" i="77"/>
  <c r="P23" i="77"/>
  <c r="P24" i="77"/>
  <c r="P25" i="77"/>
  <c r="P26" i="77"/>
  <c r="P27" i="77"/>
  <c r="P28" i="77"/>
  <c r="P29" i="77"/>
  <c r="P30" i="77"/>
  <c r="K12" i="77"/>
  <c r="M12" i="77" s="1"/>
  <c r="K13" i="77"/>
  <c r="M13" i="77" s="1"/>
  <c r="K14" i="77"/>
  <c r="K15" i="77"/>
  <c r="M15" i="77" s="1"/>
  <c r="K16" i="77"/>
  <c r="M16" i="77" s="1"/>
  <c r="K17" i="77"/>
  <c r="M17" i="77" s="1"/>
  <c r="K18" i="77"/>
  <c r="K19" i="77"/>
  <c r="M19" i="77" s="1"/>
  <c r="K20" i="77"/>
  <c r="M20" i="77" s="1"/>
  <c r="K21" i="77"/>
  <c r="M21" i="77" s="1"/>
  <c r="K22" i="77"/>
  <c r="M22" i="77" s="1"/>
  <c r="K23" i="77"/>
  <c r="M23" i="77" s="1"/>
  <c r="K24" i="77"/>
  <c r="M24" i="77" s="1"/>
  <c r="K25" i="77"/>
  <c r="M25" i="77" s="1"/>
  <c r="K26" i="77"/>
  <c r="K27" i="77"/>
  <c r="M27" i="77" s="1"/>
  <c r="K28" i="77"/>
  <c r="M28" i="77" s="1"/>
  <c r="K29" i="77"/>
  <c r="M29" i="77" s="1"/>
  <c r="K30" i="77"/>
  <c r="M30" i="77" s="1"/>
  <c r="K12" i="76"/>
  <c r="K13" i="76"/>
  <c r="K14" i="76"/>
  <c r="K15" i="76"/>
  <c r="K16" i="76"/>
  <c r="K17" i="76"/>
  <c r="K18" i="76"/>
  <c r="K19" i="76"/>
  <c r="K20" i="76"/>
  <c r="K21" i="76"/>
  <c r="K22" i="76"/>
  <c r="K23" i="76"/>
  <c r="K24" i="76"/>
  <c r="K25" i="76"/>
  <c r="K26" i="76"/>
  <c r="K27" i="76"/>
  <c r="K28" i="76"/>
  <c r="K29" i="76"/>
  <c r="K30" i="76"/>
  <c r="J12" i="76"/>
  <c r="J13" i="76"/>
  <c r="J14" i="76"/>
  <c r="J15" i="76"/>
  <c r="J16" i="76"/>
  <c r="J17" i="76"/>
  <c r="J18" i="76"/>
  <c r="J19" i="76"/>
  <c r="J20" i="76"/>
  <c r="J21" i="76"/>
  <c r="J22" i="76"/>
  <c r="J23" i="76"/>
  <c r="J24" i="76"/>
  <c r="J25" i="76"/>
  <c r="J26" i="76"/>
  <c r="J27" i="76"/>
  <c r="J28" i="76"/>
  <c r="J29" i="76"/>
  <c r="J30" i="76"/>
  <c r="G13" i="85" l="1"/>
  <c r="Q13" i="85"/>
  <c r="R10" i="102"/>
  <c r="R14" i="102"/>
  <c r="R18" i="102"/>
  <c r="R22" i="102"/>
  <c r="R26" i="102"/>
  <c r="R12" i="106"/>
  <c r="R16" i="106"/>
  <c r="R20" i="106"/>
  <c r="R24" i="106"/>
  <c r="O32" i="106"/>
  <c r="R9" i="102"/>
  <c r="R12" i="102"/>
  <c r="R16" i="102"/>
  <c r="R20" i="102"/>
  <c r="R24" i="102"/>
  <c r="R28" i="102"/>
  <c r="R10" i="106"/>
  <c r="R14" i="106"/>
  <c r="R18" i="106"/>
  <c r="R22" i="106"/>
  <c r="R26" i="106"/>
  <c r="R27" i="78"/>
  <c r="R19" i="78"/>
  <c r="R13" i="102"/>
  <c r="R17" i="102"/>
  <c r="R21" i="102"/>
  <c r="R25" i="102"/>
  <c r="F32" i="102"/>
  <c r="R11" i="106"/>
  <c r="R15" i="106"/>
  <c r="R19" i="106"/>
  <c r="R23" i="106"/>
  <c r="R27" i="106"/>
  <c r="L32" i="106"/>
  <c r="N16" i="82"/>
  <c r="O16" i="82" s="1"/>
  <c r="Q28" i="85"/>
  <c r="Q20" i="85"/>
  <c r="L32" i="102"/>
  <c r="L26" i="79"/>
  <c r="L18" i="79"/>
  <c r="R11" i="102"/>
  <c r="R15" i="102"/>
  <c r="R19" i="102"/>
  <c r="R23" i="102"/>
  <c r="R27" i="102"/>
  <c r="R9" i="106"/>
  <c r="R13" i="106"/>
  <c r="R17" i="106"/>
  <c r="R21" i="106"/>
  <c r="R25" i="106"/>
  <c r="I32" i="106"/>
  <c r="R28" i="78"/>
  <c r="R20" i="78"/>
  <c r="R12" i="78"/>
  <c r="N30" i="82"/>
  <c r="O30" i="82" s="1"/>
  <c r="N24" i="82"/>
  <c r="O24" i="82" s="1"/>
  <c r="O32" i="102"/>
  <c r="F32" i="106"/>
  <c r="R28" i="106"/>
  <c r="O37" i="84"/>
  <c r="S26" i="77"/>
  <c r="S18" i="77"/>
  <c r="R17" i="78"/>
  <c r="I32" i="102"/>
  <c r="M26" i="77"/>
  <c r="R30" i="78"/>
  <c r="R22" i="78"/>
  <c r="R14" i="78"/>
  <c r="R26" i="78"/>
  <c r="R18" i="78"/>
  <c r="L28" i="79"/>
  <c r="L20" i="79"/>
  <c r="L12" i="79"/>
  <c r="G32" i="103"/>
  <c r="R16" i="78"/>
  <c r="L25" i="79"/>
  <c r="L17" i="79"/>
  <c r="H32" i="103"/>
  <c r="E190" i="2" s="1"/>
  <c r="P32" i="106"/>
  <c r="Q32" i="106"/>
  <c r="Q32" i="102"/>
  <c r="P32" i="102"/>
  <c r="O35" i="105"/>
  <c r="N35" i="105"/>
  <c r="L27" i="79"/>
  <c r="L19" i="79"/>
  <c r="N31" i="82"/>
  <c r="O31" i="82" s="1"/>
  <c r="N26" i="82"/>
  <c r="O26" i="82" s="1"/>
  <c r="N23" i="82"/>
  <c r="O23" i="82" s="1"/>
  <c r="N18" i="82"/>
  <c r="O18" i="82" s="1"/>
  <c r="N15" i="82"/>
  <c r="O15" i="82" s="1"/>
  <c r="S25" i="77"/>
  <c r="S17" i="77"/>
  <c r="N22" i="82"/>
  <c r="O22" i="82" s="1"/>
  <c r="L30" i="79"/>
  <c r="L22" i="79"/>
  <c r="L14" i="79"/>
  <c r="K15" i="85"/>
  <c r="G30" i="85"/>
  <c r="G22" i="85"/>
  <c r="N14" i="82"/>
  <c r="O14" i="82" s="1"/>
  <c r="K16" i="85"/>
  <c r="S29" i="77"/>
  <c r="S21" i="77"/>
  <c r="S13" i="77"/>
  <c r="R25" i="78"/>
  <c r="R24" i="78"/>
  <c r="L29" i="79"/>
  <c r="L21" i="79"/>
  <c r="L13" i="79"/>
  <c r="O23" i="85"/>
  <c r="S28" i="77"/>
  <c r="R13" i="78"/>
  <c r="M27" i="85"/>
  <c r="N27" i="82"/>
  <c r="O27" i="82" s="1"/>
  <c r="N19" i="82"/>
  <c r="O19" i="82" s="1"/>
  <c r="O26" i="85"/>
  <c r="S20" i="77"/>
  <c r="S19" i="77"/>
  <c r="R29" i="78"/>
  <c r="N25" i="82"/>
  <c r="O25" i="82" s="1"/>
  <c r="S24" i="77"/>
  <c r="S16" i="77"/>
  <c r="R23" i="78"/>
  <c r="R15" i="78"/>
  <c r="L24" i="79"/>
  <c r="L16" i="79"/>
  <c r="U24" i="85"/>
  <c r="I14" i="85"/>
  <c r="S12" i="77"/>
  <c r="N28" i="82"/>
  <c r="O28" i="82" s="1"/>
  <c r="N20" i="82"/>
  <c r="O20" i="82" s="1"/>
  <c r="S27" i="77"/>
  <c r="R21" i="78"/>
  <c r="N17" i="82"/>
  <c r="O17" i="82" s="1"/>
  <c r="M18" i="77"/>
  <c r="S14" i="77"/>
  <c r="S23" i="77"/>
  <c r="S15" i="77"/>
  <c r="L23" i="79"/>
  <c r="L15" i="79"/>
  <c r="N29" i="82"/>
  <c r="O29" i="82" s="1"/>
  <c r="N21" i="82"/>
  <c r="O21" i="82" s="1"/>
  <c r="N13" i="82"/>
  <c r="O13" i="82" s="1"/>
  <c r="I17" i="85"/>
  <c r="U14" i="85"/>
  <c r="Q24" i="85"/>
  <c r="Q26" i="85"/>
  <c r="G23" i="85"/>
  <c r="G21" i="85"/>
  <c r="Q21" i="85"/>
  <c r="G29" i="85"/>
  <c r="Q29" i="85"/>
  <c r="G27" i="85"/>
  <c r="Q17" i="85"/>
  <c r="Q18" i="85"/>
  <c r="G25" i="85"/>
  <c r="G19" i="85"/>
  <c r="I21" i="85"/>
  <c r="O30" i="85"/>
  <c r="U22" i="85"/>
  <c r="U29" i="85"/>
  <c r="U21" i="85"/>
  <c r="U13" i="85"/>
  <c r="I13" i="85"/>
  <c r="M26" i="85"/>
  <c r="O22" i="85"/>
  <c r="U28" i="85"/>
  <c r="U20" i="85"/>
  <c r="U12" i="85"/>
  <c r="I30" i="85"/>
  <c r="K25" i="85"/>
  <c r="M23" i="85"/>
  <c r="O18" i="85"/>
  <c r="I29" i="85"/>
  <c r="K24" i="85"/>
  <c r="M19" i="85"/>
  <c r="O15" i="85"/>
  <c r="I25" i="85"/>
  <c r="K23" i="85"/>
  <c r="M18" i="85"/>
  <c r="O14" i="85"/>
  <c r="U30" i="85"/>
  <c r="U17" i="85"/>
  <c r="I22" i="85"/>
  <c r="K17" i="85"/>
  <c r="M15" i="85"/>
  <c r="U25" i="85"/>
  <c r="S12" i="85"/>
  <c r="O13" i="85"/>
  <c r="M14" i="77"/>
  <c r="G28" i="85"/>
  <c r="G20" i="85"/>
  <c r="G12" i="85"/>
  <c r="I23" i="85"/>
  <c r="I15" i="85"/>
  <c r="K26" i="85"/>
  <c r="K18" i="85"/>
  <c r="M29" i="85"/>
  <c r="M21" i="85"/>
  <c r="M13" i="85"/>
  <c r="O24" i="85"/>
  <c r="O16" i="85"/>
  <c r="S30" i="85"/>
  <c r="S22" i="85"/>
  <c r="S14" i="85"/>
  <c r="U23" i="85"/>
  <c r="S30" i="77"/>
  <c r="S22" i="77"/>
  <c r="M28" i="85"/>
  <c r="M20" i="85"/>
  <c r="M12" i="85"/>
  <c r="S29" i="85"/>
  <c r="S21" i="85"/>
  <c r="S13" i="85"/>
  <c r="I28" i="85"/>
  <c r="G24" i="85"/>
  <c r="G16" i="85"/>
  <c r="I27" i="85"/>
  <c r="I19" i="85"/>
  <c r="K30" i="85"/>
  <c r="K22" i="85"/>
  <c r="K14" i="85"/>
  <c r="M25" i="85"/>
  <c r="M17" i="85"/>
  <c r="O28" i="85"/>
  <c r="O20" i="85"/>
  <c r="O12" i="85"/>
  <c r="Q23" i="85"/>
  <c r="Q15" i="85"/>
  <c r="S26" i="85"/>
  <c r="S18" i="85"/>
  <c r="U16" i="85"/>
  <c r="U27" i="85"/>
  <c r="U19" i="85"/>
  <c r="S28" i="85"/>
  <c r="O29" i="85"/>
  <c r="S19" i="85"/>
  <c r="K21" i="85"/>
  <c r="M24" i="85"/>
  <c r="M16" i="85"/>
  <c r="O27" i="85"/>
  <c r="O19" i="85"/>
  <c r="Q30" i="85"/>
  <c r="Q22" i="85"/>
  <c r="Q14" i="85"/>
  <c r="S25" i="85"/>
  <c r="S17" i="85"/>
  <c r="U15" i="85"/>
  <c r="U26" i="85"/>
  <c r="U18" i="85"/>
  <c r="I12" i="85"/>
  <c r="K20" i="85"/>
  <c r="S24" i="85"/>
  <c r="S16" i="85"/>
  <c r="S20" i="85"/>
  <c r="S27" i="85"/>
  <c r="I24" i="85"/>
  <c r="F12" i="88"/>
  <c r="F13" i="88"/>
  <c r="F14" i="88"/>
  <c r="F15" i="88"/>
  <c r="F16" i="88"/>
  <c r="F17" i="88"/>
  <c r="F18" i="88"/>
  <c r="F19" i="88"/>
  <c r="F20" i="88"/>
  <c r="F21" i="88"/>
  <c r="F22" i="88"/>
  <c r="F23" i="88"/>
  <c r="F24" i="88"/>
  <c r="F25" i="88"/>
  <c r="F26" i="88"/>
  <c r="F27" i="88"/>
  <c r="F28" i="88"/>
  <c r="F29" i="88"/>
  <c r="F30" i="88"/>
  <c r="S13" i="62"/>
  <c r="S14" i="62"/>
  <c r="S15" i="62"/>
  <c r="S16" i="62"/>
  <c r="S17" i="62"/>
  <c r="S18" i="62"/>
  <c r="S19" i="62"/>
  <c r="S20" i="62"/>
  <c r="S21" i="62"/>
  <c r="S22" i="62"/>
  <c r="S23" i="62"/>
  <c r="S24" i="62"/>
  <c r="S25" i="62"/>
  <c r="S26" i="62"/>
  <c r="S27" i="62"/>
  <c r="S28" i="62"/>
  <c r="S29" i="62"/>
  <c r="S30" i="62"/>
  <c r="S31" i="62"/>
  <c r="N13" i="62"/>
  <c r="N14" i="62"/>
  <c r="N15" i="62"/>
  <c r="N16" i="62"/>
  <c r="N17" i="62"/>
  <c r="N18" i="62"/>
  <c r="N19" i="62"/>
  <c r="N20" i="62"/>
  <c r="N21" i="62"/>
  <c r="N22" i="62"/>
  <c r="N23" i="62"/>
  <c r="N24" i="62"/>
  <c r="N25" i="62"/>
  <c r="N26" i="62"/>
  <c r="N27" i="62"/>
  <c r="N28" i="62"/>
  <c r="N29" i="62"/>
  <c r="N30" i="62"/>
  <c r="N31" i="62"/>
  <c r="M13" i="62"/>
  <c r="M14" i="62"/>
  <c r="M15" i="62"/>
  <c r="M16" i="62"/>
  <c r="M17" i="62"/>
  <c r="M18" i="62"/>
  <c r="M19" i="62"/>
  <c r="M20" i="62"/>
  <c r="M21" i="62"/>
  <c r="M22" i="62"/>
  <c r="M23" i="62"/>
  <c r="M24" i="62"/>
  <c r="M25" i="62"/>
  <c r="M26" i="62"/>
  <c r="M27" i="62"/>
  <c r="M28" i="62"/>
  <c r="M29" i="62"/>
  <c r="M30" i="62"/>
  <c r="M31" i="62"/>
  <c r="H13" i="62"/>
  <c r="H14" i="62"/>
  <c r="H15" i="62"/>
  <c r="H16" i="62"/>
  <c r="H17" i="62"/>
  <c r="H18" i="62"/>
  <c r="H19" i="62"/>
  <c r="H20" i="62"/>
  <c r="H21" i="62"/>
  <c r="H22" i="62"/>
  <c r="H23" i="62"/>
  <c r="H24" i="62"/>
  <c r="H25" i="62"/>
  <c r="H26" i="62"/>
  <c r="H27" i="62"/>
  <c r="H28" i="62"/>
  <c r="H29" i="62"/>
  <c r="H30" i="62"/>
  <c r="H31" i="62"/>
  <c r="G13" i="62"/>
  <c r="G14" i="62"/>
  <c r="G15" i="62"/>
  <c r="G16" i="62"/>
  <c r="G17" i="62"/>
  <c r="G18" i="62"/>
  <c r="G19" i="62"/>
  <c r="G20" i="62"/>
  <c r="G21" i="62"/>
  <c r="G22" i="62"/>
  <c r="G23" i="62"/>
  <c r="G24" i="62"/>
  <c r="G25" i="62"/>
  <c r="G26" i="62"/>
  <c r="G27" i="62"/>
  <c r="G28" i="62"/>
  <c r="G29" i="62"/>
  <c r="G30" i="62"/>
  <c r="G31" i="62"/>
  <c r="X12" i="61"/>
  <c r="X13" i="61"/>
  <c r="X14" i="61"/>
  <c r="X15" i="61"/>
  <c r="X16" i="61"/>
  <c r="X17" i="61"/>
  <c r="X18" i="61"/>
  <c r="X19" i="61"/>
  <c r="X20" i="61"/>
  <c r="X21" i="61"/>
  <c r="X22" i="61"/>
  <c r="X23" i="61"/>
  <c r="X24" i="61"/>
  <c r="X25" i="61"/>
  <c r="X26" i="61"/>
  <c r="X27" i="61"/>
  <c r="X28" i="61"/>
  <c r="X29" i="61"/>
  <c r="X30" i="61"/>
  <c r="T12" i="61"/>
  <c r="T13" i="61"/>
  <c r="T14" i="61"/>
  <c r="T15" i="61"/>
  <c r="T16" i="61"/>
  <c r="T17" i="61"/>
  <c r="T18" i="61"/>
  <c r="T19" i="61"/>
  <c r="T20" i="61"/>
  <c r="T21" i="61"/>
  <c r="T22" i="61"/>
  <c r="T23" i="61"/>
  <c r="T24" i="61"/>
  <c r="T25" i="61"/>
  <c r="T26" i="61"/>
  <c r="T27" i="61"/>
  <c r="T28" i="61"/>
  <c r="T29" i="61"/>
  <c r="T30" i="61"/>
  <c r="S12" i="61"/>
  <c r="S13" i="61"/>
  <c r="S14" i="61"/>
  <c r="S15" i="61"/>
  <c r="S16" i="61"/>
  <c r="S17" i="61"/>
  <c r="S18" i="61"/>
  <c r="S19" i="61"/>
  <c r="S20" i="61"/>
  <c r="S21" i="61"/>
  <c r="S22" i="61"/>
  <c r="S23" i="61"/>
  <c r="S24" i="61"/>
  <c r="S25" i="61"/>
  <c r="S26" i="61"/>
  <c r="S27" i="61"/>
  <c r="S28" i="61"/>
  <c r="S29" i="61"/>
  <c r="S30" i="61"/>
  <c r="Q12" i="61"/>
  <c r="Q13" i="61"/>
  <c r="Q14" i="61"/>
  <c r="Q15" i="61"/>
  <c r="Q16" i="61"/>
  <c r="Q17" i="61"/>
  <c r="Q18" i="61"/>
  <c r="Q19" i="61"/>
  <c r="Q20" i="61"/>
  <c r="Q21" i="61"/>
  <c r="Q22" i="61"/>
  <c r="Q23" i="61"/>
  <c r="Q24" i="61"/>
  <c r="Q25" i="61"/>
  <c r="Q26" i="61"/>
  <c r="Q27" i="61"/>
  <c r="Q28" i="61"/>
  <c r="Q29" i="61"/>
  <c r="Q30" i="61"/>
  <c r="N12" i="61"/>
  <c r="N13" i="61"/>
  <c r="N14" i="61"/>
  <c r="N15" i="61"/>
  <c r="N16" i="61"/>
  <c r="N17" i="61"/>
  <c r="N18" i="61"/>
  <c r="N19" i="61"/>
  <c r="N20" i="61"/>
  <c r="N21" i="61"/>
  <c r="N22" i="61"/>
  <c r="N23" i="61"/>
  <c r="N24" i="61"/>
  <c r="N25" i="61"/>
  <c r="N26" i="61"/>
  <c r="N27" i="61"/>
  <c r="N28" i="61"/>
  <c r="N29" i="61"/>
  <c r="N30" i="61"/>
  <c r="M12" i="61"/>
  <c r="M13" i="61"/>
  <c r="M14" i="61"/>
  <c r="M15" i="61"/>
  <c r="M16" i="61"/>
  <c r="M17" i="61"/>
  <c r="M18" i="61"/>
  <c r="M19" i="61"/>
  <c r="M20" i="61"/>
  <c r="M21" i="61"/>
  <c r="M22" i="61"/>
  <c r="M23" i="61"/>
  <c r="M24" i="61"/>
  <c r="M25" i="61"/>
  <c r="M26" i="61"/>
  <c r="M27" i="61"/>
  <c r="M28" i="61"/>
  <c r="M29" i="61"/>
  <c r="M30" i="61"/>
  <c r="M11" i="61"/>
  <c r="K12" i="61"/>
  <c r="K13" i="61"/>
  <c r="K14" i="61"/>
  <c r="K15" i="61"/>
  <c r="K16" i="61"/>
  <c r="K17" i="61"/>
  <c r="K18" i="61"/>
  <c r="K19" i="61"/>
  <c r="K20" i="61"/>
  <c r="K21" i="61"/>
  <c r="K22" i="61"/>
  <c r="K23" i="61"/>
  <c r="K24" i="61"/>
  <c r="K25" i="61"/>
  <c r="K26" i="61"/>
  <c r="K27" i="61"/>
  <c r="K28" i="61"/>
  <c r="K29" i="61"/>
  <c r="K30" i="61"/>
  <c r="K11" i="61"/>
  <c r="I12" i="61"/>
  <c r="AC12" i="61" s="1"/>
  <c r="I13" i="61"/>
  <c r="AC13" i="61" s="1"/>
  <c r="I14" i="61"/>
  <c r="AC14" i="61" s="1"/>
  <c r="I15" i="61"/>
  <c r="AC15" i="61" s="1"/>
  <c r="I16" i="61"/>
  <c r="AC16" i="61" s="1"/>
  <c r="I17" i="61"/>
  <c r="AC17" i="61" s="1"/>
  <c r="I18" i="61"/>
  <c r="AC18" i="61" s="1"/>
  <c r="I19" i="61"/>
  <c r="AC19" i="61" s="1"/>
  <c r="I20" i="61"/>
  <c r="AC20" i="61" s="1"/>
  <c r="I21" i="61"/>
  <c r="AC21" i="61" s="1"/>
  <c r="I22" i="61"/>
  <c r="AC22" i="61" s="1"/>
  <c r="I23" i="61"/>
  <c r="AC23" i="61" s="1"/>
  <c r="I24" i="61"/>
  <c r="AC24" i="61" s="1"/>
  <c r="I25" i="61"/>
  <c r="AC25" i="61" s="1"/>
  <c r="I26" i="61"/>
  <c r="AC26" i="61" s="1"/>
  <c r="I27" i="61"/>
  <c r="AC27" i="61" s="1"/>
  <c r="I28" i="61"/>
  <c r="AC28" i="61" s="1"/>
  <c r="I29" i="61"/>
  <c r="AC29" i="61" s="1"/>
  <c r="I30" i="61"/>
  <c r="AC30" i="61" s="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K33" i="99"/>
  <c r="F33" i="99"/>
  <c r="G33" i="99"/>
  <c r="H33" i="99"/>
  <c r="K31" i="58"/>
  <c r="K13" i="58"/>
  <c r="K14" i="58"/>
  <c r="K15" i="58"/>
  <c r="K16" i="58"/>
  <c r="K17" i="58"/>
  <c r="K18" i="58"/>
  <c r="K19" i="58"/>
  <c r="K20" i="58"/>
  <c r="K21" i="58"/>
  <c r="K22" i="58"/>
  <c r="K23" i="58"/>
  <c r="K24" i="58"/>
  <c r="K25" i="58"/>
  <c r="K26" i="58"/>
  <c r="K27" i="58"/>
  <c r="K28" i="58"/>
  <c r="K29" i="58"/>
  <c r="K30" i="58"/>
  <c r="J13" i="58"/>
  <c r="J14" i="58"/>
  <c r="J15" i="58"/>
  <c r="J16" i="58"/>
  <c r="J17" i="58"/>
  <c r="J18" i="58"/>
  <c r="J19" i="58"/>
  <c r="J20" i="58"/>
  <c r="J21" i="58"/>
  <c r="J22" i="58"/>
  <c r="J23" i="58"/>
  <c r="J24" i="58"/>
  <c r="J25" i="58"/>
  <c r="J26" i="58"/>
  <c r="J27" i="58"/>
  <c r="J28" i="58"/>
  <c r="J29" i="58"/>
  <c r="J30" i="58"/>
  <c r="J31" i="58"/>
  <c r="H13" i="58"/>
  <c r="H14" i="58"/>
  <c r="H15" i="58"/>
  <c r="H16" i="58"/>
  <c r="H17" i="58"/>
  <c r="H18" i="58"/>
  <c r="H19" i="58"/>
  <c r="H20" i="58"/>
  <c r="H21" i="58"/>
  <c r="H22" i="58"/>
  <c r="H23" i="58"/>
  <c r="H24" i="58"/>
  <c r="H25" i="58"/>
  <c r="H26" i="58"/>
  <c r="H27" i="58"/>
  <c r="H28" i="58"/>
  <c r="H29" i="58"/>
  <c r="H30" i="58"/>
  <c r="H31" i="58"/>
  <c r="F13" i="58"/>
  <c r="F14" i="58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4" i="51"/>
  <c r="P12" i="57"/>
  <c r="P13" i="57"/>
  <c r="P14" i="57"/>
  <c r="P15" i="57"/>
  <c r="P16" i="57"/>
  <c r="P17" i="57"/>
  <c r="P18" i="57"/>
  <c r="P19" i="57"/>
  <c r="P20" i="57"/>
  <c r="P21" i="57"/>
  <c r="P22" i="57"/>
  <c r="P23" i="57"/>
  <c r="P24" i="57"/>
  <c r="P25" i="57"/>
  <c r="P26" i="57"/>
  <c r="P27" i="57"/>
  <c r="P28" i="57"/>
  <c r="P29" i="57"/>
  <c r="P30" i="57"/>
  <c r="N30" i="57"/>
  <c r="N29" i="57"/>
  <c r="N28" i="57"/>
  <c r="N27" i="57"/>
  <c r="N26" i="57"/>
  <c r="N25" i="57"/>
  <c r="N24" i="57"/>
  <c r="N23" i="57"/>
  <c r="N22" i="57"/>
  <c r="N21" i="57"/>
  <c r="N20" i="57"/>
  <c r="N19" i="57"/>
  <c r="N18" i="57"/>
  <c r="N17" i="57"/>
  <c r="N16" i="57"/>
  <c r="N15" i="57"/>
  <c r="N14" i="57"/>
  <c r="N13" i="57"/>
  <c r="N12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H30" i="57"/>
  <c r="H12" i="57"/>
  <c r="H13" i="57"/>
  <c r="H14" i="57"/>
  <c r="H15" i="57"/>
  <c r="H16" i="57"/>
  <c r="H17" i="57"/>
  <c r="H18" i="57"/>
  <c r="H19" i="57"/>
  <c r="H20" i="57"/>
  <c r="H21" i="57"/>
  <c r="H22" i="57"/>
  <c r="H23" i="57"/>
  <c r="H24" i="57"/>
  <c r="H25" i="57"/>
  <c r="H26" i="57"/>
  <c r="H27" i="57"/>
  <c r="H28" i="57"/>
  <c r="H29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P13" i="56"/>
  <c r="P14" i="56"/>
  <c r="P15" i="56"/>
  <c r="P16" i="56"/>
  <c r="P17" i="56"/>
  <c r="P18" i="56"/>
  <c r="P19" i="56"/>
  <c r="P20" i="56"/>
  <c r="P21" i="56"/>
  <c r="P22" i="56"/>
  <c r="P23" i="56"/>
  <c r="P24" i="56"/>
  <c r="P25" i="56"/>
  <c r="P26" i="56"/>
  <c r="P27" i="56"/>
  <c r="P28" i="56"/>
  <c r="P29" i="56"/>
  <c r="P30" i="56"/>
  <c r="P31" i="56"/>
  <c r="N13" i="56"/>
  <c r="N14" i="56"/>
  <c r="N15" i="56"/>
  <c r="N16" i="56"/>
  <c r="N17" i="56"/>
  <c r="N18" i="56"/>
  <c r="N19" i="56"/>
  <c r="N20" i="56"/>
  <c r="N21" i="56"/>
  <c r="N22" i="56"/>
  <c r="N23" i="56"/>
  <c r="N24" i="56"/>
  <c r="N25" i="56"/>
  <c r="N26" i="56"/>
  <c r="N27" i="56"/>
  <c r="N28" i="56"/>
  <c r="N29" i="56"/>
  <c r="N30" i="56"/>
  <c r="N31" i="56"/>
  <c r="J13" i="56"/>
  <c r="J14" i="56"/>
  <c r="J15" i="56"/>
  <c r="J16" i="56"/>
  <c r="J17" i="56"/>
  <c r="J18" i="56"/>
  <c r="J19" i="56"/>
  <c r="J20" i="56"/>
  <c r="J21" i="56"/>
  <c r="J22" i="56"/>
  <c r="J23" i="56"/>
  <c r="J24" i="56"/>
  <c r="J25" i="56"/>
  <c r="J26" i="56"/>
  <c r="J27" i="56"/>
  <c r="J28" i="56"/>
  <c r="J29" i="56"/>
  <c r="J30" i="56"/>
  <c r="J31" i="56"/>
  <c r="H13" i="56"/>
  <c r="H14" i="56"/>
  <c r="H15" i="56"/>
  <c r="H16" i="56"/>
  <c r="H17" i="56"/>
  <c r="H18" i="56"/>
  <c r="H19" i="56"/>
  <c r="H20" i="56"/>
  <c r="H21" i="56"/>
  <c r="H22" i="56"/>
  <c r="H23" i="56"/>
  <c r="H24" i="56"/>
  <c r="H25" i="56"/>
  <c r="H26" i="56"/>
  <c r="H27" i="56"/>
  <c r="H28" i="56"/>
  <c r="H29" i="56"/>
  <c r="H30" i="56"/>
  <c r="H31" i="56"/>
  <c r="X12" i="52"/>
  <c r="X13" i="52"/>
  <c r="X14" i="52"/>
  <c r="X15" i="52"/>
  <c r="X16" i="52"/>
  <c r="X17" i="52"/>
  <c r="X18" i="52"/>
  <c r="X19" i="52"/>
  <c r="X20" i="52"/>
  <c r="X21" i="52"/>
  <c r="X22" i="52"/>
  <c r="X23" i="52"/>
  <c r="X24" i="52"/>
  <c r="X25" i="52"/>
  <c r="X26" i="52"/>
  <c r="X27" i="52"/>
  <c r="X28" i="52"/>
  <c r="X29" i="52"/>
  <c r="X30" i="52"/>
  <c r="V12" i="52"/>
  <c r="V13" i="52"/>
  <c r="V14" i="52"/>
  <c r="V15" i="52"/>
  <c r="V16" i="52"/>
  <c r="V17" i="52"/>
  <c r="V18" i="52"/>
  <c r="V19" i="52"/>
  <c r="V20" i="52"/>
  <c r="V21" i="52"/>
  <c r="V22" i="52"/>
  <c r="V23" i="52"/>
  <c r="V24" i="52"/>
  <c r="V25" i="52"/>
  <c r="V26" i="52"/>
  <c r="V27" i="52"/>
  <c r="V28" i="52"/>
  <c r="V29" i="52"/>
  <c r="V30" i="52"/>
  <c r="O12" i="52"/>
  <c r="O13" i="52"/>
  <c r="O14" i="52"/>
  <c r="O15" i="52"/>
  <c r="O16" i="52"/>
  <c r="O17" i="52"/>
  <c r="O18" i="52"/>
  <c r="O19" i="52"/>
  <c r="O20" i="52"/>
  <c r="O21" i="52"/>
  <c r="O22" i="52"/>
  <c r="O23" i="52"/>
  <c r="O24" i="52"/>
  <c r="O25" i="52"/>
  <c r="O26" i="52"/>
  <c r="O27" i="52"/>
  <c r="O28" i="52"/>
  <c r="O29" i="52"/>
  <c r="O30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I12" i="40"/>
  <c r="I13" i="40"/>
  <c r="I14" i="40"/>
  <c r="I15" i="40"/>
  <c r="I16" i="40"/>
  <c r="I17" i="40"/>
  <c r="I18" i="40"/>
  <c r="I19" i="40"/>
  <c r="I20" i="40"/>
  <c r="I21" i="40"/>
  <c r="I22" i="40"/>
  <c r="I23" i="40"/>
  <c r="I24" i="40"/>
  <c r="I25" i="40"/>
  <c r="I26" i="40"/>
  <c r="I27" i="40"/>
  <c r="I28" i="40"/>
  <c r="I29" i="40"/>
  <c r="I30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W12" i="39"/>
  <c r="W13" i="39"/>
  <c r="W14" i="39"/>
  <c r="W15" i="39"/>
  <c r="W16" i="39"/>
  <c r="W17" i="39"/>
  <c r="W18" i="39"/>
  <c r="W19" i="39"/>
  <c r="W20" i="39"/>
  <c r="W21" i="39"/>
  <c r="W22" i="39"/>
  <c r="W23" i="39"/>
  <c r="W24" i="39"/>
  <c r="W25" i="39"/>
  <c r="W26" i="39"/>
  <c r="W27" i="39"/>
  <c r="W28" i="39"/>
  <c r="W29" i="39"/>
  <c r="W30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P12" i="98"/>
  <c r="P13" i="98"/>
  <c r="P14" i="98"/>
  <c r="P15" i="98"/>
  <c r="P16" i="98"/>
  <c r="P17" i="98"/>
  <c r="P18" i="98"/>
  <c r="P19" i="98"/>
  <c r="P20" i="98"/>
  <c r="P21" i="98"/>
  <c r="P22" i="98"/>
  <c r="P23" i="98"/>
  <c r="P24" i="98"/>
  <c r="P25" i="98"/>
  <c r="P26" i="98"/>
  <c r="P27" i="98"/>
  <c r="P28" i="98"/>
  <c r="P29" i="98"/>
  <c r="P30" i="98"/>
  <c r="N12" i="98"/>
  <c r="N13" i="98"/>
  <c r="N14" i="98"/>
  <c r="N15" i="98"/>
  <c r="N16" i="98"/>
  <c r="N17" i="98"/>
  <c r="N18" i="98"/>
  <c r="N19" i="98"/>
  <c r="N20" i="98"/>
  <c r="N21" i="98"/>
  <c r="N22" i="98"/>
  <c r="N23" i="98"/>
  <c r="N24" i="98"/>
  <c r="N25" i="98"/>
  <c r="N26" i="98"/>
  <c r="N27" i="98"/>
  <c r="N28" i="98"/>
  <c r="N29" i="98"/>
  <c r="N30" i="98"/>
  <c r="E12" i="98"/>
  <c r="E13" i="98"/>
  <c r="E14" i="98"/>
  <c r="J14" i="98" s="1"/>
  <c r="E15" i="98"/>
  <c r="J15" i="98" s="1"/>
  <c r="E16" i="98"/>
  <c r="V16" i="98" s="1"/>
  <c r="E17" i="98"/>
  <c r="E18" i="98"/>
  <c r="V18" i="98" s="1"/>
  <c r="E19" i="98"/>
  <c r="V19" i="98" s="1"/>
  <c r="E20" i="98"/>
  <c r="E21" i="98"/>
  <c r="V21" i="98" s="1"/>
  <c r="E22" i="98"/>
  <c r="J22" i="98" s="1"/>
  <c r="E23" i="98"/>
  <c r="J23" i="98" s="1"/>
  <c r="E24" i="98"/>
  <c r="V24" i="98" s="1"/>
  <c r="E25" i="98"/>
  <c r="V25" i="98" s="1"/>
  <c r="E26" i="98"/>
  <c r="V26" i="98" s="1"/>
  <c r="E27" i="98"/>
  <c r="V27" i="98" s="1"/>
  <c r="E28" i="98"/>
  <c r="J28" i="98" s="1"/>
  <c r="E29" i="98"/>
  <c r="E30" i="98"/>
  <c r="V30" i="98" s="1"/>
  <c r="D12" i="98"/>
  <c r="H12" i="98" s="1"/>
  <c r="D13" i="98"/>
  <c r="H13" i="98" s="1"/>
  <c r="D14" i="98"/>
  <c r="D15" i="98"/>
  <c r="T15" i="98" s="1"/>
  <c r="D16" i="98"/>
  <c r="T16" i="98" s="1"/>
  <c r="D17" i="98"/>
  <c r="H17" i="98" s="1"/>
  <c r="D18" i="98"/>
  <c r="T18" i="98" s="1"/>
  <c r="D19" i="98"/>
  <c r="T19" i="98" s="1"/>
  <c r="D20" i="98"/>
  <c r="H20" i="98" s="1"/>
  <c r="D21" i="98"/>
  <c r="H21" i="98" s="1"/>
  <c r="D22" i="98"/>
  <c r="D23" i="98"/>
  <c r="T23" i="98" s="1"/>
  <c r="D24" i="98"/>
  <c r="T24" i="98" s="1"/>
  <c r="D25" i="98"/>
  <c r="T25" i="98" s="1"/>
  <c r="D26" i="98"/>
  <c r="H26" i="98" s="1"/>
  <c r="D27" i="98"/>
  <c r="T27" i="98" s="1"/>
  <c r="D28" i="98"/>
  <c r="H28" i="98" s="1"/>
  <c r="D29" i="98"/>
  <c r="H29" i="98" s="1"/>
  <c r="D30" i="98"/>
  <c r="E35" i="97"/>
  <c r="F35" i="97"/>
  <c r="G35" i="97"/>
  <c r="H35" i="97"/>
  <c r="I35" i="97"/>
  <c r="J35" i="97"/>
  <c r="K35" i="97"/>
  <c r="L35" i="97"/>
  <c r="M35" i="97"/>
  <c r="P35" i="96"/>
  <c r="Q35" i="96"/>
  <c r="R35" i="96"/>
  <c r="S35" i="96"/>
  <c r="T35" i="96"/>
  <c r="E35" i="96"/>
  <c r="F35" i="96"/>
  <c r="G35" i="96"/>
  <c r="H35" i="96"/>
  <c r="I35" i="96"/>
  <c r="J35" i="96"/>
  <c r="K35" i="96"/>
  <c r="L35" i="96"/>
  <c r="M35" i="96"/>
  <c r="N35" i="96"/>
  <c r="O35" i="96"/>
  <c r="E13" i="94"/>
  <c r="H13" i="94" s="1"/>
  <c r="E14" i="94"/>
  <c r="H14" i="94" s="1"/>
  <c r="E15" i="94"/>
  <c r="H15" i="94" s="1"/>
  <c r="E16" i="94"/>
  <c r="H16" i="94" s="1"/>
  <c r="E17" i="94"/>
  <c r="H17" i="94" s="1"/>
  <c r="E18" i="94"/>
  <c r="H18" i="94" s="1"/>
  <c r="E19" i="94"/>
  <c r="H19" i="94" s="1"/>
  <c r="E20" i="94"/>
  <c r="H20" i="94" s="1"/>
  <c r="E21" i="94"/>
  <c r="H21" i="94" s="1"/>
  <c r="E22" i="94"/>
  <c r="H22" i="94" s="1"/>
  <c r="E23" i="94"/>
  <c r="H23" i="94" s="1"/>
  <c r="E24" i="94"/>
  <c r="H24" i="94" s="1"/>
  <c r="E25" i="94"/>
  <c r="H25" i="94" s="1"/>
  <c r="E26" i="94"/>
  <c r="H26" i="94" s="1"/>
  <c r="E27" i="94"/>
  <c r="H27" i="94" s="1"/>
  <c r="E28" i="94"/>
  <c r="H28" i="94" s="1"/>
  <c r="E29" i="94"/>
  <c r="H29" i="94" s="1"/>
  <c r="E30" i="94"/>
  <c r="H30" i="94" s="1"/>
  <c r="E31" i="94"/>
  <c r="H31" i="94" s="1"/>
  <c r="D13" i="94"/>
  <c r="G13" i="94" s="1"/>
  <c r="D14" i="94"/>
  <c r="D15" i="94"/>
  <c r="D16" i="94"/>
  <c r="G16" i="94" s="1"/>
  <c r="D17" i="94"/>
  <c r="D18" i="94"/>
  <c r="D19" i="94"/>
  <c r="G19" i="94" s="1"/>
  <c r="D20" i="94"/>
  <c r="G20" i="94" s="1"/>
  <c r="D21" i="94"/>
  <c r="G21" i="94" s="1"/>
  <c r="D22" i="94"/>
  <c r="D23" i="94"/>
  <c r="G23" i="94" s="1"/>
  <c r="D24" i="94"/>
  <c r="D25" i="94"/>
  <c r="G25" i="94" s="1"/>
  <c r="D26" i="94"/>
  <c r="G26" i="94" s="1"/>
  <c r="D27" i="94"/>
  <c r="D28" i="94"/>
  <c r="G28" i="94" s="1"/>
  <c r="D29" i="94"/>
  <c r="G29" i="94" s="1"/>
  <c r="D30" i="94"/>
  <c r="D31" i="94"/>
  <c r="I36" i="93"/>
  <c r="J36" i="93"/>
  <c r="K36" i="93"/>
  <c r="L36" i="93"/>
  <c r="M36" i="93"/>
  <c r="N36" i="93"/>
  <c r="O36" i="93"/>
  <c r="P36" i="93"/>
  <c r="Q36" i="93"/>
  <c r="R36" i="93"/>
  <c r="S36" i="93"/>
  <c r="T36" i="93"/>
  <c r="U36" i="93"/>
  <c r="H36" i="93"/>
  <c r="M11" i="90"/>
  <c r="M12" i="90"/>
  <c r="M13" i="90"/>
  <c r="M14" i="90"/>
  <c r="M15" i="90"/>
  <c r="M16" i="90"/>
  <c r="M17" i="90"/>
  <c r="M18" i="90"/>
  <c r="M19" i="90"/>
  <c r="M20" i="90"/>
  <c r="M21" i="90"/>
  <c r="M22" i="90"/>
  <c r="M23" i="90"/>
  <c r="M24" i="90"/>
  <c r="M25" i="90"/>
  <c r="M26" i="90"/>
  <c r="M27" i="90"/>
  <c r="M28" i="90"/>
  <c r="M29" i="90"/>
  <c r="M30" i="90"/>
  <c r="M31" i="90"/>
  <c r="M32" i="90"/>
  <c r="M33" i="90"/>
  <c r="M10" i="90"/>
  <c r="K12" i="20"/>
  <c r="L12" i="20"/>
  <c r="M12" i="20"/>
  <c r="K13" i="20"/>
  <c r="L13" i="20"/>
  <c r="M13" i="20"/>
  <c r="K14" i="20"/>
  <c r="L14" i="20"/>
  <c r="M14" i="20"/>
  <c r="K15" i="20"/>
  <c r="L15" i="20"/>
  <c r="M15" i="20"/>
  <c r="K16" i="20"/>
  <c r="L16" i="20"/>
  <c r="M16" i="20"/>
  <c r="K17" i="20"/>
  <c r="L17" i="20"/>
  <c r="M17" i="20"/>
  <c r="K18" i="20"/>
  <c r="L18" i="20"/>
  <c r="M18" i="20"/>
  <c r="K19" i="20"/>
  <c r="L19" i="20"/>
  <c r="M19" i="20"/>
  <c r="K20" i="20"/>
  <c r="L20" i="20"/>
  <c r="M20" i="20"/>
  <c r="K21" i="20"/>
  <c r="L21" i="20"/>
  <c r="M21" i="20"/>
  <c r="K22" i="20"/>
  <c r="L22" i="20"/>
  <c r="M22" i="20"/>
  <c r="K23" i="20"/>
  <c r="L23" i="20"/>
  <c r="M23" i="20"/>
  <c r="K24" i="20"/>
  <c r="L24" i="20"/>
  <c r="M24" i="20"/>
  <c r="K25" i="20"/>
  <c r="L25" i="20"/>
  <c r="M25" i="20"/>
  <c r="K26" i="20"/>
  <c r="L26" i="20"/>
  <c r="M26" i="20"/>
  <c r="K27" i="20"/>
  <c r="L27" i="20"/>
  <c r="M27" i="20"/>
  <c r="K28" i="20"/>
  <c r="L28" i="20"/>
  <c r="M28" i="20"/>
  <c r="K29" i="20"/>
  <c r="L29" i="20"/>
  <c r="M29" i="20"/>
  <c r="K30" i="20"/>
  <c r="L30" i="20"/>
  <c r="M30" i="20"/>
  <c r="K31" i="20"/>
  <c r="L31" i="20"/>
  <c r="M31" i="20"/>
  <c r="K32" i="20"/>
  <c r="L32" i="20"/>
  <c r="M32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11" i="20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11" i="19"/>
  <c r="I12" i="19"/>
  <c r="J12" i="19"/>
  <c r="I13" i="19"/>
  <c r="J13" i="19"/>
  <c r="I14" i="19"/>
  <c r="J14" i="19"/>
  <c r="I15" i="19"/>
  <c r="J15" i="19"/>
  <c r="I16" i="19"/>
  <c r="J16" i="19"/>
  <c r="I17" i="19"/>
  <c r="J17" i="19"/>
  <c r="I18" i="19"/>
  <c r="J18" i="19"/>
  <c r="I19" i="19"/>
  <c r="J19" i="19"/>
  <c r="I20" i="19"/>
  <c r="J20" i="19"/>
  <c r="I21" i="19"/>
  <c r="J21" i="19"/>
  <c r="I22" i="19"/>
  <c r="J22" i="19"/>
  <c r="I23" i="19"/>
  <c r="J23" i="19"/>
  <c r="I24" i="19"/>
  <c r="J24" i="19"/>
  <c r="I25" i="19"/>
  <c r="J25" i="19"/>
  <c r="I26" i="19"/>
  <c r="J26" i="19"/>
  <c r="I27" i="19"/>
  <c r="J27" i="19"/>
  <c r="I28" i="19"/>
  <c r="J28" i="19"/>
  <c r="I29" i="19"/>
  <c r="J29" i="19"/>
  <c r="I30" i="19"/>
  <c r="J30" i="19"/>
  <c r="I31" i="19"/>
  <c r="J31" i="19"/>
  <c r="I32" i="19"/>
  <c r="J32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0" i="18"/>
  <c r="H30" i="18"/>
  <c r="K30" i="18"/>
  <c r="N30" i="18"/>
  <c r="E31" i="18"/>
  <c r="H31" i="18"/>
  <c r="K31" i="18"/>
  <c r="N31" i="18"/>
  <c r="E30" i="17"/>
  <c r="H30" i="17"/>
  <c r="K30" i="17"/>
  <c r="E31" i="17"/>
  <c r="H31" i="17"/>
  <c r="K31" i="17"/>
  <c r="E30" i="16"/>
  <c r="E31" i="16"/>
  <c r="R30" i="15"/>
  <c r="S30" i="15"/>
  <c r="R31" i="15"/>
  <c r="S31" i="15"/>
  <c r="Q30" i="15"/>
  <c r="Q31" i="15"/>
  <c r="N30" i="15"/>
  <c r="N31" i="15"/>
  <c r="J30" i="15"/>
  <c r="J31" i="15"/>
  <c r="I30" i="15"/>
  <c r="I31" i="15"/>
  <c r="H30" i="15"/>
  <c r="H31" i="15"/>
  <c r="E30" i="15"/>
  <c r="E31" i="15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2" i="18"/>
  <c r="H32" i="18"/>
  <c r="K32" i="18"/>
  <c r="N32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10" i="18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10" i="16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R14" i="15"/>
  <c r="T14" i="15" s="1"/>
  <c r="R15" i="15"/>
  <c r="R16" i="15"/>
  <c r="T16" i="15" s="1"/>
  <c r="R17" i="15"/>
  <c r="T17" i="15" s="1"/>
  <c r="R18" i="15"/>
  <c r="T18" i="15" s="1"/>
  <c r="R19" i="15"/>
  <c r="R20" i="15"/>
  <c r="R21" i="15"/>
  <c r="R22" i="15"/>
  <c r="R23" i="15"/>
  <c r="T23" i="15" s="1"/>
  <c r="R24" i="15"/>
  <c r="T24" i="15" s="1"/>
  <c r="R25" i="15"/>
  <c r="T25" i="15" s="1"/>
  <c r="R26" i="15"/>
  <c r="T26" i="15" s="1"/>
  <c r="R27" i="15"/>
  <c r="T27" i="15" s="1"/>
  <c r="R28" i="15"/>
  <c r="T28" i="15" s="1"/>
  <c r="R29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I14" i="15"/>
  <c r="I15" i="15"/>
  <c r="I16" i="15"/>
  <c r="I17" i="15"/>
  <c r="I18" i="15"/>
  <c r="I19" i="15"/>
  <c r="K19" i="15" s="1"/>
  <c r="I20" i="15"/>
  <c r="I21" i="15"/>
  <c r="I22" i="15"/>
  <c r="I23" i="15"/>
  <c r="K23" i="15" s="1"/>
  <c r="I24" i="15"/>
  <c r="K24" i="15" s="1"/>
  <c r="I25" i="15"/>
  <c r="K25" i="15" s="1"/>
  <c r="I26" i="15"/>
  <c r="I27" i="15"/>
  <c r="I28" i="15"/>
  <c r="I29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10" i="15"/>
  <c r="H5" i="34"/>
  <c r="H4" i="34"/>
  <c r="E6" i="33"/>
  <c r="E5" i="33"/>
  <c r="O4" i="32"/>
  <c r="O5" i="32"/>
  <c r="D5" i="92"/>
  <c r="D4" i="92"/>
  <c r="F5" i="30"/>
  <c r="F4" i="30"/>
  <c r="F5" i="29"/>
  <c r="F4" i="29"/>
  <c r="G5" i="28"/>
  <c r="G4" i="28"/>
  <c r="H5" i="91"/>
  <c r="H4" i="91"/>
  <c r="F5" i="90"/>
  <c r="F4" i="90"/>
  <c r="E5" i="89"/>
  <c r="E4" i="89"/>
  <c r="F5" i="24"/>
  <c r="F4" i="24"/>
  <c r="B5" i="21"/>
  <c r="B4" i="21"/>
  <c r="M40" i="20"/>
  <c r="L40" i="20"/>
  <c r="K40" i="20"/>
  <c r="H40" i="20"/>
  <c r="E40" i="20"/>
  <c r="M39" i="20"/>
  <c r="L39" i="20"/>
  <c r="K39" i="20"/>
  <c r="H39" i="20"/>
  <c r="E39" i="20"/>
  <c r="M38" i="20"/>
  <c r="L38" i="20"/>
  <c r="K38" i="20"/>
  <c r="H38" i="20"/>
  <c r="E38" i="20"/>
  <c r="K27" i="15" l="1"/>
  <c r="K15" i="15"/>
  <c r="T19" i="15"/>
  <c r="T22" i="15"/>
  <c r="K29" i="15"/>
  <c r="T21" i="15"/>
  <c r="K28" i="15"/>
  <c r="K17" i="15"/>
  <c r="K16" i="15"/>
  <c r="K20" i="15"/>
  <c r="K21" i="15"/>
  <c r="T20" i="15"/>
  <c r="L28" i="58"/>
  <c r="K26" i="15"/>
  <c r="K18" i="15"/>
  <c r="T15" i="15"/>
  <c r="K26" i="19"/>
  <c r="K18" i="19"/>
  <c r="K17" i="19"/>
  <c r="F22" i="94"/>
  <c r="F15" i="94"/>
  <c r="O26" i="62"/>
  <c r="P26" i="62" s="1"/>
  <c r="O18" i="62"/>
  <c r="P18" i="62" s="1"/>
  <c r="R32" i="102"/>
  <c r="E191" i="2" s="1"/>
  <c r="O26" i="61"/>
  <c r="O18" i="61"/>
  <c r="J25" i="98"/>
  <c r="V23" i="98"/>
  <c r="N39" i="20"/>
  <c r="O20" i="62"/>
  <c r="P20" i="62" s="1"/>
  <c r="O27" i="62"/>
  <c r="P27" i="62" s="1"/>
  <c r="O19" i="62"/>
  <c r="P19" i="62" s="1"/>
  <c r="T28" i="98"/>
  <c r="R32" i="106"/>
  <c r="E192" i="2" s="1"/>
  <c r="K31" i="15"/>
  <c r="V15" i="98"/>
  <c r="O27" i="61"/>
  <c r="O19" i="61"/>
  <c r="K20" i="19"/>
  <c r="L20" i="58"/>
  <c r="K24" i="19"/>
  <c r="L27" i="58"/>
  <c r="K25" i="19"/>
  <c r="F19" i="94"/>
  <c r="O23" i="61"/>
  <c r="O15" i="61"/>
  <c r="U24" i="61"/>
  <c r="O13" i="62"/>
  <c r="P13" i="62" s="1"/>
  <c r="K14" i="15"/>
  <c r="H23" i="98"/>
  <c r="O30" i="61"/>
  <c r="O22" i="61"/>
  <c r="O14" i="61"/>
  <c r="U23" i="61"/>
  <c r="U15" i="61"/>
  <c r="U30" i="61"/>
  <c r="U22" i="61"/>
  <c r="U14" i="61"/>
  <c r="K16" i="19"/>
  <c r="T31" i="15"/>
  <c r="K31" i="19"/>
  <c r="K27" i="19"/>
  <c r="J18" i="98"/>
  <c r="O29" i="61"/>
  <c r="O21" i="61"/>
  <c r="O13" i="61"/>
  <c r="F20" i="98"/>
  <c r="T21" i="98"/>
  <c r="O28" i="61"/>
  <c r="O20" i="61"/>
  <c r="O12" i="61"/>
  <c r="F29" i="98"/>
  <c r="O29" i="62"/>
  <c r="P29" i="62" s="1"/>
  <c r="O21" i="62"/>
  <c r="P21" i="62" s="1"/>
  <c r="K22" i="15"/>
  <c r="N25" i="20"/>
  <c r="N17" i="20"/>
  <c r="V14" i="98"/>
  <c r="T20" i="98"/>
  <c r="L19" i="58"/>
  <c r="T13" i="98"/>
  <c r="L26" i="58"/>
  <c r="L18" i="58"/>
  <c r="O25" i="62"/>
  <c r="P25" i="62" s="1"/>
  <c r="O17" i="62"/>
  <c r="P17" i="62" s="1"/>
  <c r="O28" i="62"/>
  <c r="P28" i="62" s="1"/>
  <c r="F14" i="98"/>
  <c r="H19" i="98"/>
  <c r="T12" i="98"/>
  <c r="L25" i="58"/>
  <c r="L17" i="58"/>
  <c r="U26" i="61"/>
  <c r="U18" i="61"/>
  <c r="O24" i="62"/>
  <c r="P24" i="62" s="1"/>
  <c r="O16" i="62"/>
  <c r="P16" i="62" s="1"/>
  <c r="U25" i="61"/>
  <c r="U17" i="61"/>
  <c r="O31" i="62"/>
  <c r="P31" i="62" s="1"/>
  <c r="O23" i="62"/>
  <c r="P23" i="62" s="1"/>
  <c r="O15" i="62"/>
  <c r="P15" i="62" s="1"/>
  <c r="N31" i="20"/>
  <c r="N23" i="20"/>
  <c r="N15" i="20"/>
  <c r="J21" i="98"/>
  <c r="T29" i="98"/>
  <c r="V22" i="98"/>
  <c r="U16" i="61"/>
  <c r="K30" i="19"/>
  <c r="N27" i="20"/>
  <c r="T30" i="15"/>
  <c r="H16" i="98"/>
  <c r="L30" i="58"/>
  <c r="T29" i="15"/>
  <c r="K15" i="19"/>
  <c r="N19" i="20"/>
  <c r="F24" i="98"/>
  <c r="K32" i="19"/>
  <c r="K13" i="19"/>
  <c r="F29" i="94"/>
  <c r="U29" i="61"/>
  <c r="U21" i="61"/>
  <c r="U13" i="61"/>
  <c r="O30" i="62"/>
  <c r="P30" i="62" s="1"/>
  <c r="O22" i="62"/>
  <c r="P22" i="62" s="1"/>
  <c r="O14" i="62"/>
  <c r="P14" i="62" s="1"/>
  <c r="K19" i="19"/>
  <c r="M34" i="90"/>
  <c r="F16" i="94"/>
  <c r="F28" i="98"/>
  <c r="F13" i="94"/>
  <c r="K29" i="19"/>
  <c r="F23" i="98"/>
  <c r="F24" i="94"/>
  <c r="F28" i="94"/>
  <c r="F27" i="98"/>
  <c r="F19" i="98"/>
  <c r="H27" i="98"/>
  <c r="J27" i="98"/>
  <c r="O25" i="61"/>
  <c r="O17" i="61"/>
  <c r="U28" i="61"/>
  <c r="U20" i="61"/>
  <c r="U12" i="61"/>
  <c r="F21" i="94"/>
  <c r="O24" i="61"/>
  <c r="O16" i="61"/>
  <c r="U27" i="61"/>
  <c r="U19" i="61"/>
  <c r="F30" i="94"/>
  <c r="G30" i="94"/>
  <c r="F14" i="94"/>
  <c r="G14" i="94"/>
  <c r="L23" i="58"/>
  <c r="T30" i="98"/>
  <c r="H30" i="98"/>
  <c r="F30" i="98"/>
  <c r="K14" i="19"/>
  <c r="N32" i="20"/>
  <c r="N24" i="20"/>
  <c r="N16" i="20"/>
  <c r="F21" i="98"/>
  <c r="G15" i="94"/>
  <c r="G27" i="94"/>
  <c r="F27" i="94"/>
  <c r="L15" i="58"/>
  <c r="T22" i="98"/>
  <c r="H22" i="98"/>
  <c r="F22" i="98"/>
  <c r="V29" i="98"/>
  <c r="F31" i="94"/>
  <c r="G31" i="94"/>
  <c r="F23" i="94"/>
  <c r="V17" i="98"/>
  <c r="J17" i="98"/>
  <c r="K30" i="15"/>
  <c r="F26" i="98"/>
  <c r="T26" i="98"/>
  <c r="F18" i="98"/>
  <c r="H18" i="98"/>
  <c r="J13" i="98"/>
  <c r="F13" i="98"/>
  <c r="V13" i="98"/>
  <c r="V28" i="98"/>
  <c r="K22" i="19"/>
  <c r="T14" i="98"/>
  <c r="H14" i="98"/>
  <c r="G22" i="94"/>
  <c r="F25" i="98"/>
  <c r="H25" i="98"/>
  <c r="F17" i="98"/>
  <c r="T17" i="98"/>
  <c r="V20" i="98"/>
  <c r="J20" i="98"/>
  <c r="J12" i="98"/>
  <c r="F12" i="98"/>
  <c r="V12" i="98"/>
  <c r="J29" i="98"/>
  <c r="L14" i="58"/>
  <c r="K23" i="19"/>
  <c r="N29" i="20"/>
  <c r="N21" i="20"/>
  <c r="N13" i="20"/>
  <c r="G24" i="94"/>
  <c r="F16" i="98"/>
  <c r="H15" i="98"/>
  <c r="L29" i="58"/>
  <c r="L21" i="58"/>
  <c r="L13" i="58"/>
  <c r="L22" i="58"/>
  <c r="N26" i="20"/>
  <c r="N18" i="20"/>
  <c r="F15" i="98"/>
  <c r="H24" i="98"/>
  <c r="J19" i="98"/>
  <c r="L31" i="58"/>
  <c r="K28" i="19"/>
  <c r="K12" i="19"/>
  <c r="N28" i="20"/>
  <c r="N20" i="20"/>
  <c r="N12" i="20"/>
  <c r="F26" i="94"/>
  <c r="F18" i="94"/>
  <c r="F25" i="94"/>
  <c r="F17" i="94"/>
  <c r="G18" i="94"/>
  <c r="K21" i="19"/>
  <c r="N30" i="20"/>
  <c r="N22" i="20"/>
  <c r="N14" i="20"/>
  <c r="F20" i="94"/>
  <c r="G17" i="94"/>
  <c r="J26" i="98"/>
  <c r="L24" i="58"/>
  <c r="L16" i="58"/>
  <c r="J24" i="98"/>
  <c r="J16" i="98"/>
  <c r="N40" i="20"/>
  <c r="N38" i="20"/>
  <c r="F5" i="20"/>
  <c r="F4" i="20"/>
  <c r="D5" i="19"/>
  <c r="D4" i="19"/>
  <c r="E5" i="18"/>
  <c r="E4" i="18"/>
  <c r="E5" i="17"/>
  <c r="E4" i="17"/>
  <c r="C5" i="16"/>
  <c r="C4" i="16"/>
  <c r="S37" i="15"/>
  <c r="R37" i="15"/>
  <c r="Q37" i="15"/>
  <c r="N37" i="15"/>
  <c r="J37" i="15"/>
  <c r="I37" i="15"/>
  <c r="H37" i="15"/>
  <c r="H5" i="15"/>
  <c r="H4" i="15"/>
  <c r="G5" i="14"/>
  <c r="G4" i="14"/>
  <c r="C5" i="13"/>
  <c r="C4" i="13"/>
  <c r="B5" i="12"/>
  <c r="B4" i="12"/>
  <c r="C5" i="11"/>
  <c r="C4" i="11"/>
  <c r="E5" i="10"/>
  <c r="E4" i="10"/>
  <c r="H12" i="7"/>
  <c r="L4" i="87"/>
  <c r="K6" i="93"/>
  <c r="W35" i="87"/>
  <c r="V35" i="87"/>
  <c r="T35" i="87"/>
  <c r="S35" i="87"/>
  <c r="Q35" i="87"/>
  <c r="P35" i="87"/>
  <c r="N35" i="87"/>
  <c r="M35" i="87"/>
  <c r="K35" i="87"/>
  <c r="J35" i="87"/>
  <c r="H35" i="87"/>
  <c r="G35" i="87"/>
  <c r="E35" i="87"/>
  <c r="D35" i="87"/>
  <c r="Q37" i="86"/>
  <c r="O37" i="86"/>
  <c r="M37" i="86"/>
  <c r="K37" i="86"/>
  <c r="I37" i="86"/>
  <c r="R13" i="86"/>
  <c r="R14" i="86"/>
  <c r="R15" i="86"/>
  <c r="R16" i="86"/>
  <c r="R20" i="86"/>
  <c r="R21" i="86"/>
  <c r="R22" i="86"/>
  <c r="R24" i="86"/>
  <c r="R28" i="86"/>
  <c r="R29" i="86"/>
  <c r="R31" i="86"/>
  <c r="H12" i="86"/>
  <c r="E37" i="86"/>
  <c r="F37" i="86"/>
  <c r="G37" i="86"/>
  <c r="D37" i="86"/>
  <c r="F31" i="65"/>
  <c r="F30" i="65"/>
  <c r="F29" i="65"/>
  <c r="F28" i="65"/>
  <c r="F27" i="65"/>
  <c r="F26" i="65"/>
  <c r="F25" i="65"/>
  <c r="F24" i="65"/>
  <c r="F23" i="65"/>
  <c r="F22" i="65"/>
  <c r="F21" i="65"/>
  <c r="F20" i="65"/>
  <c r="F19" i="65"/>
  <c r="F18" i="65"/>
  <c r="F17" i="65"/>
  <c r="F16" i="65"/>
  <c r="F15" i="65"/>
  <c r="F14" i="65"/>
  <c r="F13" i="65"/>
  <c r="F12" i="65"/>
  <c r="L34" i="100"/>
  <c r="J34" i="100"/>
  <c r="K34" i="100" s="1"/>
  <c r="H34" i="100"/>
  <c r="F34" i="100"/>
  <c r="G34" i="100" s="1"/>
  <c r="D34" i="100"/>
  <c r="K5" i="93"/>
  <c r="J35" i="95"/>
  <c r="E35" i="95"/>
  <c r="D76" i="2"/>
  <c r="C76" i="2"/>
  <c r="D75" i="2"/>
  <c r="C75" i="2"/>
  <c r="D74" i="2"/>
  <c r="C74" i="2"/>
  <c r="D73" i="2"/>
  <c r="C73" i="2"/>
  <c r="D72" i="2"/>
  <c r="C72" i="2"/>
  <c r="D71" i="2"/>
  <c r="C71" i="2"/>
  <c r="D70" i="2"/>
  <c r="C70" i="2"/>
  <c r="D69" i="2"/>
  <c r="C69" i="2"/>
  <c r="D68" i="2"/>
  <c r="C68" i="2"/>
  <c r="D66" i="2"/>
  <c r="C66" i="2"/>
  <c r="D64" i="2"/>
  <c r="D60" i="2"/>
  <c r="C60" i="2"/>
  <c r="D59" i="2"/>
  <c r="C59" i="2"/>
  <c r="F6" i="3"/>
  <c r="F5" i="3"/>
  <c r="L5" i="87"/>
  <c r="X11" i="87"/>
  <c r="U11" i="87"/>
  <c r="R11" i="87"/>
  <c r="O11" i="87"/>
  <c r="L11" i="87"/>
  <c r="I11" i="87"/>
  <c r="C30" i="87"/>
  <c r="B30" i="87"/>
  <c r="C29" i="87"/>
  <c r="B29" i="87"/>
  <c r="C28" i="87"/>
  <c r="B28" i="87"/>
  <c r="C27" i="87"/>
  <c r="B27" i="87"/>
  <c r="C26" i="87"/>
  <c r="B26" i="87"/>
  <c r="C25" i="87"/>
  <c r="B25" i="87"/>
  <c r="C24" i="87"/>
  <c r="B24" i="87"/>
  <c r="C23" i="87"/>
  <c r="B23" i="87"/>
  <c r="C22" i="87"/>
  <c r="B22" i="87"/>
  <c r="C21" i="87"/>
  <c r="B21" i="87"/>
  <c r="C20" i="87"/>
  <c r="B20" i="87"/>
  <c r="C19" i="87"/>
  <c r="B19" i="87"/>
  <c r="C18" i="87"/>
  <c r="B18" i="87"/>
  <c r="C17" i="87"/>
  <c r="B17" i="87"/>
  <c r="C16" i="87"/>
  <c r="B16" i="87"/>
  <c r="C15" i="87"/>
  <c r="B15" i="87"/>
  <c r="C14" i="87"/>
  <c r="B14" i="87"/>
  <c r="C13" i="87"/>
  <c r="B13" i="87"/>
  <c r="C12" i="87"/>
  <c r="B12" i="87"/>
  <c r="C11" i="87"/>
  <c r="B11" i="87"/>
  <c r="F11" i="87"/>
  <c r="R30" i="86"/>
  <c r="R27" i="86"/>
  <c r="R26" i="86"/>
  <c r="R25" i="86"/>
  <c r="R23" i="86"/>
  <c r="R19" i="86"/>
  <c r="R18" i="86"/>
  <c r="R17" i="86"/>
  <c r="P12" i="86"/>
  <c r="N12" i="86"/>
  <c r="L12" i="86"/>
  <c r="J12" i="86"/>
  <c r="J3" i="102" l="1"/>
  <c r="E4" i="103"/>
  <c r="J3" i="106"/>
  <c r="G5" i="105"/>
  <c r="G6" i="105"/>
  <c r="J4" i="102"/>
  <c r="J4" i="106"/>
  <c r="E5" i="103"/>
  <c r="I35" i="87"/>
  <c r="U35" i="87"/>
  <c r="L35" i="87"/>
  <c r="X35" i="87"/>
  <c r="P37" i="86"/>
  <c r="I5" i="86"/>
  <c r="P5" i="32"/>
  <c r="K37" i="15"/>
  <c r="M4" i="87"/>
  <c r="P4" i="32"/>
  <c r="L37" i="86"/>
  <c r="J37" i="86"/>
  <c r="T37" i="15"/>
  <c r="O35" i="87"/>
  <c r="F35" i="87"/>
  <c r="E217" i="2" s="1"/>
  <c r="R35" i="87"/>
  <c r="E123" i="2"/>
  <c r="I34" i="100"/>
  <c r="E124" i="2" s="1"/>
  <c r="M34" i="100"/>
  <c r="N37" i="86"/>
  <c r="F5" i="10"/>
  <c r="H37" i="86"/>
  <c r="R37" i="86" s="1"/>
  <c r="E216" i="2" s="1"/>
  <c r="F4" i="10"/>
  <c r="R12" i="86"/>
  <c r="M5" i="87"/>
  <c r="I4" i="86"/>
  <c r="C31" i="86"/>
  <c r="B31" i="86"/>
  <c r="C30" i="86"/>
  <c r="B30" i="86"/>
  <c r="C29" i="86"/>
  <c r="B29" i="86"/>
  <c r="C28" i="86"/>
  <c r="B28" i="86"/>
  <c r="C27" i="86"/>
  <c r="B27" i="86"/>
  <c r="C26" i="86"/>
  <c r="B26" i="86"/>
  <c r="C25" i="86"/>
  <c r="B25" i="86"/>
  <c r="C24" i="86"/>
  <c r="B24" i="86"/>
  <c r="C23" i="86"/>
  <c r="B23" i="86"/>
  <c r="C22" i="86"/>
  <c r="B22" i="86"/>
  <c r="C21" i="86"/>
  <c r="B21" i="86"/>
  <c r="C20" i="86"/>
  <c r="B20" i="86"/>
  <c r="C19" i="86"/>
  <c r="B19" i="86"/>
  <c r="C18" i="86"/>
  <c r="B18" i="86"/>
  <c r="C17" i="86"/>
  <c r="B17" i="86"/>
  <c r="C16" i="86"/>
  <c r="B16" i="86"/>
  <c r="C15" i="86"/>
  <c r="B15" i="86"/>
  <c r="C14" i="86"/>
  <c r="B14" i="86"/>
  <c r="C13" i="86"/>
  <c r="B13" i="86"/>
  <c r="C12" i="86"/>
  <c r="B12" i="86"/>
  <c r="H5" i="86"/>
  <c r="H4" i="86"/>
  <c r="R36" i="85"/>
  <c r="P36" i="85"/>
  <c r="N36" i="85"/>
  <c r="L36" i="85"/>
  <c r="J36" i="85"/>
  <c r="H36" i="85"/>
  <c r="F36" i="85"/>
  <c r="T11" i="85"/>
  <c r="E11" i="85"/>
  <c r="O11" i="85" s="1"/>
  <c r="G11" i="85"/>
  <c r="C30" i="85"/>
  <c r="B30" i="85"/>
  <c r="C29" i="85"/>
  <c r="B29" i="85"/>
  <c r="C28" i="85"/>
  <c r="B28" i="85"/>
  <c r="C27" i="85"/>
  <c r="B27" i="85"/>
  <c r="C26" i="85"/>
  <c r="B26" i="85"/>
  <c r="C25" i="85"/>
  <c r="B25" i="85"/>
  <c r="C24" i="85"/>
  <c r="B24" i="85"/>
  <c r="C23" i="85"/>
  <c r="B23" i="85"/>
  <c r="C22" i="85"/>
  <c r="B22" i="85"/>
  <c r="C21" i="85"/>
  <c r="B21" i="85"/>
  <c r="C20" i="85"/>
  <c r="B20" i="85"/>
  <c r="C19" i="85"/>
  <c r="B19" i="85"/>
  <c r="C18" i="85"/>
  <c r="B18" i="85"/>
  <c r="C17" i="85"/>
  <c r="B17" i="85"/>
  <c r="C16" i="85"/>
  <c r="B16" i="85"/>
  <c r="C15" i="85"/>
  <c r="B15" i="85"/>
  <c r="C14" i="85"/>
  <c r="B14" i="85"/>
  <c r="C13" i="85"/>
  <c r="B13" i="85"/>
  <c r="C12" i="85"/>
  <c r="B12" i="85"/>
  <c r="C11" i="85"/>
  <c r="B11" i="85"/>
  <c r="C31" i="84"/>
  <c r="B31" i="84"/>
  <c r="C30" i="84"/>
  <c r="B30" i="84"/>
  <c r="C29" i="84"/>
  <c r="B29" i="84"/>
  <c r="C28" i="84"/>
  <c r="B28" i="84"/>
  <c r="C27" i="84"/>
  <c r="B27" i="84"/>
  <c r="C26" i="84"/>
  <c r="B26" i="84"/>
  <c r="C25" i="84"/>
  <c r="B25" i="84"/>
  <c r="C24" i="84"/>
  <c r="B24" i="84"/>
  <c r="C23" i="84"/>
  <c r="B23" i="84"/>
  <c r="C22" i="84"/>
  <c r="B22" i="84"/>
  <c r="C21" i="84"/>
  <c r="B21" i="84"/>
  <c r="C20" i="84"/>
  <c r="B20" i="84"/>
  <c r="C19" i="84"/>
  <c r="B19" i="84"/>
  <c r="C18" i="84"/>
  <c r="B18" i="84"/>
  <c r="C17" i="84"/>
  <c r="B17" i="84"/>
  <c r="C16" i="84"/>
  <c r="B16" i="84"/>
  <c r="C15" i="84"/>
  <c r="B15" i="84"/>
  <c r="C14" i="84"/>
  <c r="B14" i="84"/>
  <c r="C13" i="84"/>
  <c r="B13" i="84"/>
  <c r="C12" i="84"/>
  <c r="B12" i="84"/>
  <c r="K5" i="85"/>
  <c r="J5" i="85"/>
  <c r="K4" i="85"/>
  <c r="J4" i="85"/>
  <c r="M37" i="84"/>
  <c r="K37" i="84"/>
  <c r="U11" i="85" l="1"/>
  <c r="I11" i="85"/>
  <c r="Q11" i="85"/>
  <c r="S11" i="85"/>
  <c r="E36" i="85"/>
  <c r="K36" i="85" s="1"/>
  <c r="E210" i="2" s="1"/>
  <c r="D36" i="85"/>
  <c r="G36" i="85" s="1"/>
  <c r="E208" i="2" s="1"/>
  <c r="K11" i="85"/>
  <c r="M11" i="85"/>
  <c r="T36" i="85"/>
  <c r="L37" i="84"/>
  <c r="E205" i="2" s="1"/>
  <c r="K31" i="84"/>
  <c r="L31" i="84" s="1"/>
  <c r="K30" i="84"/>
  <c r="L30" i="84" s="1"/>
  <c r="K29" i="84"/>
  <c r="L29" i="84" s="1"/>
  <c r="K28" i="84"/>
  <c r="L28" i="84" s="1"/>
  <c r="K27" i="84"/>
  <c r="L27" i="84" s="1"/>
  <c r="K26" i="84"/>
  <c r="L26" i="84" s="1"/>
  <c r="K25" i="84"/>
  <c r="L25" i="84" s="1"/>
  <c r="K24" i="84"/>
  <c r="L24" i="84" s="1"/>
  <c r="K23" i="84"/>
  <c r="L23" i="84" s="1"/>
  <c r="K22" i="84"/>
  <c r="L22" i="84" s="1"/>
  <c r="K21" i="84"/>
  <c r="L21" i="84" s="1"/>
  <c r="K20" i="84"/>
  <c r="L20" i="84" s="1"/>
  <c r="K19" i="84"/>
  <c r="L19" i="84" s="1"/>
  <c r="K18" i="84"/>
  <c r="L18" i="84" s="1"/>
  <c r="K17" i="84"/>
  <c r="L17" i="84" s="1"/>
  <c r="K16" i="84"/>
  <c r="L16" i="84" s="1"/>
  <c r="K15" i="84"/>
  <c r="L15" i="84" s="1"/>
  <c r="K14" i="84"/>
  <c r="L14" i="84" s="1"/>
  <c r="K13" i="84"/>
  <c r="L13" i="84" s="1"/>
  <c r="M12" i="84"/>
  <c r="N12" i="84" s="1"/>
  <c r="K12" i="84"/>
  <c r="L12" i="84" s="1"/>
  <c r="E207" i="2"/>
  <c r="N37" i="84"/>
  <c r="E206" i="2" s="1"/>
  <c r="J5" i="84"/>
  <c r="I5" i="84"/>
  <c r="J4" i="84"/>
  <c r="I4" i="84"/>
  <c r="F35" i="83"/>
  <c r="E35" i="83"/>
  <c r="D35" i="83"/>
  <c r="B11" i="83"/>
  <c r="C11" i="83"/>
  <c r="B12" i="83"/>
  <c r="C12" i="83"/>
  <c r="B13" i="83"/>
  <c r="C13" i="83"/>
  <c r="B14" i="83"/>
  <c r="C14" i="83"/>
  <c r="B15" i="83"/>
  <c r="C15" i="83"/>
  <c r="B16" i="83"/>
  <c r="C16" i="83"/>
  <c r="B17" i="83"/>
  <c r="C17" i="83"/>
  <c r="B18" i="83"/>
  <c r="C18" i="83"/>
  <c r="B19" i="83"/>
  <c r="C19" i="83"/>
  <c r="B20" i="83"/>
  <c r="C20" i="83"/>
  <c r="B21" i="83"/>
  <c r="C21" i="83"/>
  <c r="B22" i="83"/>
  <c r="C22" i="83"/>
  <c r="B23" i="83"/>
  <c r="C23" i="83"/>
  <c r="B24" i="83"/>
  <c r="C24" i="83"/>
  <c r="B25" i="83"/>
  <c r="C25" i="83"/>
  <c r="B26" i="83"/>
  <c r="C26" i="83"/>
  <c r="B27" i="83"/>
  <c r="C27" i="83"/>
  <c r="B28" i="83"/>
  <c r="C28" i="83"/>
  <c r="B29" i="83"/>
  <c r="C29" i="83"/>
  <c r="C10" i="83"/>
  <c r="B10" i="83"/>
  <c r="C31" i="82"/>
  <c r="B31" i="82"/>
  <c r="C30" i="82"/>
  <c r="B30" i="82"/>
  <c r="C29" i="82"/>
  <c r="B29" i="82"/>
  <c r="C28" i="82"/>
  <c r="B28" i="82"/>
  <c r="C27" i="82"/>
  <c r="B27" i="82"/>
  <c r="C26" i="82"/>
  <c r="B26" i="82"/>
  <c r="C25" i="82"/>
  <c r="B25" i="82"/>
  <c r="C24" i="82"/>
  <c r="B24" i="82"/>
  <c r="C23" i="82"/>
  <c r="B23" i="82"/>
  <c r="C22" i="82"/>
  <c r="B22" i="82"/>
  <c r="C21" i="82"/>
  <c r="B21" i="82"/>
  <c r="C20" i="82"/>
  <c r="B20" i="82"/>
  <c r="C19" i="82"/>
  <c r="B19" i="82"/>
  <c r="C18" i="82"/>
  <c r="B18" i="82"/>
  <c r="C17" i="82"/>
  <c r="B17" i="82"/>
  <c r="C16" i="82"/>
  <c r="B16" i="82"/>
  <c r="C15" i="82"/>
  <c r="B15" i="82"/>
  <c r="C14" i="82"/>
  <c r="B14" i="82"/>
  <c r="C13" i="82"/>
  <c r="B13" i="82"/>
  <c r="C12" i="82"/>
  <c r="B12" i="82"/>
  <c r="E5" i="83"/>
  <c r="D5" i="83"/>
  <c r="E4" i="83"/>
  <c r="D4" i="83"/>
  <c r="W30" i="98"/>
  <c r="X30" i="98" s="1"/>
  <c r="W29" i="98"/>
  <c r="X29" i="98" s="1"/>
  <c r="W28" i="98"/>
  <c r="X28" i="98" s="1"/>
  <c r="W27" i="98"/>
  <c r="X27" i="98" s="1"/>
  <c r="W26" i="98"/>
  <c r="X26" i="98" s="1"/>
  <c r="W25" i="98"/>
  <c r="X25" i="98" s="1"/>
  <c r="W24" i="98"/>
  <c r="X24" i="98" s="1"/>
  <c r="W23" i="98"/>
  <c r="X23" i="98" s="1"/>
  <c r="W22" i="98"/>
  <c r="X22" i="98" s="1"/>
  <c r="W21" i="98"/>
  <c r="X21" i="98" s="1"/>
  <c r="W20" i="98"/>
  <c r="X20" i="98" s="1"/>
  <c r="W19" i="98"/>
  <c r="X19" i="98" s="1"/>
  <c r="W18" i="98"/>
  <c r="X18" i="98" s="1"/>
  <c r="W17" i="98"/>
  <c r="X17" i="98" s="1"/>
  <c r="W16" i="98"/>
  <c r="X16" i="98" s="1"/>
  <c r="W15" i="98"/>
  <c r="X15" i="98" s="1"/>
  <c r="W14" i="98"/>
  <c r="X14" i="98" s="1"/>
  <c r="W13" i="98"/>
  <c r="X13" i="98" s="1"/>
  <c r="W12" i="98"/>
  <c r="X12" i="98" s="1"/>
  <c r="C30" i="81"/>
  <c r="B30" i="81"/>
  <c r="C29" i="81"/>
  <c r="B29" i="81"/>
  <c r="C28" i="81"/>
  <c r="B28" i="81"/>
  <c r="C27" i="81"/>
  <c r="B27" i="81"/>
  <c r="C26" i="81"/>
  <c r="B26" i="81"/>
  <c r="C25" i="81"/>
  <c r="B25" i="81"/>
  <c r="C24" i="81"/>
  <c r="B24" i="81"/>
  <c r="C23" i="81"/>
  <c r="B23" i="81"/>
  <c r="C22" i="81"/>
  <c r="B22" i="81"/>
  <c r="C21" i="81"/>
  <c r="B21" i="81"/>
  <c r="C20" i="81"/>
  <c r="B20" i="81"/>
  <c r="C19" i="81"/>
  <c r="B19" i="81"/>
  <c r="C18" i="81"/>
  <c r="B18" i="81"/>
  <c r="C17" i="81"/>
  <c r="B17" i="81"/>
  <c r="C16" i="81"/>
  <c r="B16" i="81"/>
  <c r="C15" i="81"/>
  <c r="B15" i="81"/>
  <c r="C14" i="81"/>
  <c r="B14" i="81"/>
  <c r="C13" i="81"/>
  <c r="B13" i="81"/>
  <c r="C12" i="81"/>
  <c r="B12" i="81"/>
  <c r="C11" i="81"/>
  <c r="B11" i="81"/>
  <c r="H5" i="82"/>
  <c r="G5" i="82"/>
  <c r="H4" i="82"/>
  <c r="G4" i="82"/>
  <c r="I11" i="81"/>
  <c r="L6" i="81"/>
  <c r="K6" i="81"/>
  <c r="L5" i="81"/>
  <c r="K5" i="81"/>
  <c r="B11" i="80"/>
  <c r="C11" i="80"/>
  <c r="B12" i="80"/>
  <c r="C12" i="80"/>
  <c r="B13" i="80"/>
  <c r="C13" i="80"/>
  <c r="B14" i="80"/>
  <c r="C14" i="80"/>
  <c r="B15" i="80"/>
  <c r="C15" i="80"/>
  <c r="B16" i="80"/>
  <c r="C16" i="80"/>
  <c r="B17" i="80"/>
  <c r="C17" i="80"/>
  <c r="B18" i="80"/>
  <c r="C18" i="80"/>
  <c r="B19" i="80"/>
  <c r="C19" i="80"/>
  <c r="B20" i="80"/>
  <c r="C20" i="80"/>
  <c r="B21" i="80"/>
  <c r="C21" i="80"/>
  <c r="B22" i="80"/>
  <c r="C22" i="80"/>
  <c r="B23" i="80"/>
  <c r="C23" i="80"/>
  <c r="B24" i="80"/>
  <c r="C24" i="80"/>
  <c r="B25" i="80"/>
  <c r="C25" i="80"/>
  <c r="B26" i="80"/>
  <c r="C26" i="80"/>
  <c r="B27" i="80"/>
  <c r="C27" i="80"/>
  <c r="B28" i="80"/>
  <c r="C28" i="80"/>
  <c r="B29" i="80"/>
  <c r="C29" i="80"/>
  <c r="C10" i="80"/>
  <c r="B10" i="80"/>
  <c r="D5" i="80"/>
  <c r="C5" i="80"/>
  <c r="D4" i="80"/>
  <c r="C4" i="80"/>
  <c r="B12" i="79"/>
  <c r="C12" i="79"/>
  <c r="B13" i="79"/>
  <c r="C13" i="79"/>
  <c r="B14" i="79"/>
  <c r="C14" i="79"/>
  <c r="B15" i="79"/>
  <c r="C15" i="79"/>
  <c r="B16" i="79"/>
  <c r="C16" i="79"/>
  <c r="B17" i="79"/>
  <c r="C17" i="79"/>
  <c r="B18" i="79"/>
  <c r="C18" i="79"/>
  <c r="B19" i="79"/>
  <c r="C19" i="79"/>
  <c r="B20" i="79"/>
  <c r="C20" i="79"/>
  <c r="B21" i="79"/>
  <c r="C21" i="79"/>
  <c r="B22" i="79"/>
  <c r="C22" i="79"/>
  <c r="B23" i="79"/>
  <c r="C23" i="79"/>
  <c r="B24" i="79"/>
  <c r="C24" i="79"/>
  <c r="B25" i="79"/>
  <c r="C25" i="79"/>
  <c r="B26" i="79"/>
  <c r="C26" i="79"/>
  <c r="B27" i="79"/>
  <c r="C27" i="79"/>
  <c r="B28" i="79"/>
  <c r="C28" i="79"/>
  <c r="B29" i="79"/>
  <c r="C29" i="79"/>
  <c r="B30" i="79"/>
  <c r="C30" i="79"/>
  <c r="C11" i="79"/>
  <c r="B11" i="79"/>
  <c r="G5" i="79"/>
  <c r="F5" i="79"/>
  <c r="G4" i="79"/>
  <c r="F4" i="79"/>
  <c r="B12" i="78"/>
  <c r="C12" i="78"/>
  <c r="B13" i="78"/>
  <c r="C13" i="78"/>
  <c r="B14" i="78"/>
  <c r="C14" i="78"/>
  <c r="B15" i="78"/>
  <c r="C15" i="78"/>
  <c r="B16" i="78"/>
  <c r="C16" i="78"/>
  <c r="B17" i="78"/>
  <c r="C17" i="78"/>
  <c r="B18" i="78"/>
  <c r="C18" i="78"/>
  <c r="B19" i="78"/>
  <c r="C19" i="78"/>
  <c r="B20" i="78"/>
  <c r="C20" i="78"/>
  <c r="B21" i="78"/>
  <c r="C21" i="78"/>
  <c r="B22" i="78"/>
  <c r="C22" i="78"/>
  <c r="B23" i="78"/>
  <c r="C23" i="78"/>
  <c r="B24" i="78"/>
  <c r="C24" i="78"/>
  <c r="B25" i="78"/>
  <c r="C25" i="78"/>
  <c r="B26" i="78"/>
  <c r="C26" i="78"/>
  <c r="B27" i="78"/>
  <c r="C27" i="78"/>
  <c r="B28" i="78"/>
  <c r="C28" i="78"/>
  <c r="B29" i="78"/>
  <c r="C29" i="78"/>
  <c r="B30" i="78"/>
  <c r="C30" i="78"/>
  <c r="C11" i="78"/>
  <c r="B11" i="78"/>
  <c r="I5" i="78"/>
  <c r="H5" i="78"/>
  <c r="I4" i="78"/>
  <c r="H4" i="78"/>
  <c r="B12" i="77"/>
  <c r="C12" i="77"/>
  <c r="B13" i="77"/>
  <c r="C13" i="77"/>
  <c r="B14" i="77"/>
  <c r="C14" i="77"/>
  <c r="B15" i="77"/>
  <c r="C15" i="77"/>
  <c r="B16" i="77"/>
  <c r="C16" i="77"/>
  <c r="B17" i="77"/>
  <c r="C17" i="77"/>
  <c r="B18" i="77"/>
  <c r="C18" i="77"/>
  <c r="B19" i="77"/>
  <c r="C19" i="77"/>
  <c r="B20" i="77"/>
  <c r="C20" i="77"/>
  <c r="B21" i="77"/>
  <c r="C21" i="77"/>
  <c r="B22" i="77"/>
  <c r="C22" i="77"/>
  <c r="B23" i="77"/>
  <c r="C23" i="77"/>
  <c r="B24" i="77"/>
  <c r="C24" i="77"/>
  <c r="B25" i="77"/>
  <c r="C25" i="77"/>
  <c r="B26" i="77"/>
  <c r="C26" i="77"/>
  <c r="B27" i="77"/>
  <c r="C27" i="77"/>
  <c r="B28" i="77"/>
  <c r="C28" i="77"/>
  <c r="B29" i="77"/>
  <c r="C29" i="77"/>
  <c r="B30" i="77"/>
  <c r="C30" i="77"/>
  <c r="C11" i="77"/>
  <c r="B11" i="77"/>
  <c r="I5" i="77"/>
  <c r="H5" i="77"/>
  <c r="I4" i="77"/>
  <c r="H4" i="77"/>
  <c r="G35" i="83" l="1"/>
  <c r="E204" i="2" s="1"/>
  <c r="Q36" i="85"/>
  <c r="E213" i="2" s="1"/>
  <c r="O36" i="85"/>
  <c r="E212" i="2" s="1"/>
  <c r="I36" i="85"/>
  <c r="E209" i="2" s="1"/>
  <c r="U36" i="85"/>
  <c r="E215" i="2" s="1"/>
  <c r="M36" i="85"/>
  <c r="E211" i="2" s="1"/>
  <c r="S36" i="85"/>
  <c r="E214" i="2" s="1"/>
  <c r="B12" i="76"/>
  <c r="C12" i="76"/>
  <c r="B13" i="76"/>
  <c r="C13" i="76"/>
  <c r="B14" i="76"/>
  <c r="C14" i="76"/>
  <c r="B15" i="76"/>
  <c r="C15" i="76"/>
  <c r="B16" i="76"/>
  <c r="C16" i="76"/>
  <c r="B17" i="76"/>
  <c r="C17" i="76"/>
  <c r="B18" i="76"/>
  <c r="C18" i="76"/>
  <c r="B19" i="76"/>
  <c r="C19" i="76"/>
  <c r="B20" i="76"/>
  <c r="C20" i="76"/>
  <c r="B21" i="76"/>
  <c r="C21" i="76"/>
  <c r="B22" i="76"/>
  <c r="C22" i="76"/>
  <c r="B23" i="76"/>
  <c r="C23" i="76"/>
  <c r="B24" i="76"/>
  <c r="C24" i="76"/>
  <c r="B25" i="76"/>
  <c r="C25" i="76"/>
  <c r="B26" i="76"/>
  <c r="C26" i="76"/>
  <c r="B27" i="76"/>
  <c r="C27" i="76"/>
  <c r="B28" i="76"/>
  <c r="C28" i="76"/>
  <c r="B29" i="76"/>
  <c r="C29" i="76"/>
  <c r="B30" i="76"/>
  <c r="C30" i="76"/>
  <c r="C11" i="76"/>
  <c r="B11" i="76"/>
  <c r="F5" i="76"/>
  <c r="E5" i="76"/>
  <c r="F4" i="76"/>
  <c r="E4" i="76"/>
  <c r="P5" i="75"/>
  <c r="O5" i="75"/>
  <c r="P4" i="75"/>
  <c r="O4" i="75"/>
  <c r="B12" i="74"/>
  <c r="C12" i="74"/>
  <c r="B13" i="74"/>
  <c r="C13" i="74"/>
  <c r="B14" i="74"/>
  <c r="C14" i="74"/>
  <c r="B15" i="74"/>
  <c r="C15" i="74"/>
  <c r="B16" i="74"/>
  <c r="C16" i="74"/>
  <c r="B17" i="74"/>
  <c r="C17" i="74"/>
  <c r="B18" i="74"/>
  <c r="C18" i="74"/>
  <c r="B19" i="74"/>
  <c r="C19" i="74"/>
  <c r="B20" i="74"/>
  <c r="C20" i="74"/>
  <c r="B21" i="74"/>
  <c r="C21" i="74"/>
  <c r="B22" i="74"/>
  <c r="C22" i="74"/>
  <c r="B23" i="74"/>
  <c r="C23" i="74"/>
  <c r="B24" i="74"/>
  <c r="C24" i="74"/>
  <c r="B25" i="74"/>
  <c r="C25" i="74"/>
  <c r="B26" i="74"/>
  <c r="C26" i="74"/>
  <c r="B27" i="74"/>
  <c r="C27" i="74"/>
  <c r="B28" i="74"/>
  <c r="C28" i="74"/>
  <c r="B29" i="74"/>
  <c r="C29" i="74"/>
  <c r="B30" i="74"/>
  <c r="C30" i="74"/>
  <c r="C11" i="74"/>
  <c r="B11" i="74"/>
  <c r="D5" i="74"/>
  <c r="C5" i="74"/>
  <c r="D4" i="74"/>
  <c r="C4" i="74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F31" i="73"/>
  <c r="B13" i="73"/>
  <c r="C13" i="73"/>
  <c r="B14" i="73"/>
  <c r="C14" i="73"/>
  <c r="B15" i="73"/>
  <c r="C15" i="73"/>
  <c r="B16" i="73"/>
  <c r="C16" i="73"/>
  <c r="B17" i="73"/>
  <c r="C17" i="73"/>
  <c r="B18" i="73"/>
  <c r="C18" i="73"/>
  <c r="B19" i="73"/>
  <c r="C19" i="73"/>
  <c r="B20" i="73"/>
  <c r="C20" i="73"/>
  <c r="B21" i="73"/>
  <c r="C21" i="73"/>
  <c r="B22" i="73"/>
  <c r="C22" i="73"/>
  <c r="B23" i="73"/>
  <c r="C23" i="73"/>
  <c r="B24" i="73"/>
  <c r="C24" i="73"/>
  <c r="B25" i="73"/>
  <c r="C25" i="73"/>
  <c r="B26" i="73"/>
  <c r="C26" i="73"/>
  <c r="B27" i="73"/>
  <c r="C27" i="73"/>
  <c r="B28" i="73"/>
  <c r="C28" i="73"/>
  <c r="B29" i="73"/>
  <c r="C29" i="73"/>
  <c r="B30" i="73"/>
  <c r="C30" i="73"/>
  <c r="B31" i="73"/>
  <c r="C31" i="73"/>
  <c r="C12" i="73"/>
  <c r="B12" i="73"/>
  <c r="J5" i="73"/>
  <c r="I5" i="73"/>
  <c r="J4" i="73"/>
  <c r="I4" i="73"/>
  <c r="B10" i="72"/>
  <c r="C10" i="72"/>
  <c r="B11" i="72"/>
  <c r="C11" i="72"/>
  <c r="B12" i="72"/>
  <c r="C12" i="72"/>
  <c r="B13" i="72"/>
  <c r="C13" i="72"/>
  <c r="B14" i="72"/>
  <c r="C14" i="72"/>
  <c r="B15" i="72"/>
  <c r="C15" i="72"/>
  <c r="B16" i="72"/>
  <c r="C16" i="72"/>
  <c r="B17" i="72"/>
  <c r="C17" i="72"/>
  <c r="B18" i="72"/>
  <c r="C18" i="72"/>
  <c r="B19" i="72"/>
  <c r="C19" i="72"/>
  <c r="B20" i="72"/>
  <c r="C20" i="72"/>
  <c r="B21" i="72"/>
  <c r="C21" i="72"/>
  <c r="B22" i="72"/>
  <c r="C22" i="72"/>
  <c r="B23" i="72"/>
  <c r="C23" i="72"/>
  <c r="B24" i="72"/>
  <c r="C24" i="72"/>
  <c r="B25" i="72"/>
  <c r="C25" i="72"/>
  <c r="B26" i="72"/>
  <c r="C26" i="72"/>
  <c r="B27" i="72"/>
  <c r="C27" i="72"/>
  <c r="B28" i="72"/>
  <c r="C28" i="72"/>
  <c r="C9" i="72"/>
  <c r="B9" i="72"/>
  <c r="D5" i="72"/>
  <c r="C5" i="72"/>
  <c r="D4" i="72"/>
  <c r="C4" i="72"/>
  <c r="B13" i="71"/>
  <c r="C13" i="71"/>
  <c r="B14" i="71"/>
  <c r="C14" i="71"/>
  <c r="B15" i="71"/>
  <c r="C15" i="71"/>
  <c r="B16" i="71"/>
  <c r="C16" i="71"/>
  <c r="B17" i="71"/>
  <c r="C17" i="71"/>
  <c r="B18" i="71"/>
  <c r="C18" i="71"/>
  <c r="B19" i="71"/>
  <c r="C19" i="71"/>
  <c r="B20" i="71"/>
  <c r="C20" i="71"/>
  <c r="B21" i="71"/>
  <c r="C21" i="71"/>
  <c r="B22" i="71"/>
  <c r="C22" i="71"/>
  <c r="B23" i="71"/>
  <c r="C23" i="71"/>
  <c r="B24" i="71"/>
  <c r="C24" i="71"/>
  <c r="B25" i="71"/>
  <c r="C25" i="71"/>
  <c r="B26" i="71"/>
  <c r="C26" i="71"/>
  <c r="B27" i="71"/>
  <c r="C27" i="71"/>
  <c r="B28" i="71"/>
  <c r="C28" i="71"/>
  <c r="B29" i="71"/>
  <c r="C29" i="71"/>
  <c r="B30" i="71"/>
  <c r="C30" i="71"/>
  <c r="B31" i="71"/>
  <c r="C31" i="71"/>
  <c r="C12" i="71"/>
  <c r="B12" i="71"/>
  <c r="F5" i="71"/>
  <c r="E5" i="71"/>
  <c r="F4" i="71"/>
  <c r="E4" i="71"/>
  <c r="B12" i="70"/>
  <c r="C12" i="70"/>
  <c r="B13" i="70"/>
  <c r="C13" i="70"/>
  <c r="B14" i="70"/>
  <c r="C14" i="70"/>
  <c r="B15" i="70"/>
  <c r="C15" i="70"/>
  <c r="B16" i="70"/>
  <c r="C16" i="70"/>
  <c r="B17" i="70"/>
  <c r="C17" i="70"/>
  <c r="B18" i="70"/>
  <c r="C18" i="70"/>
  <c r="B19" i="70"/>
  <c r="C19" i="70"/>
  <c r="B20" i="70"/>
  <c r="C20" i="70"/>
  <c r="B21" i="70"/>
  <c r="C21" i="70"/>
  <c r="B22" i="70"/>
  <c r="C22" i="70"/>
  <c r="B23" i="70"/>
  <c r="C23" i="70"/>
  <c r="B24" i="70"/>
  <c r="C24" i="70"/>
  <c r="B25" i="70"/>
  <c r="C25" i="70"/>
  <c r="B26" i="70"/>
  <c r="C26" i="70"/>
  <c r="B27" i="70"/>
  <c r="C27" i="70"/>
  <c r="B28" i="70"/>
  <c r="C28" i="70"/>
  <c r="B29" i="70"/>
  <c r="C29" i="70"/>
  <c r="B30" i="70"/>
  <c r="C30" i="70"/>
  <c r="C11" i="70"/>
  <c r="B11" i="70"/>
  <c r="G5" i="70"/>
  <c r="F5" i="70"/>
  <c r="G4" i="70"/>
  <c r="F4" i="70"/>
  <c r="B13" i="69"/>
  <c r="C13" i="69"/>
  <c r="B14" i="69"/>
  <c r="C14" i="69"/>
  <c r="B15" i="69"/>
  <c r="C15" i="69"/>
  <c r="B16" i="69"/>
  <c r="C16" i="69"/>
  <c r="B17" i="69"/>
  <c r="C17" i="69"/>
  <c r="B18" i="69"/>
  <c r="C18" i="69"/>
  <c r="B19" i="69"/>
  <c r="C19" i="69"/>
  <c r="B20" i="69"/>
  <c r="C20" i="69"/>
  <c r="B21" i="69"/>
  <c r="C21" i="69"/>
  <c r="B22" i="69"/>
  <c r="C22" i="69"/>
  <c r="B23" i="69"/>
  <c r="C23" i="69"/>
  <c r="B24" i="69"/>
  <c r="C24" i="69"/>
  <c r="B25" i="69"/>
  <c r="C25" i="69"/>
  <c r="B26" i="69"/>
  <c r="C26" i="69"/>
  <c r="B27" i="69"/>
  <c r="C27" i="69"/>
  <c r="B28" i="69"/>
  <c r="C28" i="69"/>
  <c r="B29" i="69"/>
  <c r="C29" i="69"/>
  <c r="B30" i="69"/>
  <c r="C30" i="69"/>
  <c r="B31" i="69"/>
  <c r="C31" i="69"/>
  <c r="C12" i="69"/>
  <c r="B12" i="69"/>
  <c r="F6" i="69"/>
  <c r="E6" i="69"/>
  <c r="F5" i="69"/>
  <c r="E5" i="69"/>
  <c r="B12" i="68"/>
  <c r="C12" i="68"/>
  <c r="B13" i="68"/>
  <c r="C13" i="68"/>
  <c r="B14" i="68"/>
  <c r="C14" i="68"/>
  <c r="B15" i="68"/>
  <c r="C15" i="68"/>
  <c r="B16" i="68"/>
  <c r="C16" i="68"/>
  <c r="B17" i="68"/>
  <c r="C17" i="68"/>
  <c r="B18" i="68"/>
  <c r="C18" i="68"/>
  <c r="B19" i="68"/>
  <c r="C19" i="68"/>
  <c r="B20" i="68"/>
  <c r="C20" i="68"/>
  <c r="B21" i="68"/>
  <c r="C21" i="68"/>
  <c r="B22" i="68"/>
  <c r="C22" i="68"/>
  <c r="B23" i="68"/>
  <c r="C23" i="68"/>
  <c r="B24" i="68"/>
  <c r="C24" i="68"/>
  <c r="B25" i="68"/>
  <c r="C25" i="68"/>
  <c r="B26" i="68"/>
  <c r="C26" i="68"/>
  <c r="B27" i="68"/>
  <c r="C27" i="68"/>
  <c r="B28" i="68"/>
  <c r="C28" i="68"/>
  <c r="B29" i="68"/>
  <c r="C29" i="68"/>
  <c r="B30" i="68"/>
  <c r="C30" i="68"/>
  <c r="C11" i="68"/>
  <c r="B11" i="68"/>
  <c r="G5" i="68"/>
  <c r="F5" i="68"/>
  <c r="G4" i="68"/>
  <c r="F4" i="68"/>
  <c r="B13" i="67"/>
  <c r="C13" i="67"/>
  <c r="B14" i="67"/>
  <c r="C14" i="67"/>
  <c r="B15" i="67"/>
  <c r="C15" i="67"/>
  <c r="B16" i="67"/>
  <c r="C16" i="67"/>
  <c r="B17" i="67"/>
  <c r="C17" i="67"/>
  <c r="B18" i="67"/>
  <c r="C18" i="67"/>
  <c r="B19" i="67"/>
  <c r="C19" i="67"/>
  <c r="B20" i="67"/>
  <c r="C20" i="67"/>
  <c r="B21" i="67"/>
  <c r="C21" i="67"/>
  <c r="B22" i="67"/>
  <c r="C22" i="67"/>
  <c r="B23" i="67"/>
  <c r="C23" i="67"/>
  <c r="B24" i="67"/>
  <c r="C24" i="67"/>
  <c r="B25" i="67"/>
  <c r="C25" i="67"/>
  <c r="B26" i="67"/>
  <c r="C26" i="67"/>
  <c r="B27" i="67"/>
  <c r="C27" i="67"/>
  <c r="B28" i="67"/>
  <c r="C28" i="67"/>
  <c r="B29" i="67"/>
  <c r="C29" i="67"/>
  <c r="B30" i="67"/>
  <c r="C30" i="67"/>
  <c r="B31" i="67"/>
  <c r="C31" i="67"/>
  <c r="C12" i="67"/>
  <c r="B12" i="67"/>
  <c r="E5" i="67"/>
  <c r="D5" i="67"/>
  <c r="E4" i="67"/>
  <c r="D4" i="67"/>
  <c r="D13" i="66"/>
  <c r="D14" i="66"/>
  <c r="D15" i="66"/>
  <c r="D16" i="66"/>
  <c r="D17" i="66"/>
  <c r="D18" i="66"/>
  <c r="D19" i="66"/>
  <c r="D20" i="66"/>
  <c r="D21" i="66"/>
  <c r="D22" i="66"/>
  <c r="D23" i="66"/>
  <c r="D24" i="66"/>
  <c r="D25" i="66"/>
  <c r="D26" i="66"/>
  <c r="D27" i="66"/>
  <c r="D28" i="66"/>
  <c r="D29" i="66"/>
  <c r="D30" i="66"/>
  <c r="D31" i="66"/>
  <c r="D12" i="66"/>
  <c r="B13" i="66"/>
  <c r="C13" i="66"/>
  <c r="B14" i="66"/>
  <c r="C14" i="66"/>
  <c r="B15" i="66"/>
  <c r="C15" i="66"/>
  <c r="B16" i="66"/>
  <c r="C16" i="66"/>
  <c r="B17" i="66"/>
  <c r="C17" i="66"/>
  <c r="B18" i="66"/>
  <c r="C18" i="66"/>
  <c r="B19" i="66"/>
  <c r="C19" i="66"/>
  <c r="B20" i="66"/>
  <c r="C20" i="66"/>
  <c r="B21" i="66"/>
  <c r="C21" i="66"/>
  <c r="B22" i="66"/>
  <c r="C22" i="66"/>
  <c r="B23" i="66"/>
  <c r="C23" i="66"/>
  <c r="B24" i="66"/>
  <c r="C24" i="66"/>
  <c r="B25" i="66"/>
  <c r="C25" i="66"/>
  <c r="B26" i="66"/>
  <c r="C26" i="66"/>
  <c r="B27" i="66"/>
  <c r="C27" i="66"/>
  <c r="B28" i="66"/>
  <c r="C28" i="66"/>
  <c r="B29" i="66"/>
  <c r="C29" i="66"/>
  <c r="B30" i="66"/>
  <c r="C30" i="66"/>
  <c r="B31" i="66"/>
  <c r="C31" i="66"/>
  <c r="C12" i="66"/>
  <c r="B12" i="66"/>
  <c r="E5" i="66"/>
  <c r="D5" i="66"/>
  <c r="E4" i="66"/>
  <c r="D4" i="66"/>
  <c r="G13" i="100"/>
  <c r="C30" i="100"/>
  <c r="B30" i="100"/>
  <c r="C29" i="100"/>
  <c r="B29" i="100"/>
  <c r="C28" i="100"/>
  <c r="B28" i="100"/>
  <c r="C27" i="100"/>
  <c r="B27" i="100"/>
  <c r="C26" i="100"/>
  <c r="B26" i="100"/>
  <c r="C25" i="100"/>
  <c r="B25" i="100"/>
  <c r="C24" i="100"/>
  <c r="B24" i="100"/>
  <c r="C23" i="100"/>
  <c r="B23" i="100"/>
  <c r="C22" i="100"/>
  <c r="B22" i="100"/>
  <c r="C21" i="100"/>
  <c r="B21" i="100"/>
  <c r="C20" i="100"/>
  <c r="B20" i="100"/>
  <c r="C19" i="100"/>
  <c r="B19" i="100"/>
  <c r="C18" i="100"/>
  <c r="B18" i="100"/>
  <c r="C17" i="100"/>
  <c r="B17" i="100"/>
  <c r="C16" i="100"/>
  <c r="B16" i="100"/>
  <c r="C15" i="100"/>
  <c r="B15" i="100"/>
  <c r="C14" i="100"/>
  <c r="B14" i="100"/>
  <c r="C13" i="100"/>
  <c r="B13" i="100"/>
  <c r="C12" i="100"/>
  <c r="B12" i="100"/>
  <c r="C11" i="100"/>
  <c r="B11" i="100"/>
  <c r="G5" i="100"/>
  <c r="F5" i="100"/>
  <c r="G4" i="100"/>
  <c r="F4" i="100"/>
  <c r="I30" i="100"/>
  <c r="I29" i="100"/>
  <c r="I28" i="100"/>
  <c r="I27" i="100"/>
  <c r="I26" i="100"/>
  <c r="I25" i="100"/>
  <c r="I24" i="100"/>
  <c r="I23" i="100"/>
  <c r="I22" i="100"/>
  <c r="I21" i="100"/>
  <c r="I20" i="100"/>
  <c r="I19" i="100"/>
  <c r="I18" i="100"/>
  <c r="I17" i="100"/>
  <c r="G17" i="100"/>
  <c r="I16" i="100"/>
  <c r="G16" i="100"/>
  <c r="I15" i="100"/>
  <c r="G15" i="100"/>
  <c r="I14" i="100"/>
  <c r="G14" i="100"/>
  <c r="I13" i="100"/>
  <c r="I12" i="100"/>
  <c r="G12" i="100"/>
  <c r="I11" i="100"/>
  <c r="G11" i="100"/>
  <c r="L12" i="49"/>
  <c r="F12" i="49"/>
  <c r="C31" i="65" l="1"/>
  <c r="B31" i="65"/>
  <c r="C30" i="65"/>
  <c r="B30" i="65"/>
  <c r="C29" i="65"/>
  <c r="B29" i="65"/>
  <c r="C28" i="65"/>
  <c r="B28" i="65"/>
  <c r="C27" i="65"/>
  <c r="B27" i="65"/>
  <c r="C26" i="65"/>
  <c r="B26" i="65"/>
  <c r="C25" i="65"/>
  <c r="B25" i="65"/>
  <c r="C24" i="65"/>
  <c r="B24" i="65"/>
  <c r="C23" i="65"/>
  <c r="B23" i="65"/>
  <c r="C22" i="65"/>
  <c r="B22" i="65"/>
  <c r="C21" i="65"/>
  <c r="B21" i="65"/>
  <c r="C20" i="65"/>
  <c r="B20" i="65"/>
  <c r="C19" i="65"/>
  <c r="B19" i="65"/>
  <c r="C18" i="65"/>
  <c r="B18" i="65"/>
  <c r="C17" i="65"/>
  <c r="B17" i="65"/>
  <c r="C16" i="65"/>
  <c r="B16" i="65"/>
  <c r="C15" i="65"/>
  <c r="B15" i="65"/>
  <c r="C14" i="65"/>
  <c r="B14" i="65"/>
  <c r="C13" i="65"/>
  <c r="B13" i="65"/>
  <c r="C12" i="65"/>
  <c r="B12" i="65"/>
  <c r="H5" i="65"/>
  <c r="G5" i="65"/>
  <c r="H4" i="65"/>
  <c r="G4" i="65"/>
  <c r="B11" i="88"/>
  <c r="D5" i="88"/>
  <c r="C5" i="88"/>
  <c r="D4" i="88"/>
  <c r="C4" i="88"/>
  <c r="C4" i="63"/>
  <c r="F24" i="63"/>
  <c r="D5" i="63"/>
  <c r="C5" i="63"/>
  <c r="D4" i="63"/>
  <c r="G12" i="62"/>
  <c r="H5" i="62"/>
  <c r="G5" i="62"/>
  <c r="H4" i="62"/>
  <c r="G4" i="62"/>
  <c r="C30" i="61" l="1"/>
  <c r="B30" i="61"/>
  <c r="C29" i="61"/>
  <c r="B29" i="61"/>
  <c r="C28" i="61"/>
  <c r="B28" i="61"/>
  <c r="C27" i="61"/>
  <c r="B27" i="61"/>
  <c r="C26" i="61"/>
  <c r="B26" i="61"/>
  <c r="C25" i="61"/>
  <c r="B25" i="61"/>
  <c r="C24" i="61"/>
  <c r="B24" i="61"/>
  <c r="C23" i="61"/>
  <c r="B23" i="61"/>
  <c r="C22" i="61"/>
  <c r="B22" i="61"/>
  <c r="C21" i="61"/>
  <c r="B21" i="61"/>
  <c r="C20" i="61"/>
  <c r="B20" i="61"/>
  <c r="C19" i="61"/>
  <c r="B19" i="61"/>
  <c r="C18" i="61"/>
  <c r="B18" i="61"/>
  <c r="C17" i="61"/>
  <c r="B17" i="61"/>
  <c r="C16" i="61"/>
  <c r="B16" i="61"/>
  <c r="C15" i="61"/>
  <c r="B15" i="61"/>
  <c r="C14" i="61"/>
  <c r="B14" i="61"/>
  <c r="C13" i="61"/>
  <c r="B13" i="61"/>
  <c r="C12" i="61"/>
  <c r="B12" i="61"/>
  <c r="C11" i="61"/>
  <c r="B11" i="61"/>
  <c r="N5" i="61"/>
  <c r="M5" i="61"/>
  <c r="N4" i="61"/>
  <c r="M4" i="61"/>
  <c r="I17" i="60"/>
  <c r="H17" i="60" l="1"/>
  <c r="F17" i="60"/>
  <c r="C13" i="60"/>
  <c r="C31" i="60"/>
  <c r="B31" i="60"/>
  <c r="C30" i="60"/>
  <c r="B30" i="60"/>
  <c r="C29" i="60"/>
  <c r="B29" i="60"/>
  <c r="C28" i="60"/>
  <c r="B28" i="60"/>
  <c r="C27" i="60"/>
  <c r="B27" i="60"/>
  <c r="C26" i="60"/>
  <c r="B26" i="60"/>
  <c r="C25" i="60"/>
  <c r="B25" i="60"/>
  <c r="C24" i="60"/>
  <c r="B24" i="60"/>
  <c r="C23" i="60"/>
  <c r="B23" i="60"/>
  <c r="C22" i="60"/>
  <c r="B22" i="60"/>
  <c r="C21" i="60"/>
  <c r="B21" i="60"/>
  <c r="C20" i="60"/>
  <c r="B20" i="60"/>
  <c r="C19" i="60"/>
  <c r="B19" i="60"/>
  <c r="C18" i="60"/>
  <c r="B18" i="60"/>
  <c r="C17" i="60"/>
  <c r="B17" i="60"/>
  <c r="C16" i="60"/>
  <c r="B16" i="60"/>
  <c r="C15" i="60"/>
  <c r="B15" i="60"/>
  <c r="C14" i="60"/>
  <c r="B14" i="60"/>
  <c r="B13" i="60"/>
  <c r="C12" i="60"/>
  <c r="B12" i="60"/>
  <c r="F6" i="60"/>
  <c r="E6" i="60"/>
  <c r="F5" i="60"/>
  <c r="E5" i="60"/>
  <c r="C29" i="99"/>
  <c r="B29" i="99"/>
  <c r="C28" i="99"/>
  <c r="B28" i="99"/>
  <c r="C27" i="99"/>
  <c r="B27" i="99"/>
  <c r="C26" i="99"/>
  <c r="B26" i="99"/>
  <c r="C25" i="99"/>
  <c r="B25" i="99"/>
  <c r="C24" i="99"/>
  <c r="B24" i="99"/>
  <c r="C23" i="99"/>
  <c r="B23" i="99"/>
  <c r="C22" i="99"/>
  <c r="B22" i="99"/>
  <c r="C21" i="99"/>
  <c r="B21" i="99"/>
  <c r="C20" i="99"/>
  <c r="B20" i="99"/>
  <c r="C19" i="99"/>
  <c r="B19" i="99"/>
  <c r="C18" i="99"/>
  <c r="B18" i="99"/>
  <c r="C17" i="99"/>
  <c r="B17" i="99"/>
  <c r="C16" i="99"/>
  <c r="B16" i="99"/>
  <c r="C15" i="99"/>
  <c r="B15" i="99"/>
  <c r="C14" i="99"/>
  <c r="B14" i="99"/>
  <c r="C13" i="99"/>
  <c r="B13" i="99"/>
  <c r="C12" i="99"/>
  <c r="B12" i="99"/>
  <c r="C11" i="99"/>
  <c r="B11" i="99"/>
  <c r="C10" i="99"/>
  <c r="B10" i="99"/>
  <c r="H5" i="99"/>
  <c r="G5" i="99"/>
  <c r="H4" i="99"/>
  <c r="G4" i="99"/>
  <c r="L33" i="99"/>
  <c r="J33" i="99"/>
  <c r="I33" i="99"/>
  <c r="E33" i="99"/>
  <c r="D33" i="99"/>
  <c r="M32" i="99"/>
  <c r="M31" i="99"/>
  <c r="M30" i="99"/>
  <c r="M29" i="99"/>
  <c r="M28" i="99"/>
  <c r="M27" i="99"/>
  <c r="M26" i="99"/>
  <c r="M25" i="99"/>
  <c r="M24" i="99"/>
  <c r="M23" i="99"/>
  <c r="M22" i="99"/>
  <c r="M21" i="99"/>
  <c r="M20" i="99"/>
  <c r="M19" i="99"/>
  <c r="M18" i="99"/>
  <c r="M17" i="99"/>
  <c r="M16" i="99"/>
  <c r="M15" i="99"/>
  <c r="M14" i="99"/>
  <c r="M13" i="99"/>
  <c r="M12" i="99"/>
  <c r="M11" i="99"/>
  <c r="M10" i="99"/>
  <c r="M33" i="99" l="1"/>
  <c r="C33" i="99"/>
  <c r="D34" i="99" l="1"/>
  <c r="H34" i="99"/>
  <c r="K34" i="99"/>
  <c r="G34" i="99"/>
  <c r="F34" i="99"/>
  <c r="L34" i="99"/>
  <c r="J34" i="99"/>
  <c r="I34" i="99"/>
  <c r="E34" i="99"/>
  <c r="M34" i="99"/>
  <c r="H12" i="58"/>
  <c r="F5" i="58"/>
  <c r="E5" i="58"/>
  <c r="F4" i="58"/>
  <c r="E4" i="58"/>
  <c r="P11" i="57"/>
  <c r="C30" i="57"/>
  <c r="B30" i="57"/>
  <c r="C29" i="57"/>
  <c r="B29" i="57"/>
  <c r="C28" i="57"/>
  <c r="B28" i="57"/>
  <c r="C27" i="57"/>
  <c r="B27" i="57"/>
  <c r="C26" i="57"/>
  <c r="B26" i="57"/>
  <c r="C25" i="57"/>
  <c r="B25" i="57"/>
  <c r="C24" i="57"/>
  <c r="B24" i="57"/>
  <c r="C23" i="57"/>
  <c r="B23" i="57"/>
  <c r="C22" i="57"/>
  <c r="B22" i="57"/>
  <c r="C21" i="57"/>
  <c r="B21" i="57"/>
  <c r="C20" i="57"/>
  <c r="B20" i="57"/>
  <c r="C19" i="57"/>
  <c r="B19" i="57"/>
  <c r="C18" i="57"/>
  <c r="B18" i="57"/>
  <c r="C17" i="57"/>
  <c r="B17" i="57"/>
  <c r="C16" i="57"/>
  <c r="B16" i="57"/>
  <c r="C15" i="57"/>
  <c r="B15" i="57"/>
  <c r="C14" i="57"/>
  <c r="B14" i="57"/>
  <c r="C13" i="57"/>
  <c r="B13" i="57"/>
  <c r="C12" i="57"/>
  <c r="B12" i="57"/>
  <c r="C11" i="57"/>
  <c r="B11" i="57"/>
  <c r="I5" i="57"/>
  <c r="H5" i="57"/>
  <c r="I4" i="57"/>
  <c r="H4" i="57"/>
  <c r="B13" i="56"/>
  <c r="C13" i="56"/>
  <c r="B14" i="56"/>
  <c r="C14" i="56"/>
  <c r="B15" i="56"/>
  <c r="C15" i="56"/>
  <c r="B16" i="56"/>
  <c r="C16" i="56"/>
  <c r="B17" i="56"/>
  <c r="C17" i="56"/>
  <c r="B18" i="56"/>
  <c r="C18" i="56"/>
  <c r="B19" i="56"/>
  <c r="C19" i="56"/>
  <c r="B20" i="56"/>
  <c r="C20" i="56"/>
  <c r="B21" i="56"/>
  <c r="C21" i="56"/>
  <c r="B22" i="56"/>
  <c r="C22" i="56"/>
  <c r="B23" i="56"/>
  <c r="C23" i="56"/>
  <c r="B24" i="56"/>
  <c r="C24" i="56"/>
  <c r="B25" i="56"/>
  <c r="C25" i="56"/>
  <c r="B26" i="56"/>
  <c r="C26" i="56"/>
  <c r="B27" i="56"/>
  <c r="C27" i="56"/>
  <c r="B28" i="56"/>
  <c r="C28" i="56"/>
  <c r="B29" i="56"/>
  <c r="C29" i="56"/>
  <c r="B30" i="56"/>
  <c r="C30" i="56"/>
  <c r="B31" i="56"/>
  <c r="C31" i="56"/>
  <c r="C12" i="56"/>
  <c r="B12" i="56"/>
  <c r="C30" i="52"/>
  <c r="B30" i="52"/>
  <c r="C29" i="52"/>
  <c r="B29" i="52"/>
  <c r="C28" i="52"/>
  <c r="B28" i="52"/>
  <c r="C27" i="52"/>
  <c r="B27" i="52"/>
  <c r="C26" i="52"/>
  <c r="B26" i="52"/>
  <c r="C25" i="52"/>
  <c r="B25" i="52"/>
  <c r="C24" i="52"/>
  <c r="B24" i="52"/>
  <c r="C23" i="52"/>
  <c r="B23" i="52"/>
  <c r="C22" i="52"/>
  <c r="B22" i="52"/>
  <c r="C21" i="52"/>
  <c r="B21" i="52"/>
  <c r="C20" i="52"/>
  <c r="B20" i="52"/>
  <c r="C19" i="52"/>
  <c r="B19" i="52"/>
  <c r="C18" i="52"/>
  <c r="B18" i="52"/>
  <c r="C17" i="52"/>
  <c r="B17" i="52"/>
  <c r="C16" i="52"/>
  <c r="B16" i="52"/>
  <c r="C15" i="52"/>
  <c r="B15" i="52"/>
  <c r="C14" i="52"/>
  <c r="B14" i="52"/>
  <c r="C13" i="52"/>
  <c r="B13" i="52"/>
  <c r="C12" i="52"/>
  <c r="B12" i="52"/>
  <c r="C11" i="52"/>
  <c r="B11" i="52"/>
  <c r="I5" i="56"/>
  <c r="H5" i="56"/>
  <c r="I4" i="56"/>
  <c r="H4" i="56"/>
  <c r="L5" i="52"/>
  <c r="K5" i="52"/>
  <c r="L4" i="52"/>
  <c r="K4" i="52"/>
  <c r="J11" i="51"/>
  <c r="J12" i="51"/>
  <c r="J13" i="51"/>
  <c r="J14" i="51"/>
  <c r="J15" i="51"/>
  <c r="J16" i="51"/>
  <c r="J17" i="51"/>
  <c r="J18" i="51"/>
  <c r="J19" i="51"/>
  <c r="J20" i="51"/>
  <c r="J21" i="51"/>
  <c r="J22" i="51"/>
  <c r="J23" i="51"/>
  <c r="J24" i="51"/>
  <c r="J25" i="51"/>
  <c r="J26" i="51"/>
  <c r="J27" i="51"/>
  <c r="J28" i="51"/>
  <c r="J29" i="51"/>
  <c r="G11" i="51"/>
  <c r="G12" i="51"/>
  <c r="G13" i="51"/>
  <c r="G14" i="51"/>
  <c r="G15" i="51"/>
  <c r="G16" i="51"/>
  <c r="G17" i="51"/>
  <c r="G18" i="51"/>
  <c r="G19" i="51"/>
  <c r="G20" i="51"/>
  <c r="G21" i="51"/>
  <c r="G22" i="51"/>
  <c r="G23" i="51"/>
  <c r="G24" i="51"/>
  <c r="G25" i="51"/>
  <c r="G26" i="51"/>
  <c r="G27" i="51"/>
  <c r="G28" i="51"/>
  <c r="G29" i="51"/>
  <c r="B11" i="51"/>
  <c r="C11" i="51"/>
  <c r="B12" i="51"/>
  <c r="C12" i="51"/>
  <c r="B13" i="51"/>
  <c r="C13" i="51"/>
  <c r="B14" i="51"/>
  <c r="C14" i="51"/>
  <c r="B15" i="51"/>
  <c r="C15" i="51"/>
  <c r="B16" i="51"/>
  <c r="C16" i="51"/>
  <c r="B17" i="51"/>
  <c r="C17" i="51"/>
  <c r="B18" i="51"/>
  <c r="C18" i="51"/>
  <c r="B19" i="51"/>
  <c r="C19" i="51"/>
  <c r="B20" i="51"/>
  <c r="C20" i="51"/>
  <c r="B21" i="51"/>
  <c r="C21" i="51"/>
  <c r="B22" i="51"/>
  <c r="C22" i="51"/>
  <c r="B23" i="51"/>
  <c r="C23" i="51"/>
  <c r="B24" i="51"/>
  <c r="C24" i="51"/>
  <c r="B25" i="51"/>
  <c r="C25" i="51"/>
  <c r="B26" i="51"/>
  <c r="C26" i="51"/>
  <c r="B27" i="51"/>
  <c r="C27" i="51"/>
  <c r="B28" i="51"/>
  <c r="C28" i="51"/>
  <c r="B29" i="51"/>
  <c r="C29" i="51"/>
  <c r="C10" i="51"/>
  <c r="B10" i="51"/>
  <c r="G5" i="51"/>
  <c r="F5" i="51"/>
  <c r="G4" i="51"/>
  <c r="F4" i="51"/>
  <c r="X12" i="50"/>
  <c r="X13" i="50"/>
  <c r="X14" i="50"/>
  <c r="X15" i="50"/>
  <c r="X16" i="50"/>
  <c r="X17" i="50"/>
  <c r="X18" i="50"/>
  <c r="X19" i="50"/>
  <c r="X20" i="50"/>
  <c r="X21" i="50"/>
  <c r="X22" i="50"/>
  <c r="X23" i="50"/>
  <c r="X24" i="50"/>
  <c r="X25" i="50"/>
  <c r="X26" i="50"/>
  <c r="X27" i="50"/>
  <c r="X28" i="50"/>
  <c r="X29" i="50"/>
  <c r="X30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R12" i="50"/>
  <c r="R13" i="50"/>
  <c r="R14" i="50"/>
  <c r="R15" i="50"/>
  <c r="R16" i="50"/>
  <c r="R17" i="50"/>
  <c r="R18" i="50"/>
  <c r="R19" i="50"/>
  <c r="R20" i="50"/>
  <c r="R21" i="50"/>
  <c r="R22" i="50"/>
  <c r="R23" i="50"/>
  <c r="R24" i="50"/>
  <c r="R25" i="50"/>
  <c r="R26" i="50"/>
  <c r="R27" i="50"/>
  <c r="R28" i="50"/>
  <c r="R29" i="50"/>
  <c r="R30" i="50"/>
  <c r="O12" i="50"/>
  <c r="O13" i="50"/>
  <c r="O14" i="50"/>
  <c r="O15" i="50"/>
  <c r="O16" i="50"/>
  <c r="O17" i="50"/>
  <c r="O18" i="50"/>
  <c r="O19" i="50"/>
  <c r="O20" i="50"/>
  <c r="O21" i="50"/>
  <c r="O22" i="50"/>
  <c r="O23" i="50"/>
  <c r="O24" i="50"/>
  <c r="O25" i="50"/>
  <c r="O26" i="50"/>
  <c r="O27" i="50"/>
  <c r="O28" i="50"/>
  <c r="O29" i="50"/>
  <c r="O30" i="50"/>
  <c r="L12" i="50"/>
  <c r="L13" i="50"/>
  <c r="L14" i="50"/>
  <c r="L15" i="50"/>
  <c r="L16" i="50"/>
  <c r="L17" i="50"/>
  <c r="L18" i="50"/>
  <c r="L19" i="50"/>
  <c r="L20" i="50"/>
  <c r="L21" i="50"/>
  <c r="L22" i="50"/>
  <c r="L23" i="50"/>
  <c r="L24" i="50"/>
  <c r="L25" i="50"/>
  <c r="L26" i="50"/>
  <c r="L27" i="50"/>
  <c r="L28" i="50"/>
  <c r="L29" i="50"/>
  <c r="L30" i="50"/>
  <c r="I12" i="50"/>
  <c r="I13" i="50"/>
  <c r="I14" i="50"/>
  <c r="I15" i="50"/>
  <c r="I16" i="50"/>
  <c r="I17" i="50"/>
  <c r="I18" i="50"/>
  <c r="I19" i="50"/>
  <c r="I20" i="50"/>
  <c r="I21" i="50"/>
  <c r="I22" i="50"/>
  <c r="I23" i="50"/>
  <c r="I24" i="50"/>
  <c r="I25" i="50"/>
  <c r="I26" i="50"/>
  <c r="I27" i="50"/>
  <c r="I28" i="50"/>
  <c r="I29" i="50"/>
  <c r="I30" i="50"/>
  <c r="F12" i="50"/>
  <c r="F13" i="50"/>
  <c r="F14" i="50"/>
  <c r="F15" i="50"/>
  <c r="F16" i="50"/>
  <c r="F17" i="50"/>
  <c r="F18" i="50"/>
  <c r="F19" i="50"/>
  <c r="F20" i="50"/>
  <c r="F21" i="50"/>
  <c r="F22" i="50"/>
  <c r="F23" i="50"/>
  <c r="F24" i="50"/>
  <c r="F25" i="50"/>
  <c r="F26" i="50"/>
  <c r="F27" i="50"/>
  <c r="F28" i="50"/>
  <c r="F29" i="50"/>
  <c r="F30" i="50"/>
  <c r="B12" i="50"/>
  <c r="C12" i="50"/>
  <c r="B13" i="50"/>
  <c r="C13" i="50"/>
  <c r="B14" i="50"/>
  <c r="C14" i="50"/>
  <c r="B15" i="50"/>
  <c r="C15" i="50"/>
  <c r="B16" i="50"/>
  <c r="C16" i="50"/>
  <c r="B17" i="50"/>
  <c r="C17" i="50"/>
  <c r="B18" i="50"/>
  <c r="C18" i="50"/>
  <c r="B19" i="50"/>
  <c r="C19" i="50"/>
  <c r="B20" i="50"/>
  <c r="C20" i="50"/>
  <c r="B21" i="50"/>
  <c r="C21" i="50"/>
  <c r="B22" i="50"/>
  <c r="C22" i="50"/>
  <c r="B23" i="50"/>
  <c r="C23" i="50"/>
  <c r="B24" i="50"/>
  <c r="C24" i="50"/>
  <c r="B25" i="50"/>
  <c r="C25" i="50"/>
  <c r="B26" i="50"/>
  <c r="C26" i="50"/>
  <c r="B27" i="50"/>
  <c r="C27" i="50"/>
  <c r="B28" i="50"/>
  <c r="C28" i="50"/>
  <c r="B29" i="50"/>
  <c r="C29" i="50"/>
  <c r="B30" i="50"/>
  <c r="C30" i="50"/>
  <c r="C11" i="50"/>
  <c r="B11" i="50"/>
  <c r="L5" i="50"/>
  <c r="K5" i="50"/>
  <c r="L4" i="50"/>
  <c r="K4" i="50"/>
  <c r="N11" i="49"/>
  <c r="N12" i="49"/>
  <c r="N13" i="49"/>
  <c r="N14" i="49"/>
  <c r="N15" i="49"/>
  <c r="N16" i="49"/>
  <c r="N17" i="49"/>
  <c r="N18" i="49"/>
  <c r="N19" i="49"/>
  <c r="N20" i="49"/>
  <c r="N21" i="49"/>
  <c r="N22" i="49"/>
  <c r="N23" i="49"/>
  <c r="N24" i="49"/>
  <c r="N25" i="49"/>
  <c r="N26" i="49"/>
  <c r="N27" i="49"/>
  <c r="N28" i="49"/>
  <c r="N29" i="49"/>
  <c r="N10" i="49"/>
  <c r="M34" i="49"/>
  <c r="K34" i="49"/>
  <c r="L29" i="49"/>
  <c r="L28" i="49"/>
  <c r="L27" i="49"/>
  <c r="L26" i="49"/>
  <c r="L25" i="49"/>
  <c r="L24" i="49"/>
  <c r="L23" i="49"/>
  <c r="L22" i="49"/>
  <c r="L21" i="49"/>
  <c r="L20" i="49"/>
  <c r="L19" i="49"/>
  <c r="L18" i="49"/>
  <c r="L17" i="49"/>
  <c r="L16" i="49"/>
  <c r="L15" i="49"/>
  <c r="L14" i="49"/>
  <c r="L13" i="49"/>
  <c r="L11" i="49"/>
  <c r="L10" i="49"/>
  <c r="B11" i="49"/>
  <c r="C11" i="49"/>
  <c r="B12" i="49"/>
  <c r="C12" i="49"/>
  <c r="B13" i="49"/>
  <c r="C13" i="49"/>
  <c r="B14" i="49"/>
  <c r="C14" i="49"/>
  <c r="B15" i="49"/>
  <c r="C15" i="49"/>
  <c r="B16" i="49"/>
  <c r="C16" i="49"/>
  <c r="B17" i="49"/>
  <c r="C17" i="49"/>
  <c r="B18" i="49"/>
  <c r="C18" i="49"/>
  <c r="B19" i="49"/>
  <c r="C19" i="49"/>
  <c r="B20" i="49"/>
  <c r="C20" i="49"/>
  <c r="B21" i="49"/>
  <c r="C21" i="49"/>
  <c r="B22" i="49"/>
  <c r="C22" i="49"/>
  <c r="B23" i="49"/>
  <c r="C23" i="49"/>
  <c r="B24" i="49"/>
  <c r="C24" i="49"/>
  <c r="B25" i="49"/>
  <c r="C25" i="49"/>
  <c r="B26" i="49"/>
  <c r="C26" i="49"/>
  <c r="B27" i="49"/>
  <c r="C27" i="49"/>
  <c r="B28" i="49"/>
  <c r="C28" i="49"/>
  <c r="B29" i="49"/>
  <c r="C29" i="49"/>
  <c r="C10" i="49"/>
  <c r="B10" i="49"/>
  <c r="G5" i="49"/>
  <c r="F5" i="49"/>
  <c r="G4" i="49"/>
  <c r="F4" i="49"/>
  <c r="C31" i="48" l="1"/>
  <c r="B31" i="48"/>
  <c r="C30" i="48"/>
  <c r="B30" i="48"/>
  <c r="C29" i="48"/>
  <c r="B29" i="48"/>
  <c r="C28" i="48"/>
  <c r="B28" i="48"/>
  <c r="C27" i="48"/>
  <c r="B27" i="48"/>
  <c r="C26" i="48"/>
  <c r="B26" i="48"/>
  <c r="C25" i="48"/>
  <c r="B25" i="48"/>
  <c r="C24" i="48"/>
  <c r="B24" i="48"/>
  <c r="C23" i="48"/>
  <c r="B23" i="48"/>
  <c r="C22" i="48"/>
  <c r="B22" i="48"/>
  <c r="C21" i="48"/>
  <c r="B21" i="48"/>
  <c r="C20" i="48"/>
  <c r="B20" i="48"/>
  <c r="C19" i="48"/>
  <c r="B19" i="48"/>
  <c r="C18" i="48"/>
  <c r="B18" i="48"/>
  <c r="C17" i="48"/>
  <c r="B17" i="48"/>
  <c r="C16" i="48"/>
  <c r="B16" i="48"/>
  <c r="C15" i="48"/>
  <c r="B15" i="48"/>
  <c r="C14" i="48"/>
  <c r="B14" i="48"/>
  <c r="C13" i="48"/>
  <c r="B13" i="48"/>
  <c r="C12" i="48"/>
  <c r="B12" i="48"/>
  <c r="F5" i="48"/>
  <c r="E5" i="48"/>
  <c r="F4" i="48"/>
  <c r="E4" i="48"/>
  <c r="C30" i="46" l="1"/>
  <c r="B30" i="46"/>
  <c r="C29" i="46"/>
  <c r="B29" i="46"/>
  <c r="C28" i="46"/>
  <c r="B28" i="46"/>
  <c r="C27" i="46"/>
  <c r="B27" i="46"/>
  <c r="C26" i="46"/>
  <c r="B26" i="46"/>
  <c r="C25" i="46"/>
  <c r="B25" i="46"/>
  <c r="C24" i="46"/>
  <c r="B24" i="46"/>
  <c r="C23" i="46"/>
  <c r="B23" i="46"/>
  <c r="C22" i="46"/>
  <c r="B22" i="46"/>
  <c r="C21" i="46"/>
  <c r="B21" i="46"/>
  <c r="C20" i="46"/>
  <c r="B20" i="46"/>
  <c r="C19" i="46"/>
  <c r="B19" i="46"/>
  <c r="C18" i="46"/>
  <c r="B18" i="46"/>
  <c r="C17" i="46"/>
  <c r="B17" i="46"/>
  <c r="C16" i="46"/>
  <c r="B16" i="46"/>
  <c r="C15" i="46"/>
  <c r="B15" i="46"/>
  <c r="C14" i="46"/>
  <c r="B14" i="46"/>
  <c r="C13" i="46"/>
  <c r="B13" i="46"/>
  <c r="C12" i="46"/>
  <c r="B12" i="46"/>
  <c r="C11" i="46"/>
  <c r="B11" i="46"/>
  <c r="G5" i="46"/>
  <c r="F5" i="46"/>
  <c r="G4" i="46"/>
  <c r="F4" i="46"/>
  <c r="C32" i="45"/>
  <c r="B32" i="45"/>
  <c r="C31" i="45"/>
  <c r="B31" i="45"/>
  <c r="C30" i="45"/>
  <c r="B30" i="45"/>
  <c r="C29" i="45"/>
  <c r="B29" i="45"/>
  <c r="C28" i="45"/>
  <c r="B28" i="45"/>
  <c r="C27" i="45"/>
  <c r="B27" i="45"/>
  <c r="C26" i="45"/>
  <c r="B26" i="45"/>
  <c r="C25" i="45"/>
  <c r="B25" i="45"/>
  <c r="C24" i="45"/>
  <c r="B24" i="45"/>
  <c r="C23" i="45"/>
  <c r="B23" i="45"/>
  <c r="C22" i="45"/>
  <c r="B22" i="45"/>
  <c r="C21" i="45"/>
  <c r="B21" i="45"/>
  <c r="C20" i="45"/>
  <c r="B20" i="45"/>
  <c r="C19" i="45"/>
  <c r="B19" i="45"/>
  <c r="C18" i="45"/>
  <c r="B18" i="45"/>
  <c r="C17" i="45"/>
  <c r="B17" i="45"/>
  <c r="C16" i="45"/>
  <c r="B16" i="45"/>
  <c r="C15" i="45"/>
  <c r="B15" i="45"/>
  <c r="C14" i="45"/>
  <c r="B14" i="45"/>
  <c r="C13" i="45"/>
  <c r="B13" i="45"/>
  <c r="I6" i="45"/>
  <c r="H6" i="45"/>
  <c r="I5" i="45"/>
  <c r="H5" i="45"/>
  <c r="E13" i="44"/>
  <c r="E14" i="44"/>
  <c r="J14" i="44" s="1"/>
  <c r="E15" i="44"/>
  <c r="J15" i="44" s="1"/>
  <c r="E16" i="44"/>
  <c r="J16" i="44" s="1"/>
  <c r="E17" i="44"/>
  <c r="J17" i="44" s="1"/>
  <c r="E18" i="44"/>
  <c r="J18" i="44" s="1"/>
  <c r="E19" i="44"/>
  <c r="J19" i="44" s="1"/>
  <c r="E20" i="44"/>
  <c r="E21" i="44"/>
  <c r="E22" i="44"/>
  <c r="J22" i="44" s="1"/>
  <c r="E23" i="44"/>
  <c r="J23" i="44" s="1"/>
  <c r="E24" i="44"/>
  <c r="J24" i="44" s="1"/>
  <c r="E25" i="44"/>
  <c r="J25" i="44" s="1"/>
  <c r="E26" i="44"/>
  <c r="J26" i="44" s="1"/>
  <c r="E27" i="44"/>
  <c r="J27" i="44" s="1"/>
  <c r="E28" i="44"/>
  <c r="E29" i="44"/>
  <c r="E30" i="44"/>
  <c r="J30" i="44" s="1"/>
  <c r="E31" i="44"/>
  <c r="J31" i="44" s="1"/>
  <c r="D13" i="44"/>
  <c r="N13" i="44" s="1"/>
  <c r="D14" i="44"/>
  <c r="N14" i="44" s="1"/>
  <c r="D15" i="44"/>
  <c r="N15" i="44" s="1"/>
  <c r="D16" i="44"/>
  <c r="N16" i="44" s="1"/>
  <c r="D17" i="44"/>
  <c r="N17" i="44" s="1"/>
  <c r="D18" i="44"/>
  <c r="D19" i="44"/>
  <c r="H19" i="44" s="1"/>
  <c r="D20" i="44"/>
  <c r="N20" i="44" s="1"/>
  <c r="D21" i="44"/>
  <c r="N21" i="44" s="1"/>
  <c r="D22" i="44"/>
  <c r="N22" i="44" s="1"/>
  <c r="D23" i="44"/>
  <c r="N23" i="44" s="1"/>
  <c r="D24" i="44"/>
  <c r="D25" i="44"/>
  <c r="N25" i="44" s="1"/>
  <c r="D26" i="44"/>
  <c r="D27" i="44"/>
  <c r="N27" i="44" s="1"/>
  <c r="D28" i="44"/>
  <c r="N28" i="44" s="1"/>
  <c r="D29" i="44"/>
  <c r="N29" i="44" s="1"/>
  <c r="D30" i="44"/>
  <c r="N30" i="44" s="1"/>
  <c r="D31" i="44"/>
  <c r="H31" i="44" s="1"/>
  <c r="C31" i="44"/>
  <c r="B31" i="44"/>
  <c r="C30" i="44"/>
  <c r="B30" i="44"/>
  <c r="C29" i="44"/>
  <c r="B29" i="44"/>
  <c r="C28" i="44"/>
  <c r="B28" i="44"/>
  <c r="C27" i="44"/>
  <c r="B27" i="44"/>
  <c r="C26" i="44"/>
  <c r="B26" i="44"/>
  <c r="C25" i="44"/>
  <c r="B25" i="44"/>
  <c r="C24" i="44"/>
  <c r="B24" i="44"/>
  <c r="C23" i="44"/>
  <c r="B23" i="44"/>
  <c r="C22" i="44"/>
  <c r="B22" i="44"/>
  <c r="C21" i="44"/>
  <c r="B21" i="44"/>
  <c r="C20" i="44"/>
  <c r="B20" i="44"/>
  <c r="C19" i="44"/>
  <c r="B19" i="44"/>
  <c r="C18" i="44"/>
  <c r="B18" i="44"/>
  <c r="C17" i="44"/>
  <c r="B17" i="44"/>
  <c r="C16" i="44"/>
  <c r="B16" i="44"/>
  <c r="C15" i="44"/>
  <c r="B15" i="44"/>
  <c r="C14" i="44"/>
  <c r="B14" i="44"/>
  <c r="C13" i="44"/>
  <c r="B13" i="44"/>
  <c r="C12" i="44"/>
  <c r="B12" i="44"/>
  <c r="N5" i="44"/>
  <c r="M5" i="44"/>
  <c r="N4" i="44"/>
  <c r="M4" i="44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13" i="43"/>
  <c r="D32" i="43"/>
  <c r="D14" i="43"/>
  <c r="D15" i="43"/>
  <c r="D16" i="43"/>
  <c r="D17" i="43"/>
  <c r="D18" i="43"/>
  <c r="D19" i="43"/>
  <c r="D20" i="43"/>
  <c r="D21" i="43"/>
  <c r="D22" i="43"/>
  <c r="D23" i="43"/>
  <c r="D24" i="43"/>
  <c r="D25" i="43"/>
  <c r="D26" i="43"/>
  <c r="D27" i="43"/>
  <c r="D28" i="43"/>
  <c r="D29" i="43"/>
  <c r="D30" i="43"/>
  <c r="D31" i="43"/>
  <c r="D13" i="43"/>
  <c r="C32" i="43"/>
  <c r="B32" i="43"/>
  <c r="C31" i="43"/>
  <c r="B31" i="43"/>
  <c r="C30" i="43"/>
  <c r="B30" i="43"/>
  <c r="C29" i="43"/>
  <c r="B29" i="43"/>
  <c r="C28" i="43"/>
  <c r="B28" i="43"/>
  <c r="C27" i="43"/>
  <c r="B27" i="43"/>
  <c r="C26" i="43"/>
  <c r="B26" i="43"/>
  <c r="C25" i="43"/>
  <c r="B25" i="43"/>
  <c r="C24" i="43"/>
  <c r="B24" i="43"/>
  <c r="C23" i="43"/>
  <c r="B23" i="43"/>
  <c r="C22" i="43"/>
  <c r="B22" i="43"/>
  <c r="C21" i="43"/>
  <c r="B21" i="43"/>
  <c r="C20" i="43"/>
  <c r="B20" i="43"/>
  <c r="C19" i="43"/>
  <c r="B19" i="43"/>
  <c r="C18" i="43"/>
  <c r="B18" i="43"/>
  <c r="C17" i="43"/>
  <c r="B17" i="43"/>
  <c r="C16" i="43"/>
  <c r="B16" i="43"/>
  <c r="C15" i="43"/>
  <c r="B15" i="43"/>
  <c r="C14" i="43"/>
  <c r="B14" i="43"/>
  <c r="C13" i="43"/>
  <c r="B13" i="43"/>
  <c r="O5" i="43"/>
  <c r="N5" i="43"/>
  <c r="O4" i="43"/>
  <c r="N4" i="43"/>
  <c r="D5" i="42"/>
  <c r="C5" i="42"/>
  <c r="D4" i="42"/>
  <c r="C4" i="42"/>
  <c r="B12" i="42"/>
  <c r="C12" i="42"/>
  <c r="B13" i="42"/>
  <c r="C13" i="42"/>
  <c r="B14" i="42"/>
  <c r="C14" i="42"/>
  <c r="B15" i="42"/>
  <c r="C15" i="42"/>
  <c r="B16" i="42"/>
  <c r="C16" i="42"/>
  <c r="B17" i="42"/>
  <c r="C17" i="42"/>
  <c r="B18" i="42"/>
  <c r="C18" i="42"/>
  <c r="B19" i="42"/>
  <c r="C19" i="42"/>
  <c r="B20" i="42"/>
  <c r="C20" i="42"/>
  <c r="B21" i="42"/>
  <c r="C21" i="42"/>
  <c r="B22" i="42"/>
  <c r="C22" i="42"/>
  <c r="B23" i="42"/>
  <c r="C23" i="42"/>
  <c r="B24" i="42"/>
  <c r="C24" i="42"/>
  <c r="B25" i="42"/>
  <c r="C25" i="42"/>
  <c r="B26" i="42"/>
  <c r="C26" i="42"/>
  <c r="B27" i="42"/>
  <c r="C27" i="42"/>
  <c r="B28" i="42"/>
  <c r="C28" i="42"/>
  <c r="B29" i="42"/>
  <c r="C29" i="42"/>
  <c r="B30" i="42"/>
  <c r="C30" i="42"/>
  <c r="C11" i="42"/>
  <c r="B11" i="42"/>
  <c r="C30" i="41"/>
  <c r="B30" i="41"/>
  <c r="C29" i="41"/>
  <c r="B29" i="41"/>
  <c r="C28" i="41"/>
  <c r="B28" i="41"/>
  <c r="C27" i="41"/>
  <c r="B27" i="41"/>
  <c r="C26" i="41"/>
  <c r="B26" i="41"/>
  <c r="C25" i="41"/>
  <c r="B25" i="41"/>
  <c r="C24" i="41"/>
  <c r="B24" i="41"/>
  <c r="C23" i="41"/>
  <c r="B23" i="41"/>
  <c r="C22" i="41"/>
  <c r="B22" i="41"/>
  <c r="C21" i="41"/>
  <c r="B21" i="41"/>
  <c r="C20" i="41"/>
  <c r="B20" i="41"/>
  <c r="C19" i="41"/>
  <c r="B19" i="41"/>
  <c r="C18" i="41"/>
  <c r="B18" i="41"/>
  <c r="C17" i="41"/>
  <c r="B17" i="41"/>
  <c r="C16" i="41"/>
  <c r="B16" i="41"/>
  <c r="C15" i="41"/>
  <c r="B15" i="41"/>
  <c r="C14" i="41"/>
  <c r="B14" i="41"/>
  <c r="C13" i="41"/>
  <c r="B13" i="41"/>
  <c r="C12" i="41"/>
  <c r="B12" i="41"/>
  <c r="C11" i="41"/>
  <c r="B11" i="41"/>
  <c r="G5" i="41"/>
  <c r="F5" i="41"/>
  <c r="G4" i="41"/>
  <c r="F4" i="41"/>
  <c r="C30" i="40"/>
  <c r="B30" i="40"/>
  <c r="C29" i="40"/>
  <c r="B29" i="40"/>
  <c r="C28" i="40"/>
  <c r="B28" i="40"/>
  <c r="C27" i="40"/>
  <c r="B27" i="40"/>
  <c r="C26" i="40"/>
  <c r="B26" i="40"/>
  <c r="C25" i="40"/>
  <c r="B25" i="40"/>
  <c r="C24" i="40"/>
  <c r="B24" i="40"/>
  <c r="C23" i="40"/>
  <c r="B23" i="40"/>
  <c r="C22" i="40"/>
  <c r="B22" i="40"/>
  <c r="C21" i="40"/>
  <c r="B21" i="40"/>
  <c r="C20" i="40"/>
  <c r="B20" i="40"/>
  <c r="C19" i="40"/>
  <c r="B19" i="40"/>
  <c r="C18" i="40"/>
  <c r="B18" i="40"/>
  <c r="C17" i="40"/>
  <c r="B17" i="40"/>
  <c r="C16" i="40"/>
  <c r="B16" i="40"/>
  <c r="C15" i="40"/>
  <c r="B15" i="40"/>
  <c r="C14" i="40"/>
  <c r="B14" i="40"/>
  <c r="C13" i="40"/>
  <c r="B13" i="40"/>
  <c r="C12" i="40"/>
  <c r="B12" i="40"/>
  <c r="C11" i="40"/>
  <c r="B11" i="40"/>
  <c r="E5" i="40"/>
  <c r="D5" i="40"/>
  <c r="E4" i="40"/>
  <c r="D4" i="40"/>
  <c r="U34" i="39"/>
  <c r="S34" i="39"/>
  <c r="W11" i="39"/>
  <c r="E30" i="39"/>
  <c r="D30" i="39"/>
  <c r="E29" i="39"/>
  <c r="D29" i="39"/>
  <c r="E28" i="39"/>
  <c r="D28" i="39"/>
  <c r="E27" i="39"/>
  <c r="D27" i="39"/>
  <c r="E26" i="39"/>
  <c r="D26" i="39"/>
  <c r="E25" i="39"/>
  <c r="D25" i="39"/>
  <c r="E24" i="39"/>
  <c r="D24" i="39"/>
  <c r="E23" i="39"/>
  <c r="D23" i="39"/>
  <c r="E22" i="39"/>
  <c r="D22" i="39"/>
  <c r="E21" i="39"/>
  <c r="D21" i="39"/>
  <c r="E20" i="39"/>
  <c r="D20" i="39"/>
  <c r="E19" i="39"/>
  <c r="D19" i="39"/>
  <c r="E18" i="39"/>
  <c r="D18" i="39"/>
  <c r="E17" i="39"/>
  <c r="D17" i="39"/>
  <c r="E16" i="39"/>
  <c r="D16" i="39"/>
  <c r="E15" i="39"/>
  <c r="D15" i="39"/>
  <c r="E14" i="39"/>
  <c r="D14" i="39"/>
  <c r="E13" i="39"/>
  <c r="D13" i="39"/>
  <c r="E12" i="39"/>
  <c r="D12" i="39"/>
  <c r="E11" i="39"/>
  <c r="V11" i="39" s="1"/>
  <c r="D11" i="39"/>
  <c r="T11" i="39" s="1"/>
  <c r="C30" i="39"/>
  <c r="B30" i="39"/>
  <c r="C29" i="39"/>
  <c r="B29" i="39"/>
  <c r="C28" i="39"/>
  <c r="B28" i="39"/>
  <c r="C27" i="39"/>
  <c r="B27" i="39"/>
  <c r="C26" i="39"/>
  <c r="B26" i="39"/>
  <c r="C25" i="39"/>
  <c r="B25" i="39"/>
  <c r="C24" i="39"/>
  <c r="B24" i="39"/>
  <c r="C23" i="39"/>
  <c r="B23" i="39"/>
  <c r="C22" i="39"/>
  <c r="B22" i="39"/>
  <c r="C21" i="39"/>
  <c r="B21" i="39"/>
  <c r="C20" i="39"/>
  <c r="B20" i="39"/>
  <c r="C19" i="39"/>
  <c r="B19" i="39"/>
  <c r="C18" i="39"/>
  <c r="B18" i="39"/>
  <c r="C17" i="39"/>
  <c r="B17" i="39"/>
  <c r="C16" i="39"/>
  <c r="B16" i="39"/>
  <c r="C15" i="39"/>
  <c r="B15" i="39"/>
  <c r="C14" i="39"/>
  <c r="B14" i="39"/>
  <c r="C13" i="39"/>
  <c r="B13" i="39"/>
  <c r="C12" i="39"/>
  <c r="B12" i="39"/>
  <c r="C11" i="39"/>
  <c r="B11" i="39"/>
  <c r="K5" i="39"/>
  <c r="J5" i="39"/>
  <c r="K4" i="39"/>
  <c r="J4" i="39"/>
  <c r="C30" i="98"/>
  <c r="B30" i="98"/>
  <c r="C29" i="98"/>
  <c r="B29" i="98"/>
  <c r="C28" i="98"/>
  <c r="B28" i="98"/>
  <c r="C27" i="98"/>
  <c r="B27" i="98"/>
  <c r="C26" i="98"/>
  <c r="B26" i="98"/>
  <c r="C25" i="98"/>
  <c r="B25" i="98"/>
  <c r="C24" i="98"/>
  <c r="B24" i="98"/>
  <c r="C23" i="98"/>
  <c r="B23" i="98"/>
  <c r="C22" i="98"/>
  <c r="B22" i="98"/>
  <c r="C21" i="98"/>
  <c r="B21" i="98"/>
  <c r="C20" i="98"/>
  <c r="B20" i="98"/>
  <c r="C19" i="98"/>
  <c r="B19" i="98"/>
  <c r="C18" i="98"/>
  <c r="B18" i="98"/>
  <c r="C17" i="98"/>
  <c r="B17" i="98"/>
  <c r="C16" i="98"/>
  <c r="B16" i="98"/>
  <c r="C15" i="98"/>
  <c r="B15" i="98"/>
  <c r="C14" i="98"/>
  <c r="B14" i="98"/>
  <c r="C13" i="98"/>
  <c r="B13" i="98"/>
  <c r="C12" i="98"/>
  <c r="B12" i="98"/>
  <c r="C11" i="98"/>
  <c r="B11" i="98"/>
  <c r="L5" i="98"/>
  <c r="K5" i="98"/>
  <c r="L4" i="98"/>
  <c r="K4" i="98"/>
  <c r="E11" i="98"/>
  <c r="V11" i="98" s="1"/>
  <c r="D11" i="98"/>
  <c r="T11" i="98" s="1"/>
  <c r="S34" i="98"/>
  <c r="O34" i="98"/>
  <c r="M34" i="98"/>
  <c r="I34" i="98"/>
  <c r="G34" i="98"/>
  <c r="Q30" i="98"/>
  <c r="K30" i="98"/>
  <c r="L30" i="98" s="1"/>
  <c r="J30" i="98"/>
  <c r="Q29" i="98"/>
  <c r="K29" i="98"/>
  <c r="L29" i="98" s="1"/>
  <c r="Q28" i="98"/>
  <c r="K28" i="98"/>
  <c r="L28" i="98" s="1"/>
  <c r="Q27" i="98"/>
  <c r="K27" i="98"/>
  <c r="L27" i="98" s="1"/>
  <c r="Q26" i="98"/>
  <c r="K26" i="98"/>
  <c r="L26" i="98" s="1"/>
  <c r="Q25" i="98"/>
  <c r="K25" i="98"/>
  <c r="L25" i="98" s="1"/>
  <c r="Q24" i="98"/>
  <c r="K24" i="98"/>
  <c r="L24" i="98" s="1"/>
  <c r="Q23" i="98"/>
  <c r="K23" i="98"/>
  <c r="L23" i="98" s="1"/>
  <c r="Q22" i="98"/>
  <c r="K22" i="98"/>
  <c r="L22" i="98" s="1"/>
  <c r="Q21" i="98"/>
  <c r="K21" i="98"/>
  <c r="L21" i="98" s="1"/>
  <c r="Q20" i="98"/>
  <c r="K20" i="98"/>
  <c r="L20" i="98" s="1"/>
  <c r="Q19" i="98"/>
  <c r="K19" i="98"/>
  <c r="L19" i="98" s="1"/>
  <c r="Q18" i="98"/>
  <c r="K18" i="98"/>
  <c r="L18" i="98" s="1"/>
  <c r="Q17" i="98"/>
  <c r="K17" i="98"/>
  <c r="L17" i="98" s="1"/>
  <c r="Q16" i="98"/>
  <c r="K16" i="98"/>
  <c r="L16" i="98" s="1"/>
  <c r="Q15" i="98"/>
  <c r="K15" i="98"/>
  <c r="L15" i="98" s="1"/>
  <c r="Q14" i="98"/>
  <c r="K14" i="98"/>
  <c r="L14" i="98" s="1"/>
  <c r="Q13" i="98"/>
  <c r="K13" i="98"/>
  <c r="L13" i="98" s="1"/>
  <c r="Q12" i="98"/>
  <c r="K12" i="98"/>
  <c r="L12" i="98" s="1"/>
  <c r="W11" i="98"/>
  <c r="Q11" i="98"/>
  <c r="P11" i="98"/>
  <c r="N11" i="98"/>
  <c r="K11" i="98"/>
  <c r="F31" i="43" l="1"/>
  <c r="F23" i="43"/>
  <c r="F15" i="43"/>
  <c r="R26" i="98"/>
  <c r="R14" i="98"/>
  <c r="R18" i="98"/>
  <c r="R22" i="98"/>
  <c r="R13" i="98"/>
  <c r="R17" i="98"/>
  <c r="R21" i="98"/>
  <c r="R25" i="98"/>
  <c r="R29" i="98"/>
  <c r="P13" i="39"/>
  <c r="V13" i="39"/>
  <c r="J13" i="39"/>
  <c r="V17" i="39"/>
  <c r="J17" i="39"/>
  <c r="P17" i="39"/>
  <c r="P21" i="39"/>
  <c r="V21" i="39"/>
  <c r="J21" i="39"/>
  <c r="V25" i="39"/>
  <c r="J25" i="39"/>
  <c r="P25" i="39"/>
  <c r="P29" i="39"/>
  <c r="V29" i="39"/>
  <c r="J29" i="39"/>
  <c r="F14" i="39"/>
  <c r="T14" i="39"/>
  <c r="H14" i="39"/>
  <c r="N14" i="39"/>
  <c r="N18" i="39"/>
  <c r="T18" i="39"/>
  <c r="H18" i="39"/>
  <c r="T22" i="39"/>
  <c r="H22" i="39"/>
  <c r="N22" i="39"/>
  <c r="N26" i="39"/>
  <c r="T26" i="39"/>
  <c r="H26" i="39"/>
  <c r="F30" i="39"/>
  <c r="T30" i="39"/>
  <c r="H30" i="39"/>
  <c r="N30" i="39"/>
  <c r="P14" i="39"/>
  <c r="V14" i="39"/>
  <c r="J14" i="39"/>
  <c r="V18" i="39"/>
  <c r="J18" i="39"/>
  <c r="P18" i="39"/>
  <c r="P22" i="39"/>
  <c r="V22" i="39"/>
  <c r="J22" i="39"/>
  <c r="V26" i="39"/>
  <c r="J26" i="39"/>
  <c r="P26" i="39"/>
  <c r="P30" i="39"/>
  <c r="J30" i="39"/>
  <c r="V30" i="39"/>
  <c r="R30" i="98"/>
  <c r="T15" i="39"/>
  <c r="H15" i="39"/>
  <c r="N15" i="39"/>
  <c r="N19" i="39"/>
  <c r="H19" i="39"/>
  <c r="T19" i="39"/>
  <c r="T23" i="39"/>
  <c r="H23" i="39"/>
  <c r="N23" i="39"/>
  <c r="N27" i="39"/>
  <c r="H27" i="39"/>
  <c r="T27" i="39"/>
  <c r="R19" i="98"/>
  <c r="R23" i="98"/>
  <c r="R27" i="98"/>
  <c r="P15" i="39"/>
  <c r="V15" i="39"/>
  <c r="J15" i="39"/>
  <c r="V19" i="39"/>
  <c r="J19" i="39"/>
  <c r="P19" i="39"/>
  <c r="P23" i="39"/>
  <c r="V23" i="39"/>
  <c r="J23" i="39"/>
  <c r="V27" i="39"/>
  <c r="J27" i="39"/>
  <c r="P27" i="39"/>
  <c r="R15" i="98"/>
  <c r="P34" i="98"/>
  <c r="D112" i="2" s="1"/>
  <c r="N12" i="39"/>
  <c r="H12" i="39"/>
  <c r="T12" i="39"/>
  <c r="T16" i="39"/>
  <c r="H16" i="39"/>
  <c r="N16" i="39"/>
  <c r="N20" i="39"/>
  <c r="H20" i="39"/>
  <c r="T20" i="39"/>
  <c r="T24" i="39"/>
  <c r="H24" i="39"/>
  <c r="N24" i="39"/>
  <c r="N28" i="39"/>
  <c r="H28" i="39"/>
  <c r="T28" i="39"/>
  <c r="R12" i="98"/>
  <c r="R16" i="98"/>
  <c r="R20" i="98"/>
  <c r="R24" i="98"/>
  <c r="R28" i="98"/>
  <c r="V12" i="39"/>
  <c r="J12" i="39"/>
  <c r="P12" i="39"/>
  <c r="J16" i="39"/>
  <c r="P16" i="39"/>
  <c r="V16" i="39"/>
  <c r="V20" i="39"/>
  <c r="P20" i="39"/>
  <c r="J20" i="39"/>
  <c r="J24" i="39"/>
  <c r="P24" i="39"/>
  <c r="V24" i="39"/>
  <c r="V28" i="39"/>
  <c r="P28" i="39"/>
  <c r="J28" i="39"/>
  <c r="N13" i="39"/>
  <c r="H13" i="39"/>
  <c r="T13" i="39"/>
  <c r="T17" i="39"/>
  <c r="H17" i="39"/>
  <c r="N17" i="39"/>
  <c r="N21" i="39"/>
  <c r="H21" i="39"/>
  <c r="T21" i="39"/>
  <c r="T25" i="39"/>
  <c r="H25" i="39"/>
  <c r="N25" i="39"/>
  <c r="N29" i="39"/>
  <c r="H29" i="39"/>
  <c r="T29" i="39"/>
  <c r="F25" i="43"/>
  <c r="F17" i="43"/>
  <c r="F13" i="43"/>
  <c r="F18" i="39"/>
  <c r="F27" i="43"/>
  <c r="F19" i="43"/>
  <c r="F26" i="43"/>
  <c r="F18" i="43"/>
  <c r="W34" i="98"/>
  <c r="F24" i="43"/>
  <c r="F30" i="43"/>
  <c r="F22" i="43"/>
  <c r="F14" i="43"/>
  <c r="F26" i="44"/>
  <c r="F18" i="44"/>
  <c r="N34" i="98"/>
  <c r="C112" i="2" s="1"/>
  <c r="F32" i="43"/>
  <c r="F17" i="44"/>
  <c r="F16" i="43"/>
  <c r="F24" i="44"/>
  <c r="F16" i="44"/>
  <c r="E34" i="98"/>
  <c r="V34" i="98" s="1"/>
  <c r="F15" i="44"/>
  <c r="F17" i="39"/>
  <c r="F28" i="43"/>
  <c r="F20" i="43"/>
  <c r="F29" i="44"/>
  <c r="F21" i="44"/>
  <c r="F13" i="44"/>
  <c r="H28" i="44"/>
  <c r="F28" i="44"/>
  <c r="F20" i="44"/>
  <c r="F31" i="44"/>
  <c r="H24" i="44"/>
  <c r="F25" i="44"/>
  <c r="H20" i="44"/>
  <c r="N24" i="44"/>
  <c r="H16" i="44"/>
  <c r="F11" i="39"/>
  <c r="X11" i="39" s="1"/>
  <c r="F29" i="43"/>
  <c r="F21" i="43"/>
  <c r="F23" i="44"/>
  <c r="H27" i="44"/>
  <c r="N19" i="44"/>
  <c r="K34" i="98"/>
  <c r="H26" i="44"/>
  <c r="H18" i="44"/>
  <c r="J29" i="44"/>
  <c r="J21" i="44"/>
  <c r="J13" i="44"/>
  <c r="N26" i="44"/>
  <c r="N18" i="44"/>
  <c r="F25" i="39"/>
  <c r="F30" i="44"/>
  <c r="F22" i="44"/>
  <c r="F14" i="44"/>
  <c r="H25" i="44"/>
  <c r="H17" i="44"/>
  <c r="J28" i="44"/>
  <c r="J20" i="44"/>
  <c r="H23" i="44"/>
  <c r="H15" i="44"/>
  <c r="W34" i="39"/>
  <c r="R11" i="98"/>
  <c r="F13" i="39"/>
  <c r="F27" i="44"/>
  <c r="F19" i="44"/>
  <c r="H30" i="44"/>
  <c r="H22" i="44"/>
  <c r="H14" i="44"/>
  <c r="F21" i="39"/>
  <c r="F22" i="39"/>
  <c r="F26" i="39"/>
  <c r="H29" i="44"/>
  <c r="H21" i="44"/>
  <c r="H13" i="44"/>
  <c r="F12" i="39"/>
  <c r="F20" i="39"/>
  <c r="F28" i="39"/>
  <c r="F15" i="39"/>
  <c r="F23" i="39"/>
  <c r="F29" i="39"/>
  <c r="F16" i="39"/>
  <c r="F24" i="39"/>
  <c r="F19" i="39"/>
  <c r="F27" i="39"/>
  <c r="D34" i="98"/>
  <c r="H34" i="98" s="1"/>
  <c r="C111" i="2" s="1"/>
  <c r="J11" i="98"/>
  <c r="F11" i="98"/>
  <c r="X11" i="98" s="1"/>
  <c r="H11" i="98"/>
  <c r="Q34" i="98"/>
  <c r="L30" i="39" l="1"/>
  <c r="R30" i="39"/>
  <c r="X30" i="39"/>
  <c r="R16" i="39"/>
  <c r="L16" i="39"/>
  <c r="X16" i="39"/>
  <c r="R18" i="39"/>
  <c r="X18" i="39"/>
  <c r="L18" i="39"/>
  <c r="R19" i="39"/>
  <c r="L19" i="39"/>
  <c r="X19" i="39"/>
  <c r="R24" i="39"/>
  <c r="X24" i="39"/>
  <c r="L24" i="39"/>
  <c r="R25" i="39"/>
  <c r="L25" i="39"/>
  <c r="X25" i="39"/>
  <c r="L29" i="39"/>
  <c r="X29" i="39"/>
  <c r="R29" i="39"/>
  <c r="L12" i="39"/>
  <c r="X12" i="39"/>
  <c r="R12" i="39"/>
  <c r="L23" i="39"/>
  <c r="X23" i="39"/>
  <c r="R23" i="39"/>
  <c r="R26" i="39"/>
  <c r="X26" i="39"/>
  <c r="L26" i="39"/>
  <c r="L14" i="39"/>
  <c r="R14" i="39"/>
  <c r="X14" i="39"/>
  <c r="L22" i="39"/>
  <c r="R22" i="39"/>
  <c r="X22" i="39"/>
  <c r="R17" i="39"/>
  <c r="L17" i="39"/>
  <c r="X17" i="39"/>
  <c r="L15" i="39"/>
  <c r="R15" i="39"/>
  <c r="X15" i="39"/>
  <c r="L13" i="39"/>
  <c r="X13" i="39"/>
  <c r="R13" i="39"/>
  <c r="X28" i="39"/>
  <c r="L28" i="39"/>
  <c r="R28" i="39"/>
  <c r="R27" i="39"/>
  <c r="L27" i="39"/>
  <c r="X27" i="39"/>
  <c r="X20" i="39"/>
  <c r="L20" i="39"/>
  <c r="R20" i="39"/>
  <c r="L21" i="39"/>
  <c r="X21" i="39"/>
  <c r="R21" i="39"/>
  <c r="T34" i="98"/>
  <c r="J34" i="98"/>
  <c r="D111" i="2" s="1"/>
  <c r="R34" i="98"/>
  <c r="E112" i="2" s="1"/>
  <c r="F34" i="98"/>
  <c r="L34" i="98" s="1"/>
  <c r="E111" i="2" s="1"/>
  <c r="L11" i="98"/>
  <c r="X34" i="98" l="1"/>
  <c r="B13" i="97"/>
  <c r="C13" i="97"/>
  <c r="B14" i="97"/>
  <c r="C14" i="97"/>
  <c r="B15" i="97"/>
  <c r="C15" i="97"/>
  <c r="B16" i="97"/>
  <c r="C16" i="97"/>
  <c r="B17" i="97"/>
  <c r="C17" i="97"/>
  <c r="B18" i="97"/>
  <c r="C18" i="97"/>
  <c r="B19" i="97"/>
  <c r="C19" i="97"/>
  <c r="B20" i="97"/>
  <c r="C20" i="97"/>
  <c r="B21" i="97"/>
  <c r="C21" i="97"/>
  <c r="B22" i="97"/>
  <c r="C22" i="97"/>
  <c r="B23" i="97"/>
  <c r="C23" i="97"/>
  <c r="B24" i="97"/>
  <c r="C24" i="97"/>
  <c r="B25" i="97"/>
  <c r="C25" i="97"/>
  <c r="B26" i="97"/>
  <c r="C26" i="97"/>
  <c r="B27" i="97"/>
  <c r="C27" i="97"/>
  <c r="B28" i="97"/>
  <c r="C28" i="97"/>
  <c r="B29" i="97"/>
  <c r="C29" i="97"/>
  <c r="B30" i="97"/>
  <c r="C30" i="97"/>
  <c r="B31" i="97"/>
  <c r="C31" i="97"/>
  <c r="C12" i="97"/>
  <c r="B12" i="97"/>
  <c r="E5" i="97"/>
  <c r="E4" i="97"/>
  <c r="F5" i="97"/>
  <c r="F4" i="97"/>
  <c r="B13" i="96"/>
  <c r="C13" i="96"/>
  <c r="B14" i="96"/>
  <c r="C14" i="96"/>
  <c r="B15" i="96"/>
  <c r="C15" i="96"/>
  <c r="B16" i="96"/>
  <c r="C16" i="96"/>
  <c r="B17" i="96"/>
  <c r="C17" i="96"/>
  <c r="B18" i="96"/>
  <c r="C18" i="96"/>
  <c r="B19" i="96"/>
  <c r="C19" i="96"/>
  <c r="B20" i="96"/>
  <c r="C20" i="96"/>
  <c r="B21" i="96"/>
  <c r="C21" i="96"/>
  <c r="B22" i="96"/>
  <c r="C22" i="96"/>
  <c r="B23" i="96"/>
  <c r="C23" i="96"/>
  <c r="B24" i="96"/>
  <c r="C24" i="96"/>
  <c r="B25" i="96"/>
  <c r="C25" i="96"/>
  <c r="B26" i="96"/>
  <c r="C26" i="96"/>
  <c r="B27" i="96"/>
  <c r="C27" i="96"/>
  <c r="B28" i="96"/>
  <c r="C28" i="96"/>
  <c r="B29" i="96"/>
  <c r="C29" i="96"/>
  <c r="B30" i="96"/>
  <c r="C30" i="96"/>
  <c r="B31" i="96"/>
  <c r="C31" i="96"/>
  <c r="C12" i="96"/>
  <c r="B12" i="96"/>
  <c r="I5" i="96"/>
  <c r="H5" i="96"/>
  <c r="I4" i="96"/>
  <c r="H4" i="96"/>
  <c r="D35" i="97"/>
  <c r="D35" i="96"/>
  <c r="O31" i="95"/>
  <c r="N31" i="95"/>
  <c r="O30" i="95"/>
  <c r="N30" i="95"/>
  <c r="O29" i="95"/>
  <c r="N29" i="95"/>
  <c r="O28" i="95"/>
  <c r="N28" i="95"/>
  <c r="O27" i="95"/>
  <c r="N27" i="95"/>
  <c r="O26" i="95"/>
  <c r="N26" i="95"/>
  <c r="O25" i="95"/>
  <c r="N25" i="95"/>
  <c r="O24" i="95"/>
  <c r="N24" i="95"/>
  <c r="O23" i="95"/>
  <c r="N23" i="95"/>
  <c r="O22" i="95"/>
  <c r="N22" i="95"/>
  <c r="O21" i="95"/>
  <c r="N21" i="95"/>
  <c r="O20" i="95"/>
  <c r="N20" i="95"/>
  <c r="O19" i="95"/>
  <c r="N19" i="95"/>
  <c r="O18" i="95"/>
  <c r="N18" i="95"/>
  <c r="O17" i="95"/>
  <c r="N17" i="95"/>
  <c r="O16" i="95"/>
  <c r="N16" i="95"/>
  <c r="O15" i="95"/>
  <c r="N15" i="95"/>
  <c r="O14" i="95"/>
  <c r="N14" i="95"/>
  <c r="O13" i="95"/>
  <c r="N13" i="95"/>
  <c r="O12" i="95"/>
  <c r="N12" i="95"/>
  <c r="K31" i="95"/>
  <c r="K30" i="95"/>
  <c r="M30" i="95" s="1"/>
  <c r="K29" i="95"/>
  <c r="M29" i="95" s="1"/>
  <c r="K28" i="95"/>
  <c r="M28" i="95" s="1"/>
  <c r="K27" i="95"/>
  <c r="M27" i="95" s="1"/>
  <c r="K26" i="95"/>
  <c r="K25" i="95"/>
  <c r="M25" i="95" s="1"/>
  <c r="K24" i="95"/>
  <c r="K23" i="95"/>
  <c r="K22" i="95"/>
  <c r="M22" i="95" s="1"/>
  <c r="K21" i="95"/>
  <c r="M21" i="95" s="1"/>
  <c r="K20" i="95"/>
  <c r="M20" i="95" s="1"/>
  <c r="K19" i="95"/>
  <c r="M19" i="95" s="1"/>
  <c r="K18" i="95"/>
  <c r="K17" i="95"/>
  <c r="K16" i="95"/>
  <c r="K15" i="95"/>
  <c r="M15" i="95" s="1"/>
  <c r="K14" i="95"/>
  <c r="M14" i="95" s="1"/>
  <c r="K13" i="95"/>
  <c r="M13" i="95" s="1"/>
  <c r="K12" i="95"/>
  <c r="M12" i="95" s="1"/>
  <c r="F13" i="95"/>
  <c r="H13" i="95" s="1"/>
  <c r="F14" i="95"/>
  <c r="H14" i="95" s="1"/>
  <c r="F15" i="95"/>
  <c r="H15" i="95" s="1"/>
  <c r="F16" i="95"/>
  <c r="H16" i="95" s="1"/>
  <c r="F17" i="95"/>
  <c r="H17" i="95" s="1"/>
  <c r="F18" i="95"/>
  <c r="H18" i="95" s="1"/>
  <c r="F19" i="95"/>
  <c r="F20" i="95"/>
  <c r="H20" i="95" s="1"/>
  <c r="F21" i="95"/>
  <c r="H21" i="95" s="1"/>
  <c r="F22" i="95"/>
  <c r="F23" i="95"/>
  <c r="H23" i="95" s="1"/>
  <c r="F24" i="95"/>
  <c r="H24" i="95" s="1"/>
  <c r="F25" i="95"/>
  <c r="H25" i="95" s="1"/>
  <c r="F26" i="95"/>
  <c r="H26" i="95" s="1"/>
  <c r="F27" i="95"/>
  <c r="F28" i="95"/>
  <c r="H28" i="95" s="1"/>
  <c r="F29" i="95"/>
  <c r="F30" i="95"/>
  <c r="F31" i="95"/>
  <c r="H31" i="95" s="1"/>
  <c r="F12" i="95"/>
  <c r="B13" i="95"/>
  <c r="C13" i="95"/>
  <c r="B14" i="95"/>
  <c r="C14" i="95"/>
  <c r="B15" i="95"/>
  <c r="C15" i="95"/>
  <c r="B16" i="95"/>
  <c r="C16" i="95"/>
  <c r="B17" i="95"/>
  <c r="C17" i="95"/>
  <c r="B18" i="95"/>
  <c r="C18" i="95"/>
  <c r="B19" i="95"/>
  <c r="C19" i="95"/>
  <c r="B20" i="95"/>
  <c r="C20" i="95"/>
  <c r="B21" i="95"/>
  <c r="C21" i="95"/>
  <c r="B22" i="95"/>
  <c r="C22" i="95"/>
  <c r="B23" i="95"/>
  <c r="C23" i="95"/>
  <c r="B24" i="95"/>
  <c r="C24" i="95"/>
  <c r="B25" i="95"/>
  <c r="C25" i="95"/>
  <c r="B26" i="95"/>
  <c r="C26" i="95"/>
  <c r="B27" i="95"/>
  <c r="C27" i="95"/>
  <c r="B28" i="95"/>
  <c r="C28" i="95"/>
  <c r="B29" i="95"/>
  <c r="C29" i="95"/>
  <c r="B30" i="95"/>
  <c r="C30" i="95"/>
  <c r="B31" i="95"/>
  <c r="C31" i="95"/>
  <c r="C12" i="95"/>
  <c r="B12" i="95"/>
  <c r="H5" i="95"/>
  <c r="H4" i="95"/>
  <c r="I5" i="95"/>
  <c r="I4" i="95"/>
  <c r="L35" i="95"/>
  <c r="I35" i="95"/>
  <c r="G35" i="95"/>
  <c r="D35" i="95"/>
  <c r="Q31" i="95"/>
  <c r="Q30" i="95"/>
  <c r="Q29" i="95"/>
  <c r="Q28" i="95"/>
  <c r="Q27" i="95"/>
  <c r="Q26" i="95"/>
  <c r="Q25" i="95"/>
  <c r="Q24" i="95"/>
  <c r="Q23" i="95"/>
  <c r="Q22" i="95"/>
  <c r="Q21" i="95"/>
  <c r="Q20" i="95"/>
  <c r="Q19" i="95"/>
  <c r="Q18" i="95"/>
  <c r="Q17" i="95"/>
  <c r="Q16" i="95"/>
  <c r="Q15" i="95"/>
  <c r="Q14" i="95"/>
  <c r="Q13" i="95"/>
  <c r="Q12" i="95"/>
  <c r="E12" i="94"/>
  <c r="H12" i="94" s="1"/>
  <c r="D12" i="94"/>
  <c r="G12" i="94" s="1"/>
  <c r="B13" i="94"/>
  <c r="C13" i="94"/>
  <c r="B14" i="94"/>
  <c r="C14" i="94"/>
  <c r="B15" i="94"/>
  <c r="C15" i="94"/>
  <c r="B16" i="94"/>
  <c r="C16" i="94"/>
  <c r="B17" i="94"/>
  <c r="C17" i="94"/>
  <c r="B18" i="94"/>
  <c r="C18" i="94"/>
  <c r="B19" i="94"/>
  <c r="C19" i="94"/>
  <c r="B20" i="94"/>
  <c r="C20" i="94"/>
  <c r="B21" i="94"/>
  <c r="C21" i="94"/>
  <c r="B22" i="94"/>
  <c r="C22" i="94"/>
  <c r="B23" i="94"/>
  <c r="C23" i="94"/>
  <c r="B24" i="94"/>
  <c r="C24" i="94"/>
  <c r="B25" i="94"/>
  <c r="C25" i="94"/>
  <c r="B26" i="94"/>
  <c r="C26" i="94"/>
  <c r="B27" i="94"/>
  <c r="C27" i="94"/>
  <c r="B28" i="94"/>
  <c r="C28" i="94"/>
  <c r="B29" i="94"/>
  <c r="C29" i="94"/>
  <c r="B30" i="94"/>
  <c r="C30" i="94"/>
  <c r="B31" i="94"/>
  <c r="C31" i="94"/>
  <c r="C12" i="94"/>
  <c r="B12" i="94"/>
  <c r="K6" i="94"/>
  <c r="K5" i="94"/>
  <c r="L6" i="94"/>
  <c r="L5" i="94"/>
  <c r="V36" i="94"/>
  <c r="T36" i="94"/>
  <c r="R36" i="94"/>
  <c r="P36" i="94"/>
  <c r="N36" i="94"/>
  <c r="L36" i="94"/>
  <c r="J36" i="94"/>
  <c r="X31" i="94"/>
  <c r="X30" i="94"/>
  <c r="X29" i="94"/>
  <c r="X28" i="94"/>
  <c r="X27" i="94"/>
  <c r="X26" i="94"/>
  <c r="X25" i="94"/>
  <c r="X24" i="94"/>
  <c r="X23" i="94"/>
  <c r="X22" i="94"/>
  <c r="X21" i="94"/>
  <c r="X20" i="94"/>
  <c r="X19" i="94"/>
  <c r="X18" i="94"/>
  <c r="X17" i="94"/>
  <c r="X16" i="94"/>
  <c r="X15" i="94"/>
  <c r="X14" i="94"/>
  <c r="X13" i="94"/>
  <c r="X12" i="94"/>
  <c r="D13" i="93"/>
  <c r="D14" i="93"/>
  <c r="E14" i="93" s="1"/>
  <c r="G14" i="93" s="1"/>
  <c r="D15" i="93"/>
  <c r="D16" i="93"/>
  <c r="E16" i="93" s="1"/>
  <c r="G16" i="93" s="1"/>
  <c r="D17" i="93"/>
  <c r="E17" i="93" s="1"/>
  <c r="G17" i="93" s="1"/>
  <c r="D18" i="93"/>
  <c r="E18" i="93" s="1"/>
  <c r="G18" i="93" s="1"/>
  <c r="D19" i="93"/>
  <c r="E19" i="93" s="1"/>
  <c r="G19" i="93" s="1"/>
  <c r="D20" i="93"/>
  <c r="E20" i="93" s="1"/>
  <c r="G20" i="93" s="1"/>
  <c r="D21" i="93"/>
  <c r="E21" i="93" s="1"/>
  <c r="G21" i="93" s="1"/>
  <c r="D22" i="93"/>
  <c r="E22" i="93" s="1"/>
  <c r="G22" i="93" s="1"/>
  <c r="D23" i="93"/>
  <c r="E23" i="93" s="1"/>
  <c r="G23" i="93" s="1"/>
  <c r="D24" i="93"/>
  <c r="E24" i="93" s="1"/>
  <c r="G24" i="93" s="1"/>
  <c r="D25" i="93"/>
  <c r="E25" i="93" s="1"/>
  <c r="G25" i="93" s="1"/>
  <c r="D26" i="93"/>
  <c r="E26" i="93" s="1"/>
  <c r="G26" i="93" s="1"/>
  <c r="D27" i="93"/>
  <c r="E27" i="93" s="1"/>
  <c r="G27" i="93" s="1"/>
  <c r="D28" i="93"/>
  <c r="E28" i="93" s="1"/>
  <c r="G28" i="93" s="1"/>
  <c r="D29" i="93"/>
  <c r="E29" i="93" s="1"/>
  <c r="G29" i="93" s="1"/>
  <c r="D30" i="93"/>
  <c r="E30" i="93" s="1"/>
  <c r="G30" i="93" s="1"/>
  <c r="D31" i="93"/>
  <c r="E31" i="93" s="1"/>
  <c r="G31" i="93" s="1"/>
  <c r="D12" i="93"/>
  <c r="B13" i="93"/>
  <c r="C13" i="93"/>
  <c r="B14" i="93"/>
  <c r="C14" i="93"/>
  <c r="B15" i="93"/>
  <c r="C15" i="93"/>
  <c r="B16" i="93"/>
  <c r="C16" i="93"/>
  <c r="B17" i="93"/>
  <c r="C17" i="93"/>
  <c r="B18" i="93"/>
  <c r="C18" i="93"/>
  <c r="B19" i="93"/>
  <c r="C19" i="93"/>
  <c r="B20" i="93"/>
  <c r="C20" i="93"/>
  <c r="B21" i="93"/>
  <c r="C21" i="93"/>
  <c r="B22" i="93"/>
  <c r="C22" i="93"/>
  <c r="B23" i="93"/>
  <c r="C23" i="93"/>
  <c r="B24" i="93"/>
  <c r="C24" i="93"/>
  <c r="B25" i="93"/>
  <c r="C25" i="93"/>
  <c r="B26" i="93"/>
  <c r="C26" i="93"/>
  <c r="B27" i="93"/>
  <c r="C27" i="93"/>
  <c r="B28" i="93"/>
  <c r="C28" i="93"/>
  <c r="B29" i="93"/>
  <c r="C29" i="93"/>
  <c r="B30" i="93"/>
  <c r="C30" i="93"/>
  <c r="B31" i="93"/>
  <c r="C31" i="93"/>
  <c r="C12" i="93"/>
  <c r="B12" i="93"/>
  <c r="L6" i="93"/>
  <c r="L5" i="93"/>
  <c r="I5" i="9"/>
  <c r="I4" i="9"/>
  <c r="C5" i="8"/>
  <c r="C4" i="8"/>
  <c r="E5" i="7"/>
  <c r="E4" i="7"/>
  <c r="D4" i="6"/>
  <c r="P22" i="95" l="1"/>
  <c r="P26" i="95"/>
  <c r="P30" i="95"/>
  <c r="P18" i="95"/>
  <c r="R14" i="95"/>
  <c r="P13" i="95"/>
  <c r="P21" i="95"/>
  <c r="D105" i="2"/>
  <c r="I15" i="94"/>
  <c r="W15" i="94" s="1"/>
  <c r="P29" i="95"/>
  <c r="I23" i="94"/>
  <c r="W23" i="94" s="1"/>
  <c r="I27" i="94"/>
  <c r="W27" i="94" s="1"/>
  <c r="I19" i="94"/>
  <c r="W19" i="94" s="1"/>
  <c r="C105" i="2"/>
  <c r="H12" i="95"/>
  <c r="R12" i="95" s="1"/>
  <c r="F35" i="95"/>
  <c r="C107" i="2" s="1"/>
  <c r="N35" i="95"/>
  <c r="O35" i="95"/>
  <c r="I30" i="94"/>
  <c r="W30" i="94" s="1"/>
  <c r="I22" i="94"/>
  <c r="W22" i="94" s="1"/>
  <c r="D36" i="94"/>
  <c r="H30" i="95"/>
  <c r="R30" i="95" s="1"/>
  <c r="E36" i="94"/>
  <c r="I13" i="94"/>
  <c r="W13" i="94" s="1"/>
  <c r="E15" i="93"/>
  <c r="G15" i="93" s="1"/>
  <c r="I20" i="94"/>
  <c r="W20" i="94" s="1"/>
  <c r="P23" i="95"/>
  <c r="P31" i="95"/>
  <c r="E13" i="93"/>
  <c r="G13" i="93" s="1"/>
  <c r="I16" i="94"/>
  <c r="W16" i="94" s="1"/>
  <c r="P14" i="95"/>
  <c r="I17" i="94"/>
  <c r="W17" i="94" s="1"/>
  <c r="I28" i="94"/>
  <c r="W28" i="94" s="1"/>
  <c r="I24" i="94"/>
  <c r="W24" i="94" s="1"/>
  <c r="I25" i="94"/>
  <c r="W25" i="94" s="1"/>
  <c r="I21" i="94"/>
  <c r="W21" i="94" s="1"/>
  <c r="M23" i="95"/>
  <c r="R23" i="95" s="1"/>
  <c r="I29" i="94"/>
  <c r="F12" i="94"/>
  <c r="H22" i="95"/>
  <c r="R22" i="95" s="1"/>
  <c r="I14" i="94"/>
  <c r="W14" i="94" s="1"/>
  <c r="M26" i="95"/>
  <c r="R26" i="95" s="1"/>
  <c r="H29" i="95"/>
  <c r="R29" i="95" s="1"/>
  <c r="P12" i="95"/>
  <c r="P16" i="95"/>
  <c r="I26" i="94"/>
  <c r="W26" i="94" s="1"/>
  <c r="P17" i="95"/>
  <c r="I18" i="94"/>
  <c r="W18" i="94" s="1"/>
  <c r="M18" i="95"/>
  <c r="R18" i="95" s="1"/>
  <c r="P24" i="95"/>
  <c r="P25" i="95"/>
  <c r="X36" i="94"/>
  <c r="M16" i="95"/>
  <c r="R16" i="95" s="1"/>
  <c r="K35" i="95"/>
  <c r="D107" i="2" s="1"/>
  <c r="R15" i="95"/>
  <c r="P15" i="95"/>
  <c r="M24" i="95"/>
  <c r="R24" i="95" s="1"/>
  <c r="R28" i="95"/>
  <c r="M17" i="95"/>
  <c r="R17" i="95" s="1"/>
  <c r="P27" i="95"/>
  <c r="P19" i="95"/>
  <c r="M31" i="95"/>
  <c r="R31" i="95" s="1"/>
  <c r="R20" i="95"/>
  <c r="H19" i="95"/>
  <c r="R19" i="95" s="1"/>
  <c r="H27" i="95"/>
  <c r="R27" i="95" s="1"/>
  <c r="P20" i="95"/>
  <c r="P28" i="95"/>
  <c r="R25" i="95"/>
  <c r="R13" i="95"/>
  <c r="Q35" i="95"/>
  <c r="R21" i="95"/>
  <c r="Y27" i="94"/>
  <c r="I12" i="94"/>
  <c r="D36" i="93"/>
  <c r="E36" i="93" s="1"/>
  <c r="E12" i="93"/>
  <c r="G12" i="93" s="1"/>
  <c r="G36" i="93" s="1"/>
  <c r="D100" i="2" s="1"/>
  <c r="K30" i="94" l="1"/>
  <c r="S30" i="94"/>
  <c r="O27" i="94"/>
  <c r="Y15" i="94"/>
  <c r="K20" i="94"/>
  <c r="K24" i="94"/>
  <c r="S20" i="94"/>
  <c r="Q15" i="94"/>
  <c r="O20" i="94"/>
  <c r="U24" i="94"/>
  <c r="U20" i="94"/>
  <c r="M24" i="94"/>
  <c r="S28" i="94"/>
  <c r="U30" i="94"/>
  <c r="S15" i="94"/>
  <c r="M30" i="94"/>
  <c r="O15" i="94"/>
  <c r="Q30" i="94"/>
  <c r="Y30" i="94"/>
  <c r="U15" i="94"/>
  <c r="Q23" i="94"/>
  <c r="M15" i="94"/>
  <c r="O30" i="94"/>
  <c r="S17" i="94"/>
  <c r="M17" i="94"/>
  <c r="U13" i="94"/>
  <c r="S13" i="94"/>
  <c r="M13" i="94"/>
  <c r="O17" i="94"/>
  <c r="K17" i="94"/>
  <c r="Q13" i="94"/>
  <c r="Y17" i="94"/>
  <c r="O13" i="94"/>
  <c r="U17" i="94"/>
  <c r="K13" i="94"/>
  <c r="Y13" i="94"/>
  <c r="K19" i="94"/>
  <c r="Y19" i="94"/>
  <c r="S27" i="94"/>
  <c r="Q28" i="94"/>
  <c r="K28" i="94"/>
  <c r="Q27" i="94"/>
  <c r="O28" i="94"/>
  <c r="K14" i="94"/>
  <c r="M14" i="94"/>
  <c r="K27" i="94"/>
  <c r="U19" i="94"/>
  <c r="S19" i="94"/>
  <c r="U28" i="94"/>
  <c r="Q19" i="94"/>
  <c r="M28" i="94"/>
  <c r="U27" i="94"/>
  <c r="Q17" i="94"/>
  <c r="O19" i="94"/>
  <c r="M27" i="94"/>
  <c r="K15" i="94"/>
  <c r="M19" i="94"/>
  <c r="U14" i="94"/>
  <c r="O22" i="94"/>
  <c r="K23" i="94"/>
  <c r="Q14" i="94"/>
  <c r="K22" i="94"/>
  <c r="U22" i="94"/>
  <c r="M22" i="94"/>
  <c r="S14" i="94"/>
  <c r="Q20" i="94"/>
  <c r="M20" i="94"/>
  <c r="U18" i="94"/>
  <c r="M23" i="94"/>
  <c r="O23" i="94"/>
  <c r="Y23" i="94"/>
  <c r="S23" i="94"/>
  <c r="U23" i="94"/>
  <c r="H36" i="94"/>
  <c r="I31" i="94"/>
  <c r="I36" i="94" s="1"/>
  <c r="S36" i="94" s="1"/>
  <c r="Y25" i="94"/>
  <c r="Y22" i="94"/>
  <c r="S16" i="94"/>
  <c r="Q16" i="94"/>
  <c r="S24" i="94"/>
  <c r="Q26" i="94"/>
  <c r="K16" i="94"/>
  <c r="S26" i="94"/>
  <c r="O16" i="94"/>
  <c r="U26" i="94"/>
  <c r="O26" i="94"/>
  <c r="M16" i="94"/>
  <c r="Y16" i="94"/>
  <c r="Y26" i="94"/>
  <c r="E105" i="2"/>
  <c r="S25" i="94"/>
  <c r="Q24" i="94"/>
  <c r="S22" i="94"/>
  <c r="U25" i="94"/>
  <c r="U16" i="94"/>
  <c r="Q22" i="94"/>
  <c r="K26" i="94"/>
  <c r="O24" i="94"/>
  <c r="O14" i="94"/>
  <c r="M26" i="94"/>
  <c r="F36" i="94"/>
  <c r="P35" i="95"/>
  <c r="E107" i="2" s="1"/>
  <c r="M35" i="95"/>
  <c r="D109" i="2" s="1"/>
  <c r="Y20" i="94"/>
  <c r="W29" i="94"/>
  <c r="U29" i="94"/>
  <c r="K29" i="94"/>
  <c r="S29" i="94"/>
  <c r="O29" i="94"/>
  <c r="Q29" i="94"/>
  <c r="M29" i="94"/>
  <c r="Y29" i="94"/>
  <c r="G36" i="94"/>
  <c r="M21" i="94"/>
  <c r="Y21" i="94"/>
  <c r="K12" i="94"/>
  <c r="Q21" i="94"/>
  <c r="O21" i="94"/>
  <c r="M12" i="94"/>
  <c r="Q12" i="94"/>
  <c r="K21" i="94"/>
  <c r="S21" i="94"/>
  <c r="O12" i="94"/>
  <c r="U21" i="94"/>
  <c r="S12" i="94"/>
  <c r="M18" i="94"/>
  <c r="Y18" i="94"/>
  <c r="W12" i="94"/>
  <c r="U12" i="94"/>
  <c r="Q18" i="94"/>
  <c r="O18" i="94"/>
  <c r="K25" i="94"/>
  <c r="M25" i="94"/>
  <c r="Y14" i="94"/>
  <c r="Y24" i="94"/>
  <c r="S18" i="94"/>
  <c r="Q25" i="94"/>
  <c r="K18" i="94"/>
  <c r="O25" i="94"/>
  <c r="Y28" i="94"/>
  <c r="H35" i="95"/>
  <c r="C109" i="2" s="1"/>
  <c r="R35" i="95"/>
  <c r="E109" i="2" s="1"/>
  <c r="Y12" i="94"/>
  <c r="M31" i="94" l="1"/>
  <c r="Y31" i="94"/>
  <c r="W31" i="94"/>
  <c r="U31" i="94"/>
  <c r="Q31" i="94"/>
  <c r="O31" i="94"/>
  <c r="K31" i="94"/>
  <c r="S31" i="94"/>
  <c r="K36" i="94"/>
  <c r="W36" i="94"/>
  <c r="M36" i="94"/>
  <c r="U36" i="94"/>
  <c r="O36" i="94"/>
  <c r="Q36" i="94"/>
  <c r="Y36" i="94"/>
  <c r="E35" i="34"/>
  <c r="D12" i="34"/>
  <c r="D13" i="34"/>
  <c r="D14" i="34"/>
  <c r="D15" i="34"/>
  <c r="D16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11" i="34"/>
  <c r="B12" i="34"/>
  <c r="C12" i="34"/>
  <c r="B13" i="34"/>
  <c r="C13" i="34"/>
  <c r="B14" i="34"/>
  <c r="C14" i="34"/>
  <c r="B15" i="34"/>
  <c r="C15" i="34"/>
  <c r="B16" i="34"/>
  <c r="C16" i="34"/>
  <c r="B17" i="34"/>
  <c r="C17" i="34"/>
  <c r="B18" i="34"/>
  <c r="C18" i="34"/>
  <c r="B19" i="34"/>
  <c r="C19" i="34"/>
  <c r="B20" i="34"/>
  <c r="C20" i="34"/>
  <c r="B21" i="34"/>
  <c r="C21" i="34"/>
  <c r="B22" i="34"/>
  <c r="C22" i="34"/>
  <c r="B23" i="34"/>
  <c r="C23" i="34"/>
  <c r="B24" i="34"/>
  <c r="C24" i="34"/>
  <c r="B25" i="34"/>
  <c r="C25" i="34"/>
  <c r="B26" i="34"/>
  <c r="C26" i="34"/>
  <c r="B27" i="34"/>
  <c r="C27" i="34"/>
  <c r="B28" i="34"/>
  <c r="C28" i="34"/>
  <c r="B29" i="34"/>
  <c r="C29" i="34"/>
  <c r="B30" i="34"/>
  <c r="C30" i="34"/>
  <c r="C11" i="34"/>
  <c r="B11" i="34"/>
  <c r="B12" i="33"/>
  <c r="I5" i="34"/>
  <c r="I4" i="34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C11" i="32"/>
  <c r="F6" i="33"/>
  <c r="F5" i="33"/>
  <c r="C12" i="32"/>
  <c r="C13" i="33" s="1"/>
  <c r="C13" i="32"/>
  <c r="C14" i="33" s="1"/>
  <c r="C14" i="32"/>
  <c r="C15" i="33" s="1"/>
  <c r="C15" i="32"/>
  <c r="C16" i="33" s="1"/>
  <c r="C16" i="32"/>
  <c r="C17" i="33" s="1"/>
  <c r="C17" i="32"/>
  <c r="C18" i="33" s="1"/>
  <c r="C18" i="32"/>
  <c r="C19" i="33" s="1"/>
  <c r="C19" i="32"/>
  <c r="C20" i="33" s="1"/>
  <c r="C20" i="32"/>
  <c r="C21" i="33" s="1"/>
  <c r="C21" i="32"/>
  <c r="C22" i="33" s="1"/>
  <c r="C22" i="32"/>
  <c r="C23" i="33" s="1"/>
  <c r="C23" i="32"/>
  <c r="C24" i="33" s="1"/>
  <c r="C24" i="32"/>
  <c r="C25" i="33" s="1"/>
  <c r="C25" i="32"/>
  <c r="C26" i="33" s="1"/>
  <c r="C26" i="32"/>
  <c r="C27" i="33" s="1"/>
  <c r="C27" i="32"/>
  <c r="C28" i="33" s="1"/>
  <c r="C28" i="32"/>
  <c r="C29" i="33" s="1"/>
  <c r="C29" i="32"/>
  <c r="C30" i="33" s="1"/>
  <c r="C30" i="32"/>
  <c r="C31" i="33" s="1"/>
  <c r="C10" i="9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11" i="32"/>
  <c r="B10" i="92"/>
  <c r="D11" i="92"/>
  <c r="H11" i="92" s="1"/>
  <c r="D12" i="92"/>
  <c r="H12" i="92" s="1"/>
  <c r="D13" i="92"/>
  <c r="H13" i="92" s="1"/>
  <c r="D14" i="92"/>
  <c r="H14" i="92" s="1"/>
  <c r="D15" i="92"/>
  <c r="H15" i="92" s="1"/>
  <c r="D16" i="92"/>
  <c r="H16" i="92" s="1"/>
  <c r="D17" i="92"/>
  <c r="H17" i="92" s="1"/>
  <c r="D18" i="92"/>
  <c r="H18" i="92" s="1"/>
  <c r="D19" i="92"/>
  <c r="H19" i="92" s="1"/>
  <c r="D20" i="92"/>
  <c r="H20" i="92" s="1"/>
  <c r="D21" i="92"/>
  <c r="H21" i="92" s="1"/>
  <c r="D22" i="92"/>
  <c r="H22" i="92" s="1"/>
  <c r="D23" i="92"/>
  <c r="H23" i="92" s="1"/>
  <c r="D24" i="92"/>
  <c r="H24" i="92" s="1"/>
  <c r="D25" i="92"/>
  <c r="H25" i="92" s="1"/>
  <c r="D26" i="92"/>
  <c r="H26" i="92" s="1"/>
  <c r="D27" i="92"/>
  <c r="H27" i="92" s="1"/>
  <c r="D28" i="92"/>
  <c r="H28" i="92" s="1"/>
  <c r="D29" i="92"/>
  <c r="H29" i="92" s="1"/>
  <c r="D10" i="92"/>
  <c r="H10" i="92" s="1"/>
  <c r="C11" i="92"/>
  <c r="C12" i="92"/>
  <c r="C13" i="92"/>
  <c r="C14" i="92"/>
  <c r="C15" i="92"/>
  <c r="C16" i="92"/>
  <c r="C17" i="92"/>
  <c r="C18" i="92"/>
  <c r="C19" i="92"/>
  <c r="C20" i="92"/>
  <c r="C21" i="92"/>
  <c r="C22" i="92"/>
  <c r="C23" i="92"/>
  <c r="C24" i="92"/>
  <c r="C25" i="92"/>
  <c r="C26" i="92"/>
  <c r="C27" i="92"/>
  <c r="C28" i="92"/>
  <c r="C29" i="92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11" i="30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11" i="29"/>
  <c r="C11" i="28"/>
  <c r="B11" i="92"/>
  <c r="B12" i="92"/>
  <c r="B13" i="92"/>
  <c r="B14" i="92"/>
  <c r="B15" i="92"/>
  <c r="B16" i="92"/>
  <c r="B17" i="92"/>
  <c r="B18" i="92"/>
  <c r="B19" i="92"/>
  <c r="B20" i="92"/>
  <c r="B21" i="92"/>
  <c r="B22" i="92"/>
  <c r="B23" i="92"/>
  <c r="B24" i="92"/>
  <c r="B25" i="92"/>
  <c r="B26" i="92"/>
  <c r="B27" i="92"/>
  <c r="B28" i="92"/>
  <c r="B29" i="92"/>
  <c r="E5" i="92"/>
  <c r="E4" i="92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11" i="30"/>
  <c r="G5" i="30"/>
  <c r="G4" i="30"/>
  <c r="G5" i="29"/>
  <c r="G4" i="29"/>
  <c r="H5" i="28"/>
  <c r="H4" i="28"/>
  <c r="I5" i="91"/>
  <c r="I4" i="91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11" i="91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11" i="91"/>
  <c r="C12" i="91"/>
  <c r="C13" i="91"/>
  <c r="C14" i="91"/>
  <c r="C15" i="91"/>
  <c r="C16" i="91"/>
  <c r="C17" i="91"/>
  <c r="C18" i="91"/>
  <c r="C19" i="91"/>
  <c r="C20" i="91"/>
  <c r="C21" i="91"/>
  <c r="C22" i="91"/>
  <c r="C23" i="91"/>
  <c r="C24" i="91"/>
  <c r="C25" i="91"/>
  <c r="C26" i="91"/>
  <c r="C27" i="91"/>
  <c r="C28" i="91"/>
  <c r="C29" i="91"/>
  <c r="C30" i="91"/>
  <c r="C10" i="90"/>
  <c r="B12" i="91"/>
  <c r="B13" i="91"/>
  <c r="B14" i="91"/>
  <c r="B15" i="91"/>
  <c r="B16" i="91"/>
  <c r="B17" i="91"/>
  <c r="B18" i="91"/>
  <c r="B19" i="91"/>
  <c r="B20" i="91"/>
  <c r="B21" i="91"/>
  <c r="B22" i="91"/>
  <c r="B23" i="91"/>
  <c r="B24" i="91"/>
  <c r="B25" i="91"/>
  <c r="B26" i="91"/>
  <c r="B27" i="91"/>
  <c r="B28" i="91"/>
  <c r="B29" i="91"/>
  <c r="B30" i="91"/>
  <c r="B10" i="90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11" i="28"/>
  <c r="S12" i="91"/>
  <c r="S13" i="91"/>
  <c r="S14" i="91"/>
  <c r="S15" i="91"/>
  <c r="S16" i="91"/>
  <c r="S17" i="91"/>
  <c r="S18" i="91"/>
  <c r="S19" i="91"/>
  <c r="S20" i="91"/>
  <c r="S21" i="91"/>
  <c r="S22" i="91"/>
  <c r="S23" i="91"/>
  <c r="S24" i="91"/>
  <c r="S25" i="91"/>
  <c r="S26" i="91"/>
  <c r="S27" i="91"/>
  <c r="S28" i="91"/>
  <c r="S29" i="91"/>
  <c r="S30" i="91"/>
  <c r="Q12" i="91"/>
  <c r="Q13" i="91"/>
  <c r="Q14" i="91"/>
  <c r="Q15" i="91"/>
  <c r="Q16" i="91"/>
  <c r="Q17" i="91"/>
  <c r="Q18" i="91"/>
  <c r="Q19" i="91"/>
  <c r="Q20" i="91"/>
  <c r="Q21" i="91"/>
  <c r="Q22" i="91"/>
  <c r="Q23" i="91"/>
  <c r="Q24" i="91"/>
  <c r="Q25" i="91"/>
  <c r="Q26" i="91"/>
  <c r="Q27" i="91"/>
  <c r="Q28" i="91"/>
  <c r="Q29" i="91"/>
  <c r="Q30" i="91"/>
  <c r="O12" i="91"/>
  <c r="O13" i="91"/>
  <c r="O14" i="91"/>
  <c r="O15" i="91"/>
  <c r="O16" i="91"/>
  <c r="O17" i="91"/>
  <c r="O18" i="91"/>
  <c r="O19" i="91"/>
  <c r="O20" i="91"/>
  <c r="O21" i="91"/>
  <c r="O22" i="91"/>
  <c r="O23" i="91"/>
  <c r="O24" i="91"/>
  <c r="O25" i="91"/>
  <c r="O26" i="91"/>
  <c r="O27" i="91"/>
  <c r="O28" i="91"/>
  <c r="O29" i="91"/>
  <c r="O30" i="91"/>
  <c r="M12" i="91"/>
  <c r="M13" i="91"/>
  <c r="M14" i="91"/>
  <c r="M15" i="91"/>
  <c r="M16" i="91"/>
  <c r="M17" i="91"/>
  <c r="M18" i="91"/>
  <c r="M19" i="91"/>
  <c r="M20" i="91"/>
  <c r="M21" i="91"/>
  <c r="M22" i="91"/>
  <c r="M23" i="91"/>
  <c r="M24" i="91"/>
  <c r="M25" i="91"/>
  <c r="M26" i="91"/>
  <c r="M27" i="91"/>
  <c r="M28" i="91"/>
  <c r="M29" i="91"/>
  <c r="M30" i="91"/>
  <c r="F12" i="91"/>
  <c r="F13" i="91"/>
  <c r="F14" i="91"/>
  <c r="F15" i="91"/>
  <c r="F16" i="91"/>
  <c r="F17" i="91"/>
  <c r="F18" i="91"/>
  <c r="F19" i="91"/>
  <c r="F20" i="91"/>
  <c r="F21" i="91"/>
  <c r="F22" i="91"/>
  <c r="F23" i="91"/>
  <c r="F24" i="91"/>
  <c r="F25" i="91"/>
  <c r="F26" i="91"/>
  <c r="F27" i="91"/>
  <c r="F28" i="91"/>
  <c r="F29" i="91"/>
  <c r="F30" i="91"/>
  <c r="H12" i="91"/>
  <c r="H13" i="91"/>
  <c r="H14" i="91"/>
  <c r="H15" i="91"/>
  <c r="H16" i="91"/>
  <c r="H17" i="91"/>
  <c r="H18" i="91"/>
  <c r="H19" i="91"/>
  <c r="H20" i="91"/>
  <c r="H21" i="91"/>
  <c r="H22" i="91"/>
  <c r="H23" i="91"/>
  <c r="H24" i="91"/>
  <c r="H25" i="91"/>
  <c r="H26" i="91"/>
  <c r="H27" i="91"/>
  <c r="H28" i="91"/>
  <c r="H29" i="91"/>
  <c r="H30" i="91"/>
  <c r="J12" i="91"/>
  <c r="J13" i="91"/>
  <c r="J14" i="91"/>
  <c r="J15" i="91"/>
  <c r="J16" i="91"/>
  <c r="J17" i="91"/>
  <c r="J18" i="91"/>
  <c r="J19" i="91"/>
  <c r="J20" i="91"/>
  <c r="J21" i="91"/>
  <c r="J22" i="91"/>
  <c r="J23" i="91"/>
  <c r="J24" i="91"/>
  <c r="J25" i="91"/>
  <c r="J26" i="91"/>
  <c r="J27" i="91"/>
  <c r="J28" i="91"/>
  <c r="J29" i="91"/>
  <c r="J30" i="91"/>
  <c r="B11" i="90"/>
  <c r="C11" i="90"/>
  <c r="B12" i="90"/>
  <c r="C12" i="90"/>
  <c r="B13" i="90"/>
  <c r="C13" i="90"/>
  <c r="B14" i="90"/>
  <c r="C14" i="90"/>
  <c r="B15" i="90"/>
  <c r="C15" i="90"/>
  <c r="B16" i="90"/>
  <c r="C16" i="90"/>
  <c r="B17" i="90"/>
  <c r="C17" i="90"/>
  <c r="B18" i="90"/>
  <c r="C18" i="90"/>
  <c r="B19" i="90"/>
  <c r="C19" i="90"/>
  <c r="B20" i="90"/>
  <c r="C20" i="90"/>
  <c r="B21" i="90"/>
  <c r="C21" i="90"/>
  <c r="B22" i="90"/>
  <c r="C22" i="90"/>
  <c r="B23" i="90"/>
  <c r="C23" i="90"/>
  <c r="B24" i="90"/>
  <c r="C24" i="90"/>
  <c r="B25" i="90"/>
  <c r="C25" i="90"/>
  <c r="B26" i="90"/>
  <c r="C26" i="90"/>
  <c r="B27" i="90"/>
  <c r="C27" i="90"/>
  <c r="B28" i="90"/>
  <c r="C28" i="90"/>
  <c r="B29" i="90"/>
  <c r="C29" i="90"/>
  <c r="G5" i="90"/>
  <c r="G4" i="90"/>
  <c r="B14" i="89"/>
  <c r="C14" i="89"/>
  <c r="B15" i="89"/>
  <c r="C15" i="89"/>
  <c r="B16" i="89"/>
  <c r="C16" i="89"/>
  <c r="B17" i="89"/>
  <c r="C17" i="89"/>
  <c r="B18" i="89"/>
  <c r="C18" i="89"/>
  <c r="B19" i="89"/>
  <c r="C19" i="89"/>
  <c r="B20" i="89"/>
  <c r="C20" i="89"/>
  <c r="B21" i="89"/>
  <c r="C21" i="89"/>
  <c r="B22" i="89"/>
  <c r="C22" i="89"/>
  <c r="B23" i="89"/>
  <c r="C23" i="89"/>
  <c r="B24" i="89"/>
  <c r="C24" i="89"/>
  <c r="B25" i="89"/>
  <c r="C25" i="89"/>
  <c r="B26" i="89"/>
  <c r="C26" i="89"/>
  <c r="B27" i="89"/>
  <c r="C27" i="89"/>
  <c r="B28" i="89"/>
  <c r="C28" i="89"/>
  <c r="B29" i="89"/>
  <c r="C29" i="89"/>
  <c r="B11" i="89"/>
  <c r="C11" i="89"/>
  <c r="B12" i="89"/>
  <c r="C12" i="89"/>
  <c r="B13" i="89"/>
  <c r="C13" i="89"/>
  <c r="B10" i="89"/>
  <c r="C10" i="89"/>
  <c r="B13" i="24"/>
  <c r="C13" i="24"/>
  <c r="B14" i="24"/>
  <c r="C14" i="24"/>
  <c r="B15" i="24"/>
  <c r="C15" i="24"/>
  <c r="B16" i="24"/>
  <c r="C16" i="24"/>
  <c r="B17" i="24"/>
  <c r="C17" i="24"/>
  <c r="B18" i="24"/>
  <c r="C18" i="24"/>
  <c r="B19" i="24"/>
  <c r="C19" i="24"/>
  <c r="B20" i="24"/>
  <c r="C20" i="24"/>
  <c r="B21" i="24"/>
  <c r="C21" i="24"/>
  <c r="B22" i="24"/>
  <c r="C22" i="24"/>
  <c r="B23" i="24"/>
  <c r="C23" i="24"/>
  <c r="B24" i="24"/>
  <c r="C24" i="24"/>
  <c r="B25" i="24"/>
  <c r="C25" i="24"/>
  <c r="B26" i="24"/>
  <c r="C26" i="24"/>
  <c r="B27" i="24"/>
  <c r="C27" i="24"/>
  <c r="B28" i="24"/>
  <c r="C28" i="24"/>
  <c r="B29" i="24"/>
  <c r="C29" i="24"/>
  <c r="B30" i="24"/>
  <c r="C30" i="24"/>
  <c r="B31" i="24"/>
  <c r="C31" i="24"/>
  <c r="C12" i="24"/>
  <c r="B12" i="24"/>
  <c r="F5" i="89"/>
  <c r="F4" i="89"/>
  <c r="D35" i="34" l="1"/>
  <c r="G5" i="24"/>
  <c r="G4" i="24"/>
  <c r="C5" i="21"/>
  <c r="C4" i="21"/>
  <c r="E37" i="20"/>
  <c r="H37" i="20"/>
  <c r="K37" i="20"/>
  <c r="L37" i="20"/>
  <c r="M37" i="20"/>
  <c r="G5" i="20"/>
  <c r="G4" i="20"/>
  <c r="E5" i="19"/>
  <c r="E4" i="19"/>
  <c r="F5" i="18"/>
  <c r="F4" i="18"/>
  <c r="K37" i="17"/>
  <c r="E70" i="2" s="1"/>
  <c r="K36" i="17"/>
  <c r="F5" i="17"/>
  <c r="F4" i="17"/>
  <c r="D5" i="16"/>
  <c r="D4" i="16"/>
  <c r="H37" i="17"/>
  <c r="E69" i="2" s="1"/>
  <c r="E37" i="17"/>
  <c r="E68" i="2" s="1"/>
  <c r="H36" i="17"/>
  <c r="E36" i="17"/>
  <c r="I4" i="15"/>
  <c r="I5" i="15"/>
  <c r="E34" i="15"/>
  <c r="H34" i="15"/>
  <c r="I34" i="15"/>
  <c r="J34" i="15"/>
  <c r="N34" i="15"/>
  <c r="Q34" i="15"/>
  <c r="R34" i="15"/>
  <c r="S34" i="15"/>
  <c r="E35" i="15"/>
  <c r="H35" i="15"/>
  <c r="I35" i="15"/>
  <c r="J35" i="15"/>
  <c r="N35" i="15"/>
  <c r="Q35" i="15"/>
  <c r="R35" i="15"/>
  <c r="S35" i="15"/>
  <c r="E36" i="16"/>
  <c r="B30" i="14"/>
  <c r="C30" i="14"/>
  <c r="B12" i="14"/>
  <c r="C12" i="14"/>
  <c r="B13" i="14"/>
  <c r="C13" i="14"/>
  <c r="B14" i="14"/>
  <c r="C14" i="14"/>
  <c r="B15" i="14"/>
  <c r="C15" i="14"/>
  <c r="B16" i="14"/>
  <c r="C16" i="14"/>
  <c r="B17" i="14"/>
  <c r="C17" i="14"/>
  <c r="B18" i="14"/>
  <c r="C18" i="14"/>
  <c r="B19" i="14"/>
  <c r="C19" i="14"/>
  <c r="B20" i="14"/>
  <c r="C20" i="14"/>
  <c r="B21" i="14"/>
  <c r="C21" i="14"/>
  <c r="B22" i="14"/>
  <c r="C22" i="14"/>
  <c r="B23" i="14"/>
  <c r="C23" i="14"/>
  <c r="B24" i="14"/>
  <c r="C24" i="14"/>
  <c r="B25" i="14"/>
  <c r="C25" i="14"/>
  <c r="B26" i="14"/>
  <c r="C26" i="14"/>
  <c r="B27" i="14"/>
  <c r="C27" i="14"/>
  <c r="B28" i="14"/>
  <c r="C28" i="14"/>
  <c r="B29" i="14"/>
  <c r="C29" i="14"/>
  <c r="B11" i="14"/>
  <c r="C11" i="14"/>
  <c r="D5" i="6"/>
  <c r="H5" i="14"/>
  <c r="H4" i="14"/>
  <c r="C14" i="13"/>
  <c r="B10" i="13"/>
  <c r="C10" i="13"/>
  <c r="B11" i="13"/>
  <c r="C11" i="13"/>
  <c r="B12" i="13"/>
  <c r="C12" i="13"/>
  <c r="B13" i="13"/>
  <c r="C13" i="13"/>
  <c r="B14" i="13"/>
  <c r="B15" i="13"/>
  <c r="C15" i="13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B23" i="13"/>
  <c r="C23" i="13"/>
  <c r="B24" i="13"/>
  <c r="C24" i="13"/>
  <c r="B25" i="13"/>
  <c r="C25" i="13"/>
  <c r="B26" i="13"/>
  <c r="C26" i="13"/>
  <c r="B27" i="13"/>
  <c r="C27" i="13"/>
  <c r="B28" i="13"/>
  <c r="C28" i="13"/>
  <c r="C9" i="13"/>
  <c r="B9" i="13"/>
  <c r="D32" i="11"/>
  <c r="D5" i="13"/>
  <c r="C5" i="12"/>
  <c r="D4" i="13"/>
  <c r="C4" i="12"/>
  <c r="D5" i="11"/>
  <c r="D4" i="11"/>
  <c r="J5" i="9"/>
  <c r="J4" i="9"/>
  <c r="D5" i="8"/>
  <c r="D4" i="8"/>
  <c r="F5" i="7"/>
  <c r="F4" i="7"/>
  <c r="E5" i="6"/>
  <c r="E4" i="6"/>
  <c r="G34" i="92"/>
  <c r="E34" i="92"/>
  <c r="D34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1" i="92"/>
  <c r="F10" i="92"/>
  <c r="R35" i="91"/>
  <c r="K35" i="91"/>
  <c r="P35" i="91"/>
  <c r="N35" i="91"/>
  <c r="L35" i="91"/>
  <c r="I35" i="91"/>
  <c r="D35" i="91"/>
  <c r="G35" i="91"/>
  <c r="E35" i="91"/>
  <c r="S11" i="91"/>
  <c r="Q11" i="91"/>
  <c r="O11" i="91"/>
  <c r="M11" i="91"/>
  <c r="J11" i="91"/>
  <c r="H11" i="91"/>
  <c r="F11" i="91"/>
  <c r="L34" i="90"/>
  <c r="K34" i="90"/>
  <c r="J34" i="90"/>
  <c r="I34" i="90"/>
  <c r="H34" i="90"/>
  <c r="G34" i="90"/>
  <c r="F34" i="90"/>
  <c r="E34" i="90"/>
  <c r="D34" i="90"/>
  <c r="H10" i="89"/>
  <c r="H11" i="89"/>
  <c r="H12" i="89"/>
  <c r="H13" i="89"/>
  <c r="H14" i="89"/>
  <c r="H15" i="89"/>
  <c r="H16" i="89"/>
  <c r="H17" i="89"/>
  <c r="H18" i="89"/>
  <c r="H19" i="89"/>
  <c r="H20" i="89"/>
  <c r="H21" i="89"/>
  <c r="H22" i="89"/>
  <c r="H23" i="89"/>
  <c r="H24" i="89"/>
  <c r="H25" i="89"/>
  <c r="H26" i="89"/>
  <c r="H27" i="89"/>
  <c r="H28" i="89"/>
  <c r="H29" i="89"/>
  <c r="G34" i="89"/>
  <c r="F34" i="89"/>
  <c r="E34" i="89"/>
  <c r="F11" i="88"/>
  <c r="C12" i="88"/>
  <c r="C13" i="88"/>
  <c r="C14" i="88"/>
  <c r="C15" i="88"/>
  <c r="C16" i="88"/>
  <c r="C17" i="88"/>
  <c r="C18" i="88"/>
  <c r="C19" i="88"/>
  <c r="C20" i="88"/>
  <c r="C21" i="88"/>
  <c r="C22" i="88"/>
  <c r="C23" i="88"/>
  <c r="C24" i="88"/>
  <c r="C25" i="88"/>
  <c r="C26" i="88"/>
  <c r="C27" i="88"/>
  <c r="C28" i="88"/>
  <c r="C29" i="88"/>
  <c r="C30" i="88"/>
  <c r="C11" i="88"/>
  <c r="B12" i="88"/>
  <c r="B13" i="88"/>
  <c r="B14" i="88"/>
  <c r="B15" i="88"/>
  <c r="B16" i="88"/>
  <c r="B17" i="88"/>
  <c r="B18" i="88"/>
  <c r="B19" i="88"/>
  <c r="B20" i="88"/>
  <c r="B21" i="88"/>
  <c r="B22" i="88"/>
  <c r="B23" i="88"/>
  <c r="B24" i="88"/>
  <c r="B25" i="88"/>
  <c r="B26" i="88"/>
  <c r="B27" i="88"/>
  <c r="B28" i="88"/>
  <c r="B29" i="88"/>
  <c r="B30" i="88"/>
  <c r="E35" i="88"/>
  <c r="D36" i="82"/>
  <c r="M12" i="82"/>
  <c r="L12" i="82"/>
  <c r="K12" i="82"/>
  <c r="V36" i="81"/>
  <c r="T36" i="81"/>
  <c r="U36" i="81" s="1"/>
  <c r="R36" i="81"/>
  <c r="S36" i="81" s="1"/>
  <c r="D200" i="2" s="1"/>
  <c r="P36" i="81"/>
  <c r="N36" i="81"/>
  <c r="L36" i="81"/>
  <c r="J36" i="81"/>
  <c r="F36" i="81"/>
  <c r="E36" i="81"/>
  <c r="I36" i="81" s="1"/>
  <c r="D199" i="2" s="1"/>
  <c r="D36" i="81"/>
  <c r="W11" i="81"/>
  <c r="U11" i="81"/>
  <c r="S11" i="81"/>
  <c r="Q11" i="81"/>
  <c r="O11" i="81"/>
  <c r="M11" i="81"/>
  <c r="K11" i="81"/>
  <c r="G11" i="81"/>
  <c r="E35" i="80"/>
  <c r="D35" i="80"/>
  <c r="F10" i="80"/>
  <c r="I36" i="79"/>
  <c r="G36" i="79"/>
  <c r="E36" i="79"/>
  <c r="D36" i="79"/>
  <c r="H30" i="79"/>
  <c r="H29" i="79"/>
  <c r="H28" i="79"/>
  <c r="H27" i="79"/>
  <c r="H26" i="79"/>
  <c r="H25" i="79"/>
  <c r="H24" i="79"/>
  <c r="H23" i="79"/>
  <c r="H22" i="79"/>
  <c r="H21" i="79"/>
  <c r="H20" i="79"/>
  <c r="H19" i="79"/>
  <c r="H18" i="79"/>
  <c r="H17" i="79"/>
  <c r="H16" i="79"/>
  <c r="H15" i="79"/>
  <c r="H14" i="79"/>
  <c r="H13" i="79"/>
  <c r="H12" i="79"/>
  <c r="K11" i="79"/>
  <c r="J11" i="79"/>
  <c r="H11" i="79"/>
  <c r="F11" i="79"/>
  <c r="D36" i="78"/>
  <c r="O29" i="78"/>
  <c r="L29" i="78"/>
  <c r="I29" i="78"/>
  <c r="O28" i="78"/>
  <c r="L28" i="78"/>
  <c r="I28" i="78"/>
  <c r="O27" i="78"/>
  <c r="L27" i="78"/>
  <c r="I27" i="78"/>
  <c r="O26" i="78"/>
  <c r="L26" i="78"/>
  <c r="I26" i="78"/>
  <c r="O25" i="78"/>
  <c r="L25" i="78"/>
  <c r="I25" i="78"/>
  <c r="O24" i="78"/>
  <c r="L24" i="78"/>
  <c r="I24" i="78"/>
  <c r="O23" i="78"/>
  <c r="L23" i="78"/>
  <c r="I23" i="78"/>
  <c r="O22" i="78"/>
  <c r="L22" i="78"/>
  <c r="I22" i="78"/>
  <c r="O21" i="78"/>
  <c r="L21" i="78"/>
  <c r="I21" i="78"/>
  <c r="O20" i="78"/>
  <c r="L20" i="78"/>
  <c r="I20" i="78"/>
  <c r="O19" i="78"/>
  <c r="L19" i="78"/>
  <c r="I19" i="78"/>
  <c r="O18" i="78"/>
  <c r="L18" i="78"/>
  <c r="I18" i="78"/>
  <c r="O17" i="78"/>
  <c r="L17" i="78"/>
  <c r="I17" i="78"/>
  <c r="O16" i="78"/>
  <c r="L16" i="78"/>
  <c r="I16" i="78"/>
  <c r="O15" i="78"/>
  <c r="L15" i="78"/>
  <c r="I15" i="78"/>
  <c r="O14" i="78"/>
  <c r="L14" i="78"/>
  <c r="I14" i="78"/>
  <c r="O13" i="78"/>
  <c r="L13" i="78"/>
  <c r="I13" i="78"/>
  <c r="O12" i="78"/>
  <c r="L12" i="78"/>
  <c r="I12" i="78"/>
  <c r="Q11" i="78"/>
  <c r="Q36" i="78" s="1"/>
  <c r="P11" i="78"/>
  <c r="P36" i="78" s="1"/>
  <c r="O11" i="78"/>
  <c r="L11" i="78"/>
  <c r="I11" i="78"/>
  <c r="F11" i="78"/>
  <c r="F36" i="78" s="1"/>
  <c r="O35" i="77"/>
  <c r="N35" i="77"/>
  <c r="L35" i="77"/>
  <c r="J35" i="77"/>
  <c r="I35" i="77"/>
  <c r="F35" i="77"/>
  <c r="E35" i="77"/>
  <c r="D35" i="77"/>
  <c r="G30" i="77"/>
  <c r="H30" i="77" s="1"/>
  <c r="G29" i="77"/>
  <c r="H29" i="77" s="1"/>
  <c r="G28" i="77"/>
  <c r="H28" i="77" s="1"/>
  <c r="G27" i="77"/>
  <c r="H27" i="77" s="1"/>
  <c r="G26" i="77"/>
  <c r="H26" i="77" s="1"/>
  <c r="G25" i="77"/>
  <c r="H25" i="77" s="1"/>
  <c r="G24" i="77"/>
  <c r="H24" i="77" s="1"/>
  <c r="G23" i="77"/>
  <c r="H23" i="77" s="1"/>
  <c r="G22" i="77"/>
  <c r="H22" i="77" s="1"/>
  <c r="G21" i="77"/>
  <c r="H21" i="77" s="1"/>
  <c r="G20" i="77"/>
  <c r="H20" i="77" s="1"/>
  <c r="G19" i="77"/>
  <c r="H19" i="77" s="1"/>
  <c r="G18" i="77"/>
  <c r="H18" i="77" s="1"/>
  <c r="G17" i="77"/>
  <c r="H17" i="77" s="1"/>
  <c r="G16" i="77"/>
  <c r="H16" i="77" s="1"/>
  <c r="G15" i="77"/>
  <c r="H15" i="77" s="1"/>
  <c r="G14" i="77"/>
  <c r="H14" i="77" s="1"/>
  <c r="G13" i="77"/>
  <c r="H13" i="77" s="1"/>
  <c r="G12" i="77"/>
  <c r="H12" i="77" s="1"/>
  <c r="R11" i="77"/>
  <c r="Q11" i="77"/>
  <c r="P11" i="77"/>
  <c r="K11" i="77"/>
  <c r="M11" i="77" s="1"/>
  <c r="G11" i="77"/>
  <c r="H11" i="77" s="1"/>
  <c r="H35" i="76"/>
  <c r="G35" i="76"/>
  <c r="E35" i="76"/>
  <c r="D35" i="76"/>
  <c r="I30" i="76"/>
  <c r="F30" i="76"/>
  <c r="I29" i="76"/>
  <c r="F29" i="76"/>
  <c r="I28" i="76"/>
  <c r="F28" i="76"/>
  <c r="I27" i="76"/>
  <c r="F27" i="76"/>
  <c r="I26" i="76"/>
  <c r="F26" i="76"/>
  <c r="I25" i="76"/>
  <c r="F25" i="76"/>
  <c r="I24" i="76"/>
  <c r="F24" i="76"/>
  <c r="I23" i="76"/>
  <c r="F23" i="76"/>
  <c r="I22" i="76"/>
  <c r="F22" i="76"/>
  <c r="I21" i="76"/>
  <c r="F21" i="76"/>
  <c r="I20" i="76"/>
  <c r="F20" i="76"/>
  <c r="I19" i="76"/>
  <c r="F19" i="76"/>
  <c r="I18" i="76"/>
  <c r="F18" i="76"/>
  <c r="I17" i="76"/>
  <c r="F17" i="76"/>
  <c r="I16" i="76"/>
  <c r="F16" i="76"/>
  <c r="I15" i="76"/>
  <c r="F15" i="76"/>
  <c r="I14" i="76"/>
  <c r="F14" i="76"/>
  <c r="I13" i="76"/>
  <c r="F13" i="76"/>
  <c r="I12" i="76"/>
  <c r="F12" i="76"/>
  <c r="K11" i="76"/>
  <c r="J11" i="76"/>
  <c r="I11" i="76"/>
  <c r="F11" i="76"/>
  <c r="AG25" i="75"/>
  <c r="AF25" i="75"/>
  <c r="AD25" i="75"/>
  <c r="AC25" i="75"/>
  <c r="AB25" i="75"/>
  <c r="Y25" i="75"/>
  <c r="J25" i="75"/>
  <c r="AG24" i="75"/>
  <c r="AF24" i="75"/>
  <c r="AD24" i="75"/>
  <c r="AC24" i="75"/>
  <c r="AB24" i="75"/>
  <c r="Y24" i="75"/>
  <c r="J24" i="75"/>
  <c r="AG23" i="75"/>
  <c r="AF23" i="75"/>
  <c r="AD23" i="75"/>
  <c r="AC23" i="75"/>
  <c r="AB23" i="75"/>
  <c r="Y23" i="75"/>
  <c r="J23" i="75"/>
  <c r="AG22" i="75"/>
  <c r="AF22" i="75"/>
  <c r="AD22" i="75"/>
  <c r="AC22" i="75"/>
  <c r="AB22" i="75"/>
  <c r="Y22" i="75"/>
  <c r="J22" i="75"/>
  <c r="AG21" i="75"/>
  <c r="AF21" i="75"/>
  <c r="AD21" i="75"/>
  <c r="AC21" i="75"/>
  <c r="AB21" i="75"/>
  <c r="Y21" i="75"/>
  <c r="J21" i="75"/>
  <c r="AG20" i="75"/>
  <c r="AF20" i="75"/>
  <c r="AD20" i="75"/>
  <c r="AC20" i="75"/>
  <c r="AB20" i="75"/>
  <c r="Y20" i="75"/>
  <c r="J20" i="75"/>
  <c r="AG19" i="75"/>
  <c r="AF19" i="75"/>
  <c r="AD19" i="75"/>
  <c r="AC19" i="75"/>
  <c r="AB19" i="75"/>
  <c r="Y19" i="75"/>
  <c r="J19" i="75"/>
  <c r="AG18" i="75"/>
  <c r="AF18" i="75"/>
  <c r="AD18" i="75"/>
  <c r="AC18" i="75"/>
  <c r="AB18" i="75"/>
  <c r="Y18" i="75"/>
  <c r="J18" i="75"/>
  <c r="AG17" i="75"/>
  <c r="AF17" i="75"/>
  <c r="AD17" i="75"/>
  <c r="AC17" i="75"/>
  <c r="AB17" i="75"/>
  <c r="Y17" i="75"/>
  <c r="J17" i="75"/>
  <c r="AG16" i="75"/>
  <c r="AF16" i="75"/>
  <c r="AD16" i="75"/>
  <c r="AC16" i="75"/>
  <c r="AB16" i="75"/>
  <c r="Y16" i="75"/>
  <c r="J16" i="75"/>
  <c r="AG15" i="75"/>
  <c r="AF15" i="75"/>
  <c r="AD15" i="75"/>
  <c r="AC15" i="75"/>
  <c r="AB15" i="75"/>
  <c r="Y15" i="75"/>
  <c r="J15" i="75"/>
  <c r="AG14" i="75"/>
  <c r="AF14" i="75"/>
  <c r="AD14" i="75"/>
  <c r="AC14" i="75"/>
  <c r="AB14" i="75"/>
  <c r="Y14" i="75"/>
  <c r="J14" i="75"/>
  <c r="AG13" i="75"/>
  <c r="AF13" i="75"/>
  <c r="AD13" i="75"/>
  <c r="AC13" i="75"/>
  <c r="AB13" i="75"/>
  <c r="Y13" i="75"/>
  <c r="J13" i="75"/>
  <c r="AG12" i="75"/>
  <c r="AF12" i="75"/>
  <c r="AD12" i="75"/>
  <c r="AC12" i="75"/>
  <c r="AB12" i="75"/>
  <c r="Y12" i="75"/>
  <c r="J12" i="75"/>
  <c r="AG11" i="75"/>
  <c r="AF11" i="75"/>
  <c r="AD11" i="75"/>
  <c r="AC11" i="75"/>
  <c r="AB11" i="75"/>
  <c r="Y11" i="75"/>
  <c r="J11" i="75"/>
  <c r="E33" i="74"/>
  <c r="D33" i="74"/>
  <c r="F30" i="74"/>
  <c r="F29" i="74"/>
  <c r="F28" i="74"/>
  <c r="F27" i="74"/>
  <c r="F26" i="74"/>
  <c r="F25" i="74"/>
  <c r="F24" i="74"/>
  <c r="F23" i="74"/>
  <c r="F22" i="74"/>
  <c r="F21" i="74"/>
  <c r="F20" i="74"/>
  <c r="F19" i="74"/>
  <c r="F18" i="74"/>
  <c r="F17" i="74"/>
  <c r="F16" i="74"/>
  <c r="F15" i="74"/>
  <c r="F14" i="74"/>
  <c r="F13" i="74"/>
  <c r="F12" i="74"/>
  <c r="F11" i="74"/>
  <c r="S37" i="73"/>
  <c r="D177" i="2" s="1"/>
  <c r="R37" i="73"/>
  <c r="C177" i="2" s="1"/>
  <c r="P37" i="73"/>
  <c r="D176" i="2" s="1"/>
  <c r="O37" i="73"/>
  <c r="C176" i="2" s="1"/>
  <c r="N37" i="73"/>
  <c r="L37" i="73"/>
  <c r="D174" i="2" s="1"/>
  <c r="K37" i="73"/>
  <c r="C174" i="2" s="1"/>
  <c r="I37" i="73"/>
  <c r="D173" i="2" s="1"/>
  <c r="H37" i="73"/>
  <c r="C173" i="2" s="1"/>
  <c r="G37" i="73"/>
  <c r="E37" i="73"/>
  <c r="D171" i="2" s="1"/>
  <c r="D37" i="73"/>
  <c r="C171" i="2" s="1"/>
  <c r="T31" i="73"/>
  <c r="Q31" i="73"/>
  <c r="M31" i="73"/>
  <c r="J31" i="73"/>
  <c r="T30" i="73"/>
  <c r="Q30" i="73"/>
  <c r="M30" i="73"/>
  <c r="J30" i="73"/>
  <c r="T29" i="73"/>
  <c r="Q29" i="73"/>
  <c r="M29" i="73"/>
  <c r="J29" i="73"/>
  <c r="T28" i="73"/>
  <c r="Q28" i="73"/>
  <c r="M28" i="73"/>
  <c r="J28" i="73"/>
  <c r="T27" i="73"/>
  <c r="Q27" i="73"/>
  <c r="M27" i="73"/>
  <c r="J27" i="73"/>
  <c r="T26" i="73"/>
  <c r="Q26" i="73"/>
  <c r="M26" i="73"/>
  <c r="J26" i="73"/>
  <c r="T25" i="73"/>
  <c r="Q25" i="73"/>
  <c r="M25" i="73"/>
  <c r="J25" i="73"/>
  <c r="T24" i="73"/>
  <c r="Q24" i="73"/>
  <c r="M24" i="73"/>
  <c r="J24" i="73"/>
  <c r="T23" i="73"/>
  <c r="Q23" i="73"/>
  <c r="M23" i="73"/>
  <c r="J23" i="73"/>
  <c r="T22" i="73"/>
  <c r="Q22" i="73"/>
  <c r="M22" i="73"/>
  <c r="J22" i="73"/>
  <c r="T21" i="73"/>
  <c r="Q21" i="73"/>
  <c r="M21" i="73"/>
  <c r="J21" i="73"/>
  <c r="T20" i="73"/>
  <c r="Q20" i="73"/>
  <c r="M20" i="73"/>
  <c r="J20" i="73"/>
  <c r="T19" i="73"/>
  <c r="Q19" i="73"/>
  <c r="M19" i="73"/>
  <c r="J19" i="73"/>
  <c r="T18" i="73"/>
  <c r="Q18" i="73"/>
  <c r="M18" i="73"/>
  <c r="J18" i="73"/>
  <c r="T17" i="73"/>
  <c r="Q17" i="73"/>
  <c r="M17" i="73"/>
  <c r="J17" i="73"/>
  <c r="T16" i="73"/>
  <c r="Q16" i="73"/>
  <c r="M16" i="73"/>
  <c r="J16" i="73"/>
  <c r="T15" i="73"/>
  <c r="Q15" i="73"/>
  <c r="M15" i="73"/>
  <c r="J15" i="73"/>
  <c r="T14" i="73"/>
  <c r="Q14" i="73"/>
  <c r="M14" i="73"/>
  <c r="J14" i="73"/>
  <c r="T13" i="73"/>
  <c r="Q13" i="73"/>
  <c r="M13" i="73"/>
  <c r="J13" i="73"/>
  <c r="T12" i="73"/>
  <c r="Q12" i="73"/>
  <c r="M12" i="73"/>
  <c r="J12" i="73"/>
  <c r="F12" i="73"/>
  <c r="E33" i="72"/>
  <c r="D33" i="72"/>
  <c r="H37" i="71"/>
  <c r="G37" i="71"/>
  <c r="E37" i="71"/>
  <c r="D37" i="71"/>
  <c r="I31" i="71"/>
  <c r="F31" i="71"/>
  <c r="I30" i="71"/>
  <c r="F30" i="71"/>
  <c r="I29" i="71"/>
  <c r="F29" i="71"/>
  <c r="I28" i="71"/>
  <c r="F28" i="71"/>
  <c r="I27" i="71"/>
  <c r="F27" i="71"/>
  <c r="I26" i="71"/>
  <c r="F26" i="71"/>
  <c r="I25" i="71"/>
  <c r="F25" i="71"/>
  <c r="I24" i="71"/>
  <c r="F24" i="71"/>
  <c r="I23" i="71"/>
  <c r="F23" i="71"/>
  <c r="I22" i="71"/>
  <c r="F22" i="71"/>
  <c r="I21" i="71"/>
  <c r="F21" i="71"/>
  <c r="I20" i="71"/>
  <c r="F20" i="71"/>
  <c r="I19" i="71"/>
  <c r="F19" i="71"/>
  <c r="I18" i="71"/>
  <c r="F18" i="71"/>
  <c r="I17" i="71"/>
  <c r="F17" i="71"/>
  <c r="I16" i="71"/>
  <c r="F16" i="71"/>
  <c r="I15" i="71"/>
  <c r="F15" i="71"/>
  <c r="I14" i="71"/>
  <c r="F14" i="71"/>
  <c r="I13" i="71"/>
  <c r="F13" i="71"/>
  <c r="I12" i="71"/>
  <c r="F12" i="71"/>
  <c r="E8" i="71"/>
  <c r="H36" i="70"/>
  <c r="G36" i="70"/>
  <c r="E36" i="70"/>
  <c r="D36" i="70"/>
  <c r="K30" i="70"/>
  <c r="J30" i="70"/>
  <c r="I30" i="70"/>
  <c r="F30" i="70"/>
  <c r="K29" i="70"/>
  <c r="J29" i="70"/>
  <c r="I29" i="70"/>
  <c r="F29" i="70"/>
  <c r="K28" i="70"/>
  <c r="J28" i="70"/>
  <c r="I28" i="70"/>
  <c r="F28" i="70"/>
  <c r="K27" i="70"/>
  <c r="J27" i="70"/>
  <c r="I27" i="70"/>
  <c r="F27" i="70"/>
  <c r="K26" i="70"/>
  <c r="J26" i="70"/>
  <c r="I26" i="70"/>
  <c r="F26" i="70"/>
  <c r="K25" i="70"/>
  <c r="J25" i="70"/>
  <c r="I25" i="70"/>
  <c r="F25" i="70"/>
  <c r="K24" i="70"/>
  <c r="J24" i="70"/>
  <c r="I24" i="70"/>
  <c r="F24" i="70"/>
  <c r="K23" i="70"/>
  <c r="J23" i="70"/>
  <c r="I23" i="70"/>
  <c r="F23" i="70"/>
  <c r="K22" i="70"/>
  <c r="J22" i="70"/>
  <c r="I22" i="70"/>
  <c r="F22" i="70"/>
  <c r="K21" i="70"/>
  <c r="J21" i="70"/>
  <c r="I21" i="70"/>
  <c r="F21" i="70"/>
  <c r="K20" i="70"/>
  <c r="J20" i="70"/>
  <c r="I20" i="70"/>
  <c r="F20" i="70"/>
  <c r="K19" i="70"/>
  <c r="J19" i="70"/>
  <c r="I19" i="70"/>
  <c r="F19" i="70"/>
  <c r="K18" i="70"/>
  <c r="J18" i="70"/>
  <c r="I18" i="70"/>
  <c r="F18" i="70"/>
  <c r="K17" i="70"/>
  <c r="J17" i="70"/>
  <c r="I17" i="70"/>
  <c r="F17" i="70"/>
  <c r="K16" i="70"/>
  <c r="J16" i="70"/>
  <c r="I16" i="70"/>
  <c r="F16" i="70"/>
  <c r="K15" i="70"/>
  <c r="J15" i="70"/>
  <c r="I15" i="70"/>
  <c r="F15" i="70"/>
  <c r="K14" i="70"/>
  <c r="J14" i="70"/>
  <c r="I14" i="70"/>
  <c r="F14" i="70"/>
  <c r="K13" i="70"/>
  <c r="J13" i="70"/>
  <c r="I13" i="70"/>
  <c r="F13" i="70"/>
  <c r="K12" i="70"/>
  <c r="J12" i="70"/>
  <c r="I12" i="70"/>
  <c r="F12" i="70"/>
  <c r="K11" i="70"/>
  <c r="J11" i="70"/>
  <c r="I11" i="70"/>
  <c r="F11" i="70"/>
  <c r="K36" i="69"/>
  <c r="I36" i="69"/>
  <c r="G36" i="69"/>
  <c r="E36" i="69"/>
  <c r="H36" i="68"/>
  <c r="G36" i="68"/>
  <c r="E36" i="68"/>
  <c r="D36" i="68"/>
  <c r="K30" i="68"/>
  <c r="J30" i="68"/>
  <c r="I30" i="68"/>
  <c r="F30" i="68"/>
  <c r="K29" i="68"/>
  <c r="J29" i="68"/>
  <c r="I29" i="68"/>
  <c r="F29" i="68"/>
  <c r="K28" i="68"/>
  <c r="J28" i="68"/>
  <c r="I28" i="68"/>
  <c r="F28" i="68"/>
  <c r="K27" i="68"/>
  <c r="J27" i="68"/>
  <c r="I27" i="68"/>
  <c r="F27" i="68"/>
  <c r="K26" i="68"/>
  <c r="J26" i="68"/>
  <c r="I26" i="68"/>
  <c r="F26" i="68"/>
  <c r="K25" i="68"/>
  <c r="J25" i="68"/>
  <c r="I25" i="68"/>
  <c r="F25" i="68"/>
  <c r="K24" i="68"/>
  <c r="J24" i="68"/>
  <c r="I24" i="68"/>
  <c r="F24" i="68"/>
  <c r="K23" i="68"/>
  <c r="J23" i="68"/>
  <c r="I23" i="68"/>
  <c r="F23" i="68"/>
  <c r="K22" i="68"/>
  <c r="J22" i="68"/>
  <c r="I22" i="68"/>
  <c r="F22" i="68"/>
  <c r="K21" i="68"/>
  <c r="J21" i="68"/>
  <c r="I21" i="68"/>
  <c r="F21" i="68"/>
  <c r="K20" i="68"/>
  <c r="J20" i="68"/>
  <c r="I20" i="68"/>
  <c r="F20" i="68"/>
  <c r="K19" i="68"/>
  <c r="J19" i="68"/>
  <c r="I19" i="68"/>
  <c r="F19" i="68"/>
  <c r="K18" i="68"/>
  <c r="J18" i="68"/>
  <c r="I18" i="68"/>
  <c r="F18" i="68"/>
  <c r="K17" i="68"/>
  <c r="J17" i="68"/>
  <c r="I17" i="68"/>
  <c r="F17" i="68"/>
  <c r="K16" i="68"/>
  <c r="J16" i="68"/>
  <c r="I16" i="68"/>
  <c r="F16" i="68"/>
  <c r="K15" i="68"/>
  <c r="J15" i="68"/>
  <c r="I15" i="68"/>
  <c r="F15" i="68"/>
  <c r="K14" i="68"/>
  <c r="J14" i="68"/>
  <c r="I14" i="68"/>
  <c r="F14" i="68"/>
  <c r="K13" i="68"/>
  <c r="J13" i="68"/>
  <c r="I13" i="68"/>
  <c r="F13" i="68"/>
  <c r="K12" i="68"/>
  <c r="J12" i="68"/>
  <c r="I12" i="68"/>
  <c r="F12" i="68"/>
  <c r="K11" i="68"/>
  <c r="J11" i="68"/>
  <c r="I11" i="68"/>
  <c r="F11" i="68"/>
  <c r="G36" i="67"/>
  <c r="E36" i="67"/>
  <c r="D36" i="67"/>
  <c r="I31" i="67"/>
  <c r="J31" i="67" s="1"/>
  <c r="H31" i="67"/>
  <c r="F31" i="67"/>
  <c r="I30" i="67"/>
  <c r="J30" i="67" s="1"/>
  <c r="H30" i="67"/>
  <c r="F30" i="67"/>
  <c r="I29" i="67"/>
  <c r="J29" i="67" s="1"/>
  <c r="H29" i="67"/>
  <c r="F29" i="67"/>
  <c r="I28" i="67"/>
  <c r="J28" i="67" s="1"/>
  <c r="H28" i="67"/>
  <c r="F28" i="67"/>
  <c r="I27" i="67"/>
  <c r="J27" i="67" s="1"/>
  <c r="H27" i="67"/>
  <c r="F27" i="67"/>
  <c r="I26" i="67"/>
  <c r="J26" i="67" s="1"/>
  <c r="H26" i="67"/>
  <c r="F26" i="67"/>
  <c r="I25" i="67"/>
  <c r="J25" i="67" s="1"/>
  <c r="H25" i="67"/>
  <c r="F25" i="67"/>
  <c r="I24" i="67"/>
  <c r="J24" i="67" s="1"/>
  <c r="H24" i="67"/>
  <c r="F24" i="67"/>
  <c r="I23" i="67"/>
  <c r="J23" i="67" s="1"/>
  <c r="H23" i="67"/>
  <c r="F23" i="67"/>
  <c r="I22" i="67"/>
  <c r="J22" i="67" s="1"/>
  <c r="H22" i="67"/>
  <c r="F22" i="67"/>
  <c r="I21" i="67"/>
  <c r="J21" i="67" s="1"/>
  <c r="H21" i="67"/>
  <c r="F21" i="67"/>
  <c r="I20" i="67"/>
  <c r="J20" i="67" s="1"/>
  <c r="H20" i="67"/>
  <c r="F20" i="67"/>
  <c r="I19" i="67"/>
  <c r="J19" i="67" s="1"/>
  <c r="H19" i="67"/>
  <c r="F19" i="67"/>
  <c r="I18" i="67"/>
  <c r="J18" i="67" s="1"/>
  <c r="H18" i="67"/>
  <c r="F18" i="67"/>
  <c r="I17" i="67"/>
  <c r="J17" i="67" s="1"/>
  <c r="H17" i="67"/>
  <c r="F17" i="67"/>
  <c r="I16" i="67"/>
  <c r="J16" i="67" s="1"/>
  <c r="H16" i="67"/>
  <c r="F16" i="67"/>
  <c r="I15" i="67"/>
  <c r="J15" i="67" s="1"/>
  <c r="H15" i="67"/>
  <c r="F15" i="67"/>
  <c r="I14" i="67"/>
  <c r="J14" i="67" s="1"/>
  <c r="H14" i="67"/>
  <c r="F14" i="67"/>
  <c r="I13" i="67"/>
  <c r="J13" i="67" s="1"/>
  <c r="H13" i="67"/>
  <c r="F13" i="67"/>
  <c r="I12" i="67"/>
  <c r="J12" i="67" s="1"/>
  <c r="H12" i="67"/>
  <c r="F12" i="67"/>
  <c r="F36" i="66"/>
  <c r="E36" i="66"/>
  <c r="G31" i="66"/>
  <c r="G30" i="66"/>
  <c r="G29" i="66"/>
  <c r="G28" i="66"/>
  <c r="G27" i="66"/>
  <c r="H27" i="66" s="1"/>
  <c r="G26" i="66"/>
  <c r="H26" i="66" s="1"/>
  <c r="G25" i="66"/>
  <c r="H25" i="66" s="1"/>
  <c r="G24" i="66"/>
  <c r="G23" i="66"/>
  <c r="H23" i="66" s="1"/>
  <c r="G22" i="66"/>
  <c r="H22" i="66" s="1"/>
  <c r="G21" i="66"/>
  <c r="G20" i="66"/>
  <c r="H20" i="66" s="1"/>
  <c r="G19" i="66"/>
  <c r="G18" i="66"/>
  <c r="G17" i="66"/>
  <c r="H17" i="66" s="1"/>
  <c r="G16" i="66"/>
  <c r="G15" i="66"/>
  <c r="G14" i="66"/>
  <c r="H14" i="66" s="1"/>
  <c r="G13" i="66"/>
  <c r="H13" i="66" s="1"/>
  <c r="G12" i="66"/>
  <c r="I12" i="66" s="1"/>
  <c r="O36" i="65"/>
  <c r="M36" i="65"/>
  <c r="K36" i="65"/>
  <c r="I36" i="65"/>
  <c r="G36" i="65"/>
  <c r="D36" i="65"/>
  <c r="P31" i="65"/>
  <c r="N31" i="65"/>
  <c r="L31" i="65"/>
  <c r="J31" i="65"/>
  <c r="E31" i="65"/>
  <c r="H31" i="65" s="1"/>
  <c r="P30" i="65"/>
  <c r="N30" i="65"/>
  <c r="L30" i="65"/>
  <c r="J30" i="65"/>
  <c r="E30" i="65"/>
  <c r="H30" i="65" s="1"/>
  <c r="P29" i="65"/>
  <c r="N29" i="65"/>
  <c r="L29" i="65"/>
  <c r="J29" i="65"/>
  <c r="E29" i="65"/>
  <c r="H29" i="65" s="1"/>
  <c r="P28" i="65"/>
  <c r="N28" i="65"/>
  <c r="L28" i="65"/>
  <c r="J28" i="65"/>
  <c r="E28" i="65"/>
  <c r="H28" i="65" s="1"/>
  <c r="P27" i="65"/>
  <c r="N27" i="65"/>
  <c r="L27" i="65"/>
  <c r="J27" i="65"/>
  <c r="E27" i="65"/>
  <c r="H27" i="65" s="1"/>
  <c r="P26" i="65"/>
  <c r="N26" i="65"/>
  <c r="L26" i="65"/>
  <c r="J26" i="65"/>
  <c r="E26" i="65"/>
  <c r="H26" i="65" s="1"/>
  <c r="P25" i="65"/>
  <c r="N25" i="65"/>
  <c r="L25" i="65"/>
  <c r="J25" i="65"/>
  <c r="E25" i="65"/>
  <c r="H25" i="65" s="1"/>
  <c r="P24" i="65"/>
  <c r="N24" i="65"/>
  <c r="L24" i="65"/>
  <c r="J24" i="65"/>
  <c r="E24" i="65"/>
  <c r="H24" i="65" s="1"/>
  <c r="P23" i="65"/>
  <c r="N23" i="65"/>
  <c r="L23" i="65"/>
  <c r="J23" i="65"/>
  <c r="E23" i="65"/>
  <c r="H23" i="65" s="1"/>
  <c r="P22" i="65"/>
  <c r="N22" i="65"/>
  <c r="L22" i="65"/>
  <c r="J22" i="65"/>
  <c r="E22" i="65"/>
  <c r="H22" i="65" s="1"/>
  <c r="P21" i="65"/>
  <c r="N21" i="65"/>
  <c r="L21" i="65"/>
  <c r="J21" i="65"/>
  <c r="E21" i="65"/>
  <c r="H21" i="65" s="1"/>
  <c r="P20" i="65"/>
  <c r="N20" i="65"/>
  <c r="L20" i="65"/>
  <c r="J20" i="65"/>
  <c r="E20" i="65"/>
  <c r="H20" i="65" s="1"/>
  <c r="P19" i="65"/>
  <c r="N19" i="65"/>
  <c r="L19" i="65"/>
  <c r="J19" i="65"/>
  <c r="E19" i="65"/>
  <c r="H19" i="65" s="1"/>
  <c r="P18" i="65"/>
  <c r="N18" i="65"/>
  <c r="L18" i="65"/>
  <c r="J18" i="65"/>
  <c r="E18" i="65"/>
  <c r="H18" i="65" s="1"/>
  <c r="P17" i="65"/>
  <c r="N17" i="65"/>
  <c r="L17" i="65"/>
  <c r="J17" i="65"/>
  <c r="E17" i="65"/>
  <c r="H17" i="65" s="1"/>
  <c r="P16" i="65"/>
  <c r="N16" i="65"/>
  <c r="L16" i="65"/>
  <c r="J16" i="65"/>
  <c r="E16" i="65"/>
  <c r="H16" i="65" s="1"/>
  <c r="P15" i="65"/>
  <c r="N15" i="65"/>
  <c r="L15" i="65"/>
  <c r="J15" i="65"/>
  <c r="E15" i="65"/>
  <c r="H15" i="65" s="1"/>
  <c r="P14" i="65"/>
  <c r="N14" i="65"/>
  <c r="L14" i="65"/>
  <c r="J14" i="65"/>
  <c r="E14" i="65"/>
  <c r="H14" i="65" s="1"/>
  <c r="P13" i="65"/>
  <c r="N13" i="65"/>
  <c r="L13" i="65"/>
  <c r="J13" i="65"/>
  <c r="E13" i="65"/>
  <c r="H13" i="65" s="1"/>
  <c r="P12" i="65"/>
  <c r="N12" i="65"/>
  <c r="L12" i="65"/>
  <c r="J12" i="65"/>
  <c r="E12" i="65"/>
  <c r="H12" i="65" s="1"/>
  <c r="D20" i="63"/>
  <c r="D152" i="2" s="1"/>
  <c r="C20" i="63"/>
  <c r="C152" i="2" s="1"/>
  <c r="E15" i="63"/>
  <c r="E14" i="63"/>
  <c r="E13" i="63"/>
  <c r="E12" i="63"/>
  <c r="E11" i="63"/>
  <c r="E10" i="63"/>
  <c r="R36" i="62"/>
  <c r="Q36" i="62"/>
  <c r="L36" i="62"/>
  <c r="K36" i="62"/>
  <c r="J36" i="62"/>
  <c r="I36" i="62"/>
  <c r="F36" i="62"/>
  <c r="E36" i="62"/>
  <c r="S12" i="62"/>
  <c r="N12" i="62"/>
  <c r="M12" i="62"/>
  <c r="H12" i="62"/>
  <c r="AB35" i="61"/>
  <c r="R35" i="61"/>
  <c r="P35" i="61"/>
  <c r="L35" i="61"/>
  <c r="J35" i="61"/>
  <c r="H35" i="61"/>
  <c r="G35" i="61"/>
  <c r="E35" i="61"/>
  <c r="D35" i="61"/>
  <c r="Y30" i="61"/>
  <c r="V30" i="61"/>
  <c r="Y29" i="61"/>
  <c r="V29" i="61"/>
  <c r="V28" i="61"/>
  <c r="Y27" i="61"/>
  <c r="V27" i="61"/>
  <c r="V26" i="61"/>
  <c r="Y25" i="61"/>
  <c r="V25" i="61"/>
  <c r="Y24" i="61"/>
  <c r="V24" i="61"/>
  <c r="Y23" i="61"/>
  <c r="V23" i="61"/>
  <c r="Z23" i="61" s="1"/>
  <c r="AA23" i="61" s="1"/>
  <c r="Y22" i="61"/>
  <c r="V22" i="61"/>
  <c r="Y21" i="61"/>
  <c r="V21" i="61"/>
  <c r="V20" i="61"/>
  <c r="Y19" i="61"/>
  <c r="V19" i="61"/>
  <c r="Y18" i="61"/>
  <c r="V18" i="61"/>
  <c r="V17" i="61"/>
  <c r="V16" i="61"/>
  <c r="Y15" i="61"/>
  <c r="V15" i="61"/>
  <c r="Z15" i="61" s="1"/>
  <c r="AA15" i="61" s="1"/>
  <c r="V14" i="61"/>
  <c r="Y13" i="61"/>
  <c r="V13" i="61"/>
  <c r="V12" i="61"/>
  <c r="Z12" i="61" s="1"/>
  <c r="AA12" i="61" s="1"/>
  <c r="X11" i="61"/>
  <c r="Y11" i="61" s="1"/>
  <c r="V11" i="61"/>
  <c r="W11" i="61" s="1"/>
  <c r="T11" i="61"/>
  <c r="S11" i="61"/>
  <c r="Q11" i="61"/>
  <c r="N11" i="61"/>
  <c r="I11" i="61"/>
  <c r="AC11" i="61" s="1"/>
  <c r="F11" i="61"/>
  <c r="J36" i="60"/>
  <c r="J41" i="60" s="1"/>
  <c r="E145" i="2" s="1"/>
  <c r="G36" i="60"/>
  <c r="E36" i="60"/>
  <c r="D36" i="60"/>
  <c r="G38" i="60" s="1"/>
  <c r="E142" i="2" s="1"/>
  <c r="I31" i="60"/>
  <c r="I30" i="60"/>
  <c r="I29" i="60"/>
  <c r="I28" i="60"/>
  <c r="I27" i="60"/>
  <c r="I26" i="60"/>
  <c r="I25" i="60"/>
  <c r="I24" i="60"/>
  <c r="I23" i="60"/>
  <c r="I22" i="60"/>
  <c r="I21" i="60"/>
  <c r="I20" i="60"/>
  <c r="I19" i="60"/>
  <c r="I18" i="60"/>
  <c r="I16" i="60"/>
  <c r="I15" i="60"/>
  <c r="I14" i="60"/>
  <c r="I13" i="60"/>
  <c r="I12" i="60"/>
  <c r="H12" i="60" s="1"/>
  <c r="I36" i="58"/>
  <c r="G36" i="58"/>
  <c r="E36" i="58"/>
  <c r="D36" i="58"/>
  <c r="K12" i="58"/>
  <c r="J12" i="58"/>
  <c r="F12" i="58"/>
  <c r="O36" i="57"/>
  <c r="M36" i="57"/>
  <c r="I36" i="57"/>
  <c r="G36" i="57"/>
  <c r="E36" i="57"/>
  <c r="D36" i="57"/>
  <c r="K30" i="57"/>
  <c r="L30" i="57" s="1"/>
  <c r="K29" i="57"/>
  <c r="L29" i="57" s="1"/>
  <c r="K28" i="57"/>
  <c r="L28" i="57" s="1"/>
  <c r="K27" i="57"/>
  <c r="L27" i="57" s="1"/>
  <c r="K26" i="57"/>
  <c r="L26" i="57" s="1"/>
  <c r="K25" i="57"/>
  <c r="L25" i="57" s="1"/>
  <c r="K24" i="57"/>
  <c r="L24" i="57" s="1"/>
  <c r="K23" i="57"/>
  <c r="L23" i="57" s="1"/>
  <c r="K22" i="57"/>
  <c r="L22" i="57" s="1"/>
  <c r="K21" i="57"/>
  <c r="L21" i="57" s="1"/>
  <c r="K20" i="57"/>
  <c r="L20" i="57" s="1"/>
  <c r="K19" i="57"/>
  <c r="L19" i="57" s="1"/>
  <c r="K18" i="57"/>
  <c r="L18" i="57" s="1"/>
  <c r="K17" i="57"/>
  <c r="L17" i="57" s="1"/>
  <c r="K16" i="57"/>
  <c r="L16" i="57" s="1"/>
  <c r="K15" i="57"/>
  <c r="L15" i="57" s="1"/>
  <c r="K14" i="57"/>
  <c r="L14" i="57" s="1"/>
  <c r="K13" i="57"/>
  <c r="L13" i="57" s="1"/>
  <c r="K12" i="57"/>
  <c r="L12" i="57" s="1"/>
  <c r="N11" i="57"/>
  <c r="K11" i="57"/>
  <c r="J11" i="57"/>
  <c r="H11" i="57"/>
  <c r="F11" i="57"/>
  <c r="O37" i="56"/>
  <c r="M37" i="56"/>
  <c r="I37" i="56"/>
  <c r="G37" i="56"/>
  <c r="E37" i="56"/>
  <c r="D37" i="56"/>
  <c r="Q31" i="56"/>
  <c r="K31" i="56"/>
  <c r="F31" i="56"/>
  <c r="Q30" i="56"/>
  <c r="K30" i="56"/>
  <c r="F30" i="56"/>
  <c r="Q29" i="56"/>
  <c r="K29" i="56"/>
  <c r="F29" i="56"/>
  <c r="Q28" i="56"/>
  <c r="K28" i="56"/>
  <c r="F28" i="56"/>
  <c r="Q27" i="56"/>
  <c r="K27" i="56"/>
  <c r="F27" i="56"/>
  <c r="Q26" i="56"/>
  <c r="K26" i="56"/>
  <c r="F26" i="56"/>
  <c r="Q25" i="56"/>
  <c r="K25" i="56"/>
  <c r="F25" i="56"/>
  <c r="Q24" i="56"/>
  <c r="K24" i="56"/>
  <c r="F24" i="56"/>
  <c r="Q23" i="56"/>
  <c r="K23" i="56"/>
  <c r="F23" i="56"/>
  <c r="Q22" i="56"/>
  <c r="K22" i="56"/>
  <c r="F22" i="56"/>
  <c r="Q21" i="56"/>
  <c r="K21" i="56"/>
  <c r="F21" i="56"/>
  <c r="Q20" i="56"/>
  <c r="K20" i="56"/>
  <c r="F20" i="56"/>
  <c r="Q19" i="56"/>
  <c r="K19" i="56"/>
  <c r="F19" i="56"/>
  <c r="Q18" i="56"/>
  <c r="K18" i="56"/>
  <c r="F18" i="56"/>
  <c r="Q17" i="56"/>
  <c r="K17" i="56"/>
  <c r="F17" i="56"/>
  <c r="Q16" i="56"/>
  <c r="K16" i="56"/>
  <c r="F16" i="56"/>
  <c r="Q15" i="56"/>
  <c r="K15" i="56"/>
  <c r="F15" i="56"/>
  <c r="Q14" i="56"/>
  <c r="K14" i="56"/>
  <c r="F14" i="56"/>
  <c r="Q13" i="56"/>
  <c r="K13" i="56"/>
  <c r="F13" i="56"/>
  <c r="Q12" i="56"/>
  <c r="P12" i="56"/>
  <c r="N12" i="56"/>
  <c r="K12" i="56"/>
  <c r="J12" i="56"/>
  <c r="H12" i="56"/>
  <c r="F12" i="56"/>
  <c r="W33" i="52"/>
  <c r="U33" i="52"/>
  <c r="S33" i="52"/>
  <c r="R33" i="52"/>
  <c r="N33" i="52"/>
  <c r="L33" i="52"/>
  <c r="J33" i="52"/>
  <c r="I33" i="52"/>
  <c r="G33" i="52"/>
  <c r="E33" i="52"/>
  <c r="D33" i="52"/>
  <c r="Y30" i="52"/>
  <c r="T30" i="52"/>
  <c r="P30" i="52"/>
  <c r="K30" i="52"/>
  <c r="Y29" i="52"/>
  <c r="T29" i="52"/>
  <c r="P29" i="52"/>
  <c r="K29" i="52"/>
  <c r="Y28" i="52"/>
  <c r="T28" i="52"/>
  <c r="P28" i="52"/>
  <c r="K28" i="52"/>
  <c r="Y27" i="52"/>
  <c r="T27" i="52"/>
  <c r="P27" i="52"/>
  <c r="K27" i="52"/>
  <c r="Y26" i="52"/>
  <c r="T26" i="52"/>
  <c r="P26" i="52"/>
  <c r="K26" i="52"/>
  <c r="Y25" i="52"/>
  <c r="T25" i="52"/>
  <c r="P25" i="52"/>
  <c r="K25" i="52"/>
  <c r="Y24" i="52"/>
  <c r="T24" i="52"/>
  <c r="P24" i="52"/>
  <c r="K24" i="52"/>
  <c r="Y23" i="52"/>
  <c r="T23" i="52"/>
  <c r="P23" i="52"/>
  <c r="K23" i="52"/>
  <c r="Y22" i="52"/>
  <c r="T22" i="52"/>
  <c r="P22" i="52"/>
  <c r="K22" i="52"/>
  <c r="Y21" i="52"/>
  <c r="T21" i="52"/>
  <c r="P21" i="52"/>
  <c r="K21" i="52"/>
  <c r="Y20" i="52"/>
  <c r="T20" i="52"/>
  <c r="P20" i="52"/>
  <c r="K20" i="52"/>
  <c r="Y19" i="52"/>
  <c r="T19" i="52"/>
  <c r="P19" i="52"/>
  <c r="K19" i="52"/>
  <c r="Y18" i="52"/>
  <c r="T18" i="52"/>
  <c r="P18" i="52"/>
  <c r="K18" i="52"/>
  <c r="Y17" i="52"/>
  <c r="T17" i="52"/>
  <c r="P17" i="52"/>
  <c r="K17" i="52"/>
  <c r="Y16" i="52"/>
  <c r="T16" i="52"/>
  <c r="P16" i="52"/>
  <c r="K16" i="52"/>
  <c r="Y15" i="52"/>
  <c r="T15" i="52"/>
  <c r="P15" i="52"/>
  <c r="K15" i="52"/>
  <c r="Y14" i="52"/>
  <c r="T14" i="52"/>
  <c r="P14" i="52"/>
  <c r="K14" i="52"/>
  <c r="Y13" i="52"/>
  <c r="T13" i="52"/>
  <c r="P13" i="52"/>
  <c r="K13" i="52"/>
  <c r="Y12" i="52"/>
  <c r="T12" i="52"/>
  <c r="P12" i="52"/>
  <c r="K12" i="52"/>
  <c r="Y11" i="52"/>
  <c r="X11" i="52"/>
  <c r="V11" i="52"/>
  <c r="T11" i="52"/>
  <c r="P11" i="52"/>
  <c r="O11" i="52"/>
  <c r="M11" i="52"/>
  <c r="K11" i="52"/>
  <c r="H11" i="52"/>
  <c r="F11" i="52"/>
  <c r="I34" i="51"/>
  <c r="H34" i="51"/>
  <c r="E34" i="51"/>
  <c r="D34" i="51"/>
  <c r="J10" i="51"/>
  <c r="G10" i="51"/>
  <c r="W35" i="50"/>
  <c r="V35" i="50"/>
  <c r="T35" i="50"/>
  <c r="S35" i="50"/>
  <c r="Q35" i="50"/>
  <c r="P35" i="50"/>
  <c r="N35" i="50"/>
  <c r="M35" i="50"/>
  <c r="K35" i="50"/>
  <c r="J35" i="50"/>
  <c r="H35" i="50"/>
  <c r="G35" i="50"/>
  <c r="E35" i="50"/>
  <c r="D35" i="50"/>
  <c r="X11" i="50"/>
  <c r="U11" i="50"/>
  <c r="R11" i="50"/>
  <c r="O11" i="50"/>
  <c r="L11" i="50"/>
  <c r="I11" i="50"/>
  <c r="F11" i="50"/>
  <c r="J34" i="49"/>
  <c r="H34" i="49"/>
  <c r="G34" i="49"/>
  <c r="E34" i="49"/>
  <c r="D34" i="49"/>
  <c r="I29" i="49"/>
  <c r="F29" i="49"/>
  <c r="I28" i="49"/>
  <c r="F28" i="49"/>
  <c r="I27" i="49"/>
  <c r="F27" i="49"/>
  <c r="I26" i="49"/>
  <c r="F26" i="49"/>
  <c r="I25" i="49"/>
  <c r="F25" i="49"/>
  <c r="I24" i="49"/>
  <c r="F24" i="49"/>
  <c r="I23" i="49"/>
  <c r="F23" i="49"/>
  <c r="I22" i="49"/>
  <c r="F22" i="49"/>
  <c r="I21" i="49"/>
  <c r="F21" i="49"/>
  <c r="I20" i="49"/>
  <c r="F20" i="49"/>
  <c r="I19" i="49"/>
  <c r="F19" i="49"/>
  <c r="I18" i="49"/>
  <c r="F18" i="49"/>
  <c r="I17" i="49"/>
  <c r="F17" i="49"/>
  <c r="I16" i="49"/>
  <c r="F16" i="49"/>
  <c r="I15" i="49"/>
  <c r="F15" i="49"/>
  <c r="I14" i="49"/>
  <c r="F14" i="49"/>
  <c r="I13" i="49"/>
  <c r="F13" i="49"/>
  <c r="I12" i="49"/>
  <c r="I11" i="49"/>
  <c r="F11" i="49"/>
  <c r="I10" i="49"/>
  <c r="F10" i="49"/>
  <c r="H34" i="48"/>
  <c r="G34" i="48"/>
  <c r="E34" i="48"/>
  <c r="D34" i="48"/>
  <c r="K31" i="48"/>
  <c r="J31" i="48"/>
  <c r="I31" i="48"/>
  <c r="F31" i="48"/>
  <c r="K30" i="48"/>
  <c r="J30" i="48"/>
  <c r="I30" i="48"/>
  <c r="F30" i="48"/>
  <c r="K29" i="48"/>
  <c r="J29" i="48"/>
  <c r="I29" i="48"/>
  <c r="F29" i="48"/>
  <c r="K28" i="48"/>
  <c r="J28" i="48"/>
  <c r="I28" i="48"/>
  <c r="F28" i="48"/>
  <c r="K27" i="48"/>
  <c r="J27" i="48"/>
  <c r="I27" i="48"/>
  <c r="F27" i="48"/>
  <c r="K26" i="48"/>
  <c r="J26" i="48"/>
  <c r="I26" i="48"/>
  <c r="F26" i="48"/>
  <c r="K25" i="48"/>
  <c r="J25" i="48"/>
  <c r="I25" i="48"/>
  <c r="F25" i="48"/>
  <c r="K24" i="48"/>
  <c r="J24" i="48"/>
  <c r="I24" i="48"/>
  <c r="F24" i="48"/>
  <c r="K23" i="48"/>
  <c r="J23" i="48"/>
  <c r="I23" i="48"/>
  <c r="F23" i="48"/>
  <c r="K22" i="48"/>
  <c r="J22" i="48"/>
  <c r="I22" i="48"/>
  <c r="F22" i="48"/>
  <c r="K21" i="48"/>
  <c r="J21" i="48"/>
  <c r="I21" i="48"/>
  <c r="F21" i="48"/>
  <c r="K20" i="48"/>
  <c r="J20" i="48"/>
  <c r="I20" i="48"/>
  <c r="F20" i="48"/>
  <c r="K19" i="48"/>
  <c r="J19" i="48"/>
  <c r="I19" i="48"/>
  <c r="F19" i="48"/>
  <c r="K18" i="48"/>
  <c r="J18" i="48"/>
  <c r="I18" i="48"/>
  <c r="F18" i="48"/>
  <c r="K17" i="48"/>
  <c r="J17" i="48"/>
  <c r="I17" i="48"/>
  <c r="F17" i="48"/>
  <c r="K16" i="48"/>
  <c r="J16" i="48"/>
  <c r="I16" i="48"/>
  <c r="F16" i="48"/>
  <c r="K15" i="48"/>
  <c r="J15" i="48"/>
  <c r="I15" i="48"/>
  <c r="F15" i="48"/>
  <c r="K14" i="48"/>
  <c r="J14" i="48"/>
  <c r="I14" i="48"/>
  <c r="F14" i="48"/>
  <c r="K13" i="48"/>
  <c r="J13" i="48"/>
  <c r="I13" i="48"/>
  <c r="F13" i="48"/>
  <c r="K12" i="48"/>
  <c r="J12" i="48"/>
  <c r="I12" i="48"/>
  <c r="F12" i="48"/>
  <c r="H35" i="46"/>
  <c r="G35" i="46"/>
  <c r="E35" i="46"/>
  <c r="D35" i="46"/>
  <c r="K30" i="46"/>
  <c r="J30" i="46"/>
  <c r="I30" i="46"/>
  <c r="F30" i="46"/>
  <c r="K29" i="46"/>
  <c r="J29" i="46"/>
  <c r="I29" i="46"/>
  <c r="F29" i="46"/>
  <c r="K28" i="46"/>
  <c r="J28" i="46"/>
  <c r="I28" i="46"/>
  <c r="F28" i="46"/>
  <c r="K27" i="46"/>
  <c r="J27" i="46"/>
  <c r="I27" i="46"/>
  <c r="F27" i="46"/>
  <c r="K26" i="46"/>
  <c r="J26" i="46"/>
  <c r="I26" i="46"/>
  <c r="F26" i="46"/>
  <c r="K25" i="46"/>
  <c r="J25" i="46"/>
  <c r="I25" i="46"/>
  <c r="F25" i="46"/>
  <c r="K24" i="46"/>
  <c r="J24" i="46"/>
  <c r="I24" i="46"/>
  <c r="F24" i="46"/>
  <c r="K23" i="46"/>
  <c r="J23" i="46"/>
  <c r="I23" i="46"/>
  <c r="F23" i="46"/>
  <c r="K22" i="46"/>
  <c r="J22" i="46"/>
  <c r="I22" i="46"/>
  <c r="F22" i="46"/>
  <c r="K21" i="46"/>
  <c r="J21" i="46"/>
  <c r="I21" i="46"/>
  <c r="F21" i="46"/>
  <c r="K20" i="46"/>
  <c r="J20" i="46"/>
  <c r="I20" i="46"/>
  <c r="F20" i="46"/>
  <c r="K19" i="46"/>
  <c r="J19" i="46"/>
  <c r="I19" i="46"/>
  <c r="F19" i="46"/>
  <c r="K18" i="46"/>
  <c r="J18" i="46"/>
  <c r="I18" i="46"/>
  <c r="F18" i="46"/>
  <c r="K17" i="46"/>
  <c r="J17" i="46"/>
  <c r="I17" i="46"/>
  <c r="F17" i="46"/>
  <c r="K16" i="46"/>
  <c r="J16" i="46"/>
  <c r="I16" i="46"/>
  <c r="F16" i="46"/>
  <c r="K15" i="46"/>
  <c r="J15" i="46"/>
  <c r="I15" i="46"/>
  <c r="F15" i="46"/>
  <c r="K14" i="46"/>
  <c r="J14" i="46"/>
  <c r="I14" i="46"/>
  <c r="F14" i="46"/>
  <c r="K13" i="46"/>
  <c r="J13" i="46"/>
  <c r="I13" i="46"/>
  <c r="F13" i="46"/>
  <c r="K12" i="46"/>
  <c r="J12" i="46"/>
  <c r="I12" i="46"/>
  <c r="F12" i="46"/>
  <c r="K11" i="46"/>
  <c r="J11" i="46"/>
  <c r="I11" i="46"/>
  <c r="F11" i="46"/>
  <c r="O35" i="45"/>
  <c r="M35" i="45"/>
  <c r="I35" i="45"/>
  <c r="G35" i="45"/>
  <c r="E35" i="45"/>
  <c r="D35" i="45"/>
  <c r="Q32" i="45"/>
  <c r="P32" i="45"/>
  <c r="N32" i="45"/>
  <c r="K32" i="45"/>
  <c r="J32" i="45"/>
  <c r="H32" i="45"/>
  <c r="F32" i="45"/>
  <c r="Q31" i="45"/>
  <c r="P31" i="45"/>
  <c r="N31" i="45"/>
  <c r="K31" i="45"/>
  <c r="J31" i="45"/>
  <c r="H31" i="45"/>
  <c r="F31" i="45"/>
  <c r="Q30" i="45"/>
  <c r="P30" i="45"/>
  <c r="N30" i="45"/>
  <c r="K30" i="45"/>
  <c r="J30" i="45"/>
  <c r="H30" i="45"/>
  <c r="F30" i="45"/>
  <c r="Q29" i="45"/>
  <c r="P29" i="45"/>
  <c r="N29" i="45"/>
  <c r="K29" i="45"/>
  <c r="J29" i="45"/>
  <c r="H29" i="45"/>
  <c r="F29" i="45"/>
  <c r="Q28" i="45"/>
  <c r="P28" i="45"/>
  <c r="N28" i="45"/>
  <c r="K28" i="45"/>
  <c r="J28" i="45"/>
  <c r="H28" i="45"/>
  <c r="F28" i="45"/>
  <c r="Q27" i="45"/>
  <c r="P27" i="45"/>
  <c r="N27" i="45"/>
  <c r="K27" i="45"/>
  <c r="J27" i="45"/>
  <c r="H27" i="45"/>
  <c r="F27" i="45"/>
  <c r="Q26" i="45"/>
  <c r="P26" i="45"/>
  <c r="N26" i="45"/>
  <c r="K26" i="45"/>
  <c r="J26" i="45"/>
  <c r="H26" i="45"/>
  <c r="F26" i="45"/>
  <c r="Q25" i="45"/>
  <c r="P25" i="45"/>
  <c r="N25" i="45"/>
  <c r="K25" i="45"/>
  <c r="J25" i="45"/>
  <c r="H25" i="45"/>
  <c r="F25" i="45"/>
  <c r="Q24" i="45"/>
  <c r="P24" i="45"/>
  <c r="N24" i="45"/>
  <c r="K24" i="45"/>
  <c r="J24" i="45"/>
  <c r="H24" i="45"/>
  <c r="F24" i="45"/>
  <c r="Q23" i="45"/>
  <c r="P23" i="45"/>
  <c r="N23" i="45"/>
  <c r="K23" i="45"/>
  <c r="J23" i="45"/>
  <c r="H23" i="45"/>
  <c r="F23" i="45"/>
  <c r="Q22" i="45"/>
  <c r="P22" i="45"/>
  <c r="N22" i="45"/>
  <c r="K22" i="45"/>
  <c r="J22" i="45"/>
  <c r="H22" i="45"/>
  <c r="F22" i="45"/>
  <c r="Q21" i="45"/>
  <c r="P21" i="45"/>
  <c r="N21" i="45"/>
  <c r="K21" i="45"/>
  <c r="J21" i="45"/>
  <c r="H21" i="45"/>
  <c r="F21" i="45"/>
  <c r="Q20" i="45"/>
  <c r="P20" i="45"/>
  <c r="N20" i="45"/>
  <c r="K20" i="45"/>
  <c r="J20" i="45"/>
  <c r="H20" i="45"/>
  <c r="F20" i="45"/>
  <c r="Q19" i="45"/>
  <c r="P19" i="45"/>
  <c r="N19" i="45"/>
  <c r="K19" i="45"/>
  <c r="J19" i="45"/>
  <c r="H19" i="45"/>
  <c r="F19" i="45"/>
  <c r="Q18" i="45"/>
  <c r="P18" i="45"/>
  <c r="N18" i="45"/>
  <c r="K18" i="45"/>
  <c r="J18" i="45"/>
  <c r="H18" i="45"/>
  <c r="F18" i="45"/>
  <c r="Q17" i="45"/>
  <c r="P17" i="45"/>
  <c r="N17" i="45"/>
  <c r="K17" i="45"/>
  <c r="J17" i="45"/>
  <c r="H17" i="45"/>
  <c r="F17" i="45"/>
  <c r="Q16" i="45"/>
  <c r="P16" i="45"/>
  <c r="N16" i="45"/>
  <c r="K16" i="45"/>
  <c r="J16" i="45"/>
  <c r="H16" i="45"/>
  <c r="F16" i="45"/>
  <c r="Q15" i="45"/>
  <c r="P15" i="45"/>
  <c r="N15" i="45"/>
  <c r="K15" i="45"/>
  <c r="J15" i="45"/>
  <c r="H15" i="45"/>
  <c r="F15" i="45"/>
  <c r="Q14" i="45"/>
  <c r="P14" i="45"/>
  <c r="N14" i="45"/>
  <c r="K14" i="45"/>
  <c r="J14" i="45"/>
  <c r="H14" i="45"/>
  <c r="F14" i="45"/>
  <c r="Q13" i="45"/>
  <c r="P13" i="45"/>
  <c r="N13" i="45"/>
  <c r="K13" i="45"/>
  <c r="J13" i="45"/>
  <c r="H13" i="45"/>
  <c r="F13" i="45"/>
  <c r="AA34" i="44"/>
  <c r="Y34" i="44"/>
  <c r="U34" i="44"/>
  <c r="S34" i="44"/>
  <c r="O34" i="44"/>
  <c r="M34" i="44"/>
  <c r="I34" i="44"/>
  <c r="G34" i="44"/>
  <c r="AC31" i="44"/>
  <c r="W31" i="44"/>
  <c r="Q31" i="44"/>
  <c r="R31" i="44" s="1"/>
  <c r="K31" i="44"/>
  <c r="L31" i="44" s="1"/>
  <c r="V31" i="44"/>
  <c r="T31" i="44"/>
  <c r="AC30" i="44"/>
  <c r="AD30" i="44" s="1"/>
  <c r="W30" i="44"/>
  <c r="Q30" i="44"/>
  <c r="K30" i="44"/>
  <c r="L30" i="44" s="1"/>
  <c r="Z30" i="44"/>
  <c r="AC29" i="44"/>
  <c r="W29" i="44"/>
  <c r="Q29" i="44"/>
  <c r="K29" i="44"/>
  <c r="L29" i="44" s="1"/>
  <c r="V29" i="44"/>
  <c r="AC28" i="44"/>
  <c r="AD28" i="44" s="1"/>
  <c r="W28" i="44"/>
  <c r="Q28" i="44"/>
  <c r="K28" i="44"/>
  <c r="L28" i="44" s="1"/>
  <c r="V28" i="44"/>
  <c r="AC27" i="44"/>
  <c r="AD27" i="44" s="1"/>
  <c r="W27" i="44"/>
  <c r="X27" i="44" s="1"/>
  <c r="Q27" i="44"/>
  <c r="R27" i="44" s="1"/>
  <c r="K27" i="44"/>
  <c r="L27" i="44" s="1"/>
  <c r="V27" i="44"/>
  <c r="T27" i="44"/>
  <c r="AC26" i="44"/>
  <c r="W26" i="44"/>
  <c r="Q26" i="44"/>
  <c r="K26" i="44"/>
  <c r="L26" i="44" s="1"/>
  <c r="V26" i="44"/>
  <c r="AC25" i="44"/>
  <c r="W25" i="44"/>
  <c r="T25" i="44"/>
  <c r="Q25" i="44"/>
  <c r="K25" i="44"/>
  <c r="L25" i="44" s="1"/>
  <c r="AB25" i="44"/>
  <c r="AC24" i="44"/>
  <c r="W24" i="44"/>
  <c r="Q24" i="44"/>
  <c r="R24" i="44" s="1"/>
  <c r="K24" i="44"/>
  <c r="L24" i="44" s="1"/>
  <c r="AC23" i="44"/>
  <c r="W23" i="44"/>
  <c r="Q23" i="44"/>
  <c r="K23" i="44"/>
  <c r="L23" i="44" s="1"/>
  <c r="V23" i="44"/>
  <c r="T23" i="44"/>
  <c r="AC22" i="44"/>
  <c r="W22" i="44"/>
  <c r="Q22" i="44"/>
  <c r="K22" i="44"/>
  <c r="L22" i="44" s="1"/>
  <c r="V22" i="44"/>
  <c r="AC21" i="44"/>
  <c r="W21" i="44"/>
  <c r="Q21" i="44"/>
  <c r="K21" i="44"/>
  <c r="L21" i="44" s="1"/>
  <c r="AB21" i="44"/>
  <c r="T21" i="44"/>
  <c r="AC20" i="44"/>
  <c r="W20" i="44"/>
  <c r="Q20" i="44"/>
  <c r="R20" i="44" s="1"/>
  <c r="P20" i="44"/>
  <c r="K20" i="44"/>
  <c r="L20" i="44" s="1"/>
  <c r="V20" i="44"/>
  <c r="AC19" i="44"/>
  <c r="W19" i="44"/>
  <c r="Q19" i="44"/>
  <c r="K19" i="44"/>
  <c r="L19" i="44" s="1"/>
  <c r="V19" i="44"/>
  <c r="Z19" i="44"/>
  <c r="AC18" i="44"/>
  <c r="W18" i="44"/>
  <c r="T18" i="44"/>
  <c r="Q18" i="44"/>
  <c r="K18" i="44"/>
  <c r="L18" i="44" s="1"/>
  <c r="V18" i="44"/>
  <c r="AB18" i="44"/>
  <c r="AC17" i="44"/>
  <c r="W17" i="44"/>
  <c r="Q17" i="44"/>
  <c r="K17" i="44"/>
  <c r="L17" i="44" s="1"/>
  <c r="AB17" i="44"/>
  <c r="T17" i="44"/>
  <c r="AC16" i="44"/>
  <c r="W16" i="44"/>
  <c r="X16" i="44" s="1"/>
  <c r="Q16" i="44"/>
  <c r="K16" i="44"/>
  <c r="AB16" i="44"/>
  <c r="AC15" i="44"/>
  <c r="Z15" i="44"/>
  <c r="W15" i="44"/>
  <c r="Q15" i="44"/>
  <c r="K15" i="44"/>
  <c r="L15" i="44" s="1"/>
  <c r="V15" i="44"/>
  <c r="T15" i="44"/>
  <c r="AC14" i="44"/>
  <c r="Z14" i="44"/>
  <c r="W14" i="44"/>
  <c r="Q14" i="44"/>
  <c r="K14" i="44"/>
  <c r="L14" i="44" s="1"/>
  <c r="T14" i="44"/>
  <c r="AC13" i="44"/>
  <c r="W13" i="44"/>
  <c r="T13" i="44"/>
  <c r="Q13" i="44"/>
  <c r="K13" i="44"/>
  <c r="L13" i="44" s="1"/>
  <c r="AC12" i="44"/>
  <c r="W12" i="44"/>
  <c r="Q12" i="44"/>
  <c r="K12" i="44"/>
  <c r="E12" i="44"/>
  <c r="D12" i="44"/>
  <c r="H12" i="44" s="1"/>
  <c r="AA35" i="43"/>
  <c r="Y35" i="43"/>
  <c r="O35" i="43"/>
  <c r="M35" i="43"/>
  <c r="I35" i="43"/>
  <c r="G35" i="43"/>
  <c r="AC32" i="43"/>
  <c r="U32" i="43"/>
  <c r="S32" i="43"/>
  <c r="T32" i="43" s="1"/>
  <c r="Q32" i="43"/>
  <c r="R32" i="43" s="1"/>
  <c r="K32" i="43"/>
  <c r="AC31" i="43"/>
  <c r="U31" i="43"/>
  <c r="S31" i="43"/>
  <c r="T31" i="43" s="1"/>
  <c r="Q31" i="43"/>
  <c r="K31" i="43"/>
  <c r="AC30" i="43"/>
  <c r="AD30" i="43" s="1"/>
  <c r="U30" i="43"/>
  <c r="V30" i="43" s="1"/>
  <c r="S30" i="43"/>
  <c r="T30" i="43" s="1"/>
  <c r="Q30" i="43"/>
  <c r="R30" i="43" s="1"/>
  <c r="K30" i="43"/>
  <c r="L30" i="43" s="1"/>
  <c r="J30" i="43"/>
  <c r="AC29" i="43"/>
  <c r="AD29" i="43" s="1"/>
  <c r="U29" i="43"/>
  <c r="S29" i="43"/>
  <c r="T29" i="43" s="1"/>
  <c r="Q29" i="43"/>
  <c r="K29" i="43"/>
  <c r="Z29" i="43"/>
  <c r="AC28" i="43"/>
  <c r="AD28" i="43" s="1"/>
  <c r="U28" i="43"/>
  <c r="V28" i="43" s="1"/>
  <c r="S28" i="43"/>
  <c r="Q28" i="43"/>
  <c r="R28" i="43" s="1"/>
  <c r="K28" i="43"/>
  <c r="L28" i="43" s="1"/>
  <c r="P28" i="43"/>
  <c r="AB28" i="43"/>
  <c r="AC27" i="43"/>
  <c r="AB27" i="43"/>
  <c r="U27" i="43"/>
  <c r="V27" i="43" s="1"/>
  <c r="S27" i="43"/>
  <c r="Q27" i="43"/>
  <c r="P27" i="43"/>
  <c r="K27" i="43"/>
  <c r="L27" i="43" s="1"/>
  <c r="J27" i="43"/>
  <c r="Z27" i="43"/>
  <c r="AC26" i="43"/>
  <c r="U26" i="43"/>
  <c r="S26" i="43"/>
  <c r="Q26" i="43"/>
  <c r="K26" i="43"/>
  <c r="AB26" i="43"/>
  <c r="AC25" i="43"/>
  <c r="AB25" i="43"/>
  <c r="U25" i="43"/>
  <c r="V25" i="43" s="1"/>
  <c r="S25" i="43"/>
  <c r="T25" i="43" s="1"/>
  <c r="Q25" i="43"/>
  <c r="K25" i="43"/>
  <c r="J25" i="43"/>
  <c r="H25" i="43"/>
  <c r="AC24" i="43"/>
  <c r="U24" i="43"/>
  <c r="S24" i="43"/>
  <c r="Q24" i="43"/>
  <c r="K24" i="43"/>
  <c r="J24" i="43"/>
  <c r="AC23" i="43"/>
  <c r="U23" i="43"/>
  <c r="V23" i="43" s="1"/>
  <c r="S23" i="43"/>
  <c r="Q23" i="43"/>
  <c r="K23" i="43"/>
  <c r="J23" i="43"/>
  <c r="AC22" i="43"/>
  <c r="AB22" i="43"/>
  <c r="U22" i="43"/>
  <c r="V22" i="43" s="1"/>
  <c r="S22" i="43"/>
  <c r="Q22" i="43"/>
  <c r="K22" i="43"/>
  <c r="J22" i="43"/>
  <c r="AC21" i="43"/>
  <c r="U21" i="43"/>
  <c r="S21" i="43"/>
  <c r="Q21" i="43"/>
  <c r="K21" i="43"/>
  <c r="N21" i="43"/>
  <c r="AC20" i="43"/>
  <c r="U20" i="43"/>
  <c r="S20" i="43"/>
  <c r="Q20" i="43"/>
  <c r="K20" i="43"/>
  <c r="Z20" i="43"/>
  <c r="AC19" i="43"/>
  <c r="U19" i="43"/>
  <c r="S19" i="43"/>
  <c r="Q19" i="43"/>
  <c r="K19" i="43"/>
  <c r="AB19" i="43"/>
  <c r="AC18" i="43"/>
  <c r="U18" i="43"/>
  <c r="S18" i="43"/>
  <c r="Q18" i="43"/>
  <c r="N18" i="43"/>
  <c r="K18" i="43"/>
  <c r="AC17" i="43"/>
  <c r="U17" i="43"/>
  <c r="V17" i="43" s="1"/>
  <c r="S17" i="43"/>
  <c r="Q17" i="43"/>
  <c r="K17" i="43"/>
  <c r="N17" i="43"/>
  <c r="AC16" i="43"/>
  <c r="AB16" i="43"/>
  <c r="U16" i="43"/>
  <c r="S16" i="43"/>
  <c r="Q16" i="43"/>
  <c r="K16" i="43"/>
  <c r="J16" i="43"/>
  <c r="H16" i="43"/>
  <c r="AC15" i="43"/>
  <c r="AD15" i="43" s="1"/>
  <c r="U15" i="43"/>
  <c r="S15" i="43"/>
  <c r="Q15" i="43"/>
  <c r="K15" i="43"/>
  <c r="H15" i="43"/>
  <c r="AB15" i="43"/>
  <c r="AC14" i="43"/>
  <c r="U14" i="43"/>
  <c r="S14" i="43"/>
  <c r="T14" i="43" s="1"/>
  <c r="Q14" i="43"/>
  <c r="K14" i="43"/>
  <c r="H14" i="43"/>
  <c r="Z14" i="43"/>
  <c r="AC13" i="43"/>
  <c r="U13" i="43"/>
  <c r="S13" i="43"/>
  <c r="Q13" i="43"/>
  <c r="K13" i="43"/>
  <c r="N13" i="43"/>
  <c r="E34" i="42"/>
  <c r="D34" i="42"/>
  <c r="F30" i="42"/>
  <c r="F29" i="42"/>
  <c r="F28" i="42"/>
  <c r="F27" i="42"/>
  <c r="F26" i="42"/>
  <c r="F25" i="42"/>
  <c r="F24" i="42"/>
  <c r="F23" i="42"/>
  <c r="F22" i="42"/>
  <c r="F21" i="42"/>
  <c r="F20" i="42"/>
  <c r="F19" i="42"/>
  <c r="F18" i="42"/>
  <c r="F17" i="42"/>
  <c r="F16" i="42"/>
  <c r="F15" i="42"/>
  <c r="F14" i="42"/>
  <c r="F13" i="42"/>
  <c r="F12" i="42"/>
  <c r="F11" i="42"/>
  <c r="I34" i="41"/>
  <c r="G34" i="41"/>
  <c r="E34" i="41"/>
  <c r="D34" i="41"/>
  <c r="K30" i="41"/>
  <c r="J30" i="41"/>
  <c r="H30" i="41"/>
  <c r="F30" i="41"/>
  <c r="K29" i="41"/>
  <c r="J29" i="41"/>
  <c r="H29" i="41"/>
  <c r="F29" i="41"/>
  <c r="K28" i="41"/>
  <c r="J28" i="41"/>
  <c r="H28" i="41"/>
  <c r="F28" i="41"/>
  <c r="K27" i="41"/>
  <c r="J27" i="41"/>
  <c r="H27" i="41"/>
  <c r="F27" i="41"/>
  <c r="K26" i="41"/>
  <c r="J26" i="41"/>
  <c r="H26" i="41"/>
  <c r="F26" i="41"/>
  <c r="K25" i="41"/>
  <c r="J25" i="41"/>
  <c r="H25" i="41"/>
  <c r="F25" i="41"/>
  <c r="K24" i="41"/>
  <c r="J24" i="41"/>
  <c r="H24" i="41"/>
  <c r="F24" i="41"/>
  <c r="K23" i="41"/>
  <c r="J23" i="41"/>
  <c r="H23" i="41"/>
  <c r="F23" i="41"/>
  <c r="K22" i="41"/>
  <c r="J22" i="41"/>
  <c r="H22" i="41"/>
  <c r="F22" i="41"/>
  <c r="K21" i="41"/>
  <c r="J21" i="41"/>
  <c r="H21" i="41"/>
  <c r="F21" i="41"/>
  <c r="K20" i="41"/>
  <c r="J20" i="41"/>
  <c r="H20" i="41"/>
  <c r="F20" i="41"/>
  <c r="K19" i="41"/>
  <c r="J19" i="41"/>
  <c r="H19" i="41"/>
  <c r="F19" i="41"/>
  <c r="K18" i="41"/>
  <c r="J18" i="41"/>
  <c r="H18" i="41"/>
  <c r="F18" i="41"/>
  <c r="K17" i="41"/>
  <c r="J17" i="41"/>
  <c r="H17" i="41"/>
  <c r="F17" i="41"/>
  <c r="K16" i="41"/>
  <c r="J16" i="41"/>
  <c r="H16" i="41"/>
  <c r="F16" i="41"/>
  <c r="K15" i="41"/>
  <c r="J15" i="41"/>
  <c r="H15" i="41"/>
  <c r="F15" i="41"/>
  <c r="K14" i="41"/>
  <c r="J14" i="41"/>
  <c r="H14" i="41"/>
  <c r="F14" i="41"/>
  <c r="K13" i="41"/>
  <c r="J13" i="41"/>
  <c r="H13" i="41"/>
  <c r="F13" i="41"/>
  <c r="K12" i="41"/>
  <c r="J12" i="41"/>
  <c r="H12" i="41"/>
  <c r="F12" i="41"/>
  <c r="K11" i="41"/>
  <c r="J11" i="41"/>
  <c r="H11" i="41"/>
  <c r="F11" i="41"/>
  <c r="H36" i="40"/>
  <c r="G36" i="40"/>
  <c r="E36" i="40"/>
  <c r="D36" i="40"/>
  <c r="I11" i="40"/>
  <c r="F11" i="40"/>
  <c r="O34" i="39"/>
  <c r="M34" i="39"/>
  <c r="I34" i="39"/>
  <c r="G34" i="39"/>
  <c r="Q11" i="39"/>
  <c r="K11" i="39"/>
  <c r="L11" i="39" s="1"/>
  <c r="P11" i="39"/>
  <c r="S35" i="34"/>
  <c r="Q35" i="34"/>
  <c r="O35" i="34"/>
  <c r="M35" i="34"/>
  <c r="K35" i="34"/>
  <c r="I35" i="34"/>
  <c r="G35" i="34"/>
  <c r="U30" i="34"/>
  <c r="U29" i="34"/>
  <c r="U28" i="34"/>
  <c r="U27" i="34"/>
  <c r="U26" i="34"/>
  <c r="U25" i="34"/>
  <c r="U24" i="34"/>
  <c r="U23" i="34"/>
  <c r="U22" i="34"/>
  <c r="U21" i="34"/>
  <c r="U20" i="34"/>
  <c r="U19" i="34"/>
  <c r="U18" i="34"/>
  <c r="U17" i="34"/>
  <c r="U16" i="34"/>
  <c r="U15" i="34"/>
  <c r="U14" i="34"/>
  <c r="U13" i="34"/>
  <c r="U12" i="34"/>
  <c r="U11" i="34"/>
  <c r="T11" i="34" s="1"/>
  <c r="AK5" i="34"/>
  <c r="AJ5" i="34"/>
  <c r="AK4" i="34"/>
  <c r="AJ4" i="34"/>
  <c r="K36" i="33"/>
  <c r="I36" i="33"/>
  <c r="G36" i="33"/>
  <c r="E36" i="33"/>
  <c r="D36" i="33"/>
  <c r="L31" i="33"/>
  <c r="J31" i="33"/>
  <c r="H31" i="33"/>
  <c r="F31" i="33"/>
  <c r="L30" i="33"/>
  <c r="J30" i="33"/>
  <c r="H30" i="33"/>
  <c r="F30" i="33"/>
  <c r="L29" i="33"/>
  <c r="J29" i="33"/>
  <c r="H29" i="33"/>
  <c r="F29" i="33"/>
  <c r="L28" i="33"/>
  <c r="J28" i="33"/>
  <c r="H28" i="33"/>
  <c r="F28" i="33"/>
  <c r="L27" i="33"/>
  <c r="J27" i="33"/>
  <c r="H27" i="33"/>
  <c r="F27" i="33"/>
  <c r="L26" i="33"/>
  <c r="J26" i="33"/>
  <c r="H26" i="33"/>
  <c r="F26" i="33"/>
  <c r="L25" i="33"/>
  <c r="J25" i="33"/>
  <c r="H25" i="33"/>
  <c r="F25" i="33"/>
  <c r="L24" i="33"/>
  <c r="J24" i="33"/>
  <c r="H24" i="33"/>
  <c r="F24" i="33"/>
  <c r="L23" i="33"/>
  <c r="J23" i="33"/>
  <c r="H23" i="33"/>
  <c r="F23" i="33"/>
  <c r="L22" i="33"/>
  <c r="J22" i="33"/>
  <c r="H22" i="33"/>
  <c r="F22" i="33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AC35" i="32"/>
  <c r="AA35" i="32"/>
  <c r="Y35" i="32"/>
  <c r="W35" i="32"/>
  <c r="S35" i="32"/>
  <c r="Q35" i="32"/>
  <c r="O35" i="32"/>
  <c r="M35" i="32"/>
  <c r="K35" i="32"/>
  <c r="I35" i="32"/>
  <c r="G35" i="32"/>
  <c r="E35" i="32"/>
  <c r="D35" i="32"/>
  <c r="U30" i="32"/>
  <c r="X30" i="32" s="1"/>
  <c r="U29" i="32"/>
  <c r="X29" i="32" s="1"/>
  <c r="U28" i="32"/>
  <c r="U27" i="32"/>
  <c r="H27" i="32" s="1"/>
  <c r="U26" i="32"/>
  <c r="R26" i="32" s="1"/>
  <c r="U25" i="32"/>
  <c r="AB25" i="32" s="1"/>
  <c r="U24" i="32"/>
  <c r="Z24" i="32" s="1"/>
  <c r="U23" i="32"/>
  <c r="F23" i="32" s="1"/>
  <c r="U22" i="32"/>
  <c r="F22" i="32" s="1"/>
  <c r="U21" i="32"/>
  <c r="Z21" i="32" s="1"/>
  <c r="U20" i="32"/>
  <c r="P20" i="32" s="1"/>
  <c r="U19" i="32"/>
  <c r="X19" i="32" s="1"/>
  <c r="U18" i="32"/>
  <c r="R18" i="32" s="1"/>
  <c r="U17" i="32"/>
  <c r="U16" i="32"/>
  <c r="L16" i="32" s="1"/>
  <c r="U15" i="32"/>
  <c r="N15" i="32" s="1"/>
  <c r="U14" i="32"/>
  <c r="R14" i="32" s="1"/>
  <c r="U13" i="32"/>
  <c r="X13" i="32" s="1"/>
  <c r="U12" i="32"/>
  <c r="Z12" i="32" s="1"/>
  <c r="U11" i="32"/>
  <c r="J11" i="32" s="1"/>
  <c r="M33" i="30"/>
  <c r="K33" i="30"/>
  <c r="I33" i="30"/>
  <c r="G33" i="30"/>
  <c r="E33" i="30"/>
  <c r="D33" i="30"/>
  <c r="N30" i="30"/>
  <c r="L30" i="30"/>
  <c r="J30" i="30"/>
  <c r="H30" i="30"/>
  <c r="F30" i="30"/>
  <c r="N29" i="30"/>
  <c r="L29" i="30"/>
  <c r="J29" i="30"/>
  <c r="H29" i="30"/>
  <c r="F29" i="30"/>
  <c r="N28" i="30"/>
  <c r="L28" i="30"/>
  <c r="J28" i="30"/>
  <c r="H28" i="30"/>
  <c r="F28" i="30"/>
  <c r="N27" i="30"/>
  <c r="L27" i="30"/>
  <c r="J27" i="30"/>
  <c r="H27" i="30"/>
  <c r="F27" i="30"/>
  <c r="N26" i="30"/>
  <c r="L26" i="30"/>
  <c r="J26" i="30"/>
  <c r="H26" i="30"/>
  <c r="F26" i="30"/>
  <c r="N25" i="30"/>
  <c r="L25" i="30"/>
  <c r="J25" i="30"/>
  <c r="H25" i="30"/>
  <c r="F25" i="30"/>
  <c r="N24" i="30"/>
  <c r="L24" i="30"/>
  <c r="J24" i="30"/>
  <c r="H24" i="30"/>
  <c r="F24" i="30"/>
  <c r="N23" i="30"/>
  <c r="L23" i="30"/>
  <c r="J23" i="30"/>
  <c r="H23" i="30"/>
  <c r="F23" i="30"/>
  <c r="N22" i="30"/>
  <c r="L22" i="30"/>
  <c r="J22" i="30"/>
  <c r="H22" i="30"/>
  <c r="F22" i="30"/>
  <c r="N21" i="30"/>
  <c r="L21" i="30"/>
  <c r="J21" i="30"/>
  <c r="H21" i="30"/>
  <c r="F21" i="30"/>
  <c r="N20" i="30"/>
  <c r="L20" i="30"/>
  <c r="J20" i="30"/>
  <c r="H20" i="30"/>
  <c r="F20" i="30"/>
  <c r="N19" i="30"/>
  <c r="L19" i="30"/>
  <c r="J19" i="30"/>
  <c r="H19" i="30"/>
  <c r="F19" i="30"/>
  <c r="N18" i="30"/>
  <c r="L18" i="30"/>
  <c r="J18" i="30"/>
  <c r="H18" i="30"/>
  <c r="F18" i="30"/>
  <c r="N17" i="30"/>
  <c r="L17" i="30"/>
  <c r="J17" i="30"/>
  <c r="H17" i="30"/>
  <c r="F17" i="30"/>
  <c r="N16" i="30"/>
  <c r="L16" i="30"/>
  <c r="J16" i="30"/>
  <c r="H16" i="30"/>
  <c r="F16" i="30"/>
  <c r="N15" i="30"/>
  <c r="L15" i="30"/>
  <c r="J15" i="30"/>
  <c r="H15" i="30"/>
  <c r="F15" i="30"/>
  <c r="N14" i="30"/>
  <c r="L14" i="30"/>
  <c r="J14" i="30"/>
  <c r="H14" i="30"/>
  <c r="F14" i="30"/>
  <c r="N13" i="30"/>
  <c r="L13" i="30"/>
  <c r="J13" i="30"/>
  <c r="H13" i="30"/>
  <c r="F13" i="30"/>
  <c r="N12" i="30"/>
  <c r="L12" i="30"/>
  <c r="J12" i="30"/>
  <c r="H12" i="30"/>
  <c r="F12" i="30"/>
  <c r="N11" i="30"/>
  <c r="L11" i="30"/>
  <c r="J11" i="30"/>
  <c r="H11" i="30"/>
  <c r="F11" i="30"/>
  <c r="M33" i="29"/>
  <c r="K33" i="29"/>
  <c r="I33" i="29"/>
  <c r="G33" i="29"/>
  <c r="E33" i="29"/>
  <c r="D33" i="29"/>
  <c r="N30" i="29"/>
  <c r="L30" i="29"/>
  <c r="J30" i="29"/>
  <c r="H30" i="29"/>
  <c r="F30" i="29"/>
  <c r="N29" i="29"/>
  <c r="L29" i="29"/>
  <c r="J29" i="29"/>
  <c r="H29" i="29"/>
  <c r="F29" i="29"/>
  <c r="N28" i="29"/>
  <c r="L28" i="29"/>
  <c r="J28" i="29"/>
  <c r="H28" i="29"/>
  <c r="F28" i="29"/>
  <c r="N27" i="29"/>
  <c r="L27" i="29"/>
  <c r="J27" i="29"/>
  <c r="H27" i="29"/>
  <c r="F27" i="29"/>
  <c r="N26" i="29"/>
  <c r="L26" i="29"/>
  <c r="J26" i="29"/>
  <c r="H26" i="29"/>
  <c r="F26" i="29"/>
  <c r="N25" i="29"/>
  <c r="L25" i="29"/>
  <c r="J25" i="29"/>
  <c r="H25" i="29"/>
  <c r="F25" i="29"/>
  <c r="N24" i="29"/>
  <c r="L24" i="29"/>
  <c r="J24" i="29"/>
  <c r="H24" i="29"/>
  <c r="F24" i="29"/>
  <c r="N23" i="29"/>
  <c r="L23" i="29"/>
  <c r="J23" i="29"/>
  <c r="H23" i="29"/>
  <c r="F23" i="29"/>
  <c r="N22" i="29"/>
  <c r="L22" i="29"/>
  <c r="J22" i="29"/>
  <c r="H22" i="29"/>
  <c r="F22" i="29"/>
  <c r="N21" i="29"/>
  <c r="L21" i="29"/>
  <c r="J21" i="29"/>
  <c r="H21" i="29"/>
  <c r="F21" i="29"/>
  <c r="N20" i="29"/>
  <c r="L20" i="29"/>
  <c r="J20" i="29"/>
  <c r="H20" i="29"/>
  <c r="F20" i="29"/>
  <c r="N19" i="29"/>
  <c r="L19" i="29"/>
  <c r="J19" i="29"/>
  <c r="H19" i="29"/>
  <c r="F19" i="29"/>
  <c r="N18" i="29"/>
  <c r="L18" i="29"/>
  <c r="J18" i="29"/>
  <c r="H18" i="29"/>
  <c r="F18" i="29"/>
  <c r="N17" i="29"/>
  <c r="L17" i="29"/>
  <c r="J17" i="29"/>
  <c r="H17" i="29"/>
  <c r="F17" i="29"/>
  <c r="N16" i="29"/>
  <c r="L16" i="29"/>
  <c r="J16" i="29"/>
  <c r="H16" i="29"/>
  <c r="F16" i="29"/>
  <c r="N15" i="29"/>
  <c r="L15" i="29"/>
  <c r="J15" i="29"/>
  <c r="H15" i="29"/>
  <c r="F15" i="29"/>
  <c r="N14" i="29"/>
  <c r="L14" i="29"/>
  <c r="J14" i="29"/>
  <c r="H14" i="29"/>
  <c r="F14" i="29"/>
  <c r="N13" i="29"/>
  <c r="L13" i="29"/>
  <c r="J13" i="29"/>
  <c r="H13" i="29"/>
  <c r="F13" i="29"/>
  <c r="N12" i="29"/>
  <c r="L12" i="29"/>
  <c r="J12" i="29"/>
  <c r="H12" i="29"/>
  <c r="F12" i="29"/>
  <c r="N11" i="29"/>
  <c r="L11" i="29"/>
  <c r="J11" i="29"/>
  <c r="H11" i="29"/>
  <c r="F11" i="29"/>
  <c r="M33" i="28"/>
  <c r="K33" i="28"/>
  <c r="I33" i="28"/>
  <c r="G33" i="28"/>
  <c r="E33" i="28"/>
  <c r="O30" i="28"/>
  <c r="P30" i="28" s="1"/>
  <c r="O29" i="28"/>
  <c r="O28" i="28"/>
  <c r="P28" i="28" s="1"/>
  <c r="N28" i="28"/>
  <c r="H28" i="28"/>
  <c r="F28" i="28"/>
  <c r="O27" i="28"/>
  <c r="P27" i="28" s="1"/>
  <c r="N27" i="28"/>
  <c r="O26" i="28"/>
  <c r="P26" i="28" s="1"/>
  <c r="J26" i="28"/>
  <c r="O25" i="28"/>
  <c r="P25" i="28" s="1"/>
  <c r="F25" i="28"/>
  <c r="L25" i="28"/>
  <c r="J25" i="28"/>
  <c r="H25" i="28"/>
  <c r="O24" i="28"/>
  <c r="P24" i="28" s="1"/>
  <c r="N24" i="28"/>
  <c r="F24" i="28"/>
  <c r="O23" i="28"/>
  <c r="H23" i="28"/>
  <c r="L23" i="28"/>
  <c r="J23" i="28"/>
  <c r="F23" i="28"/>
  <c r="O22" i="28"/>
  <c r="P22" i="28" s="1"/>
  <c r="N21" i="28"/>
  <c r="O21" i="28"/>
  <c r="P21" i="28" s="1"/>
  <c r="H21" i="28"/>
  <c r="O20" i="28"/>
  <c r="P20" i="28" s="1"/>
  <c r="N20" i="28"/>
  <c r="H20" i="28"/>
  <c r="F20" i="28"/>
  <c r="O19" i="28"/>
  <c r="P19" i="28" s="1"/>
  <c r="N19" i="28"/>
  <c r="O18" i="28"/>
  <c r="P18" i="28" s="1"/>
  <c r="J18" i="28"/>
  <c r="O17" i="28"/>
  <c r="P17" i="28" s="1"/>
  <c r="F17" i="28"/>
  <c r="L17" i="28"/>
  <c r="J17" i="28"/>
  <c r="H17" i="28"/>
  <c r="O16" i="28"/>
  <c r="P16" i="28" s="1"/>
  <c r="N16" i="28"/>
  <c r="F16" i="28"/>
  <c r="O15" i="28"/>
  <c r="H15" i="28"/>
  <c r="L15" i="28"/>
  <c r="J15" i="28"/>
  <c r="F15" i="28"/>
  <c r="O14" i="28"/>
  <c r="P14" i="28" s="1"/>
  <c r="H13" i="28"/>
  <c r="O13" i="28"/>
  <c r="P13" i="28" s="1"/>
  <c r="O12" i="28"/>
  <c r="P12" i="28" s="1"/>
  <c r="F12" i="28"/>
  <c r="L12" i="28"/>
  <c r="J12" i="28"/>
  <c r="H12" i="28"/>
  <c r="O11" i="28"/>
  <c r="P11" i="28" s="1"/>
  <c r="N11" i="28"/>
  <c r="H35" i="24"/>
  <c r="G35" i="24"/>
  <c r="E35" i="24"/>
  <c r="D35" i="24"/>
  <c r="K31" i="24"/>
  <c r="J31" i="24"/>
  <c r="I31" i="24"/>
  <c r="F31" i="24"/>
  <c r="K30" i="24"/>
  <c r="J30" i="24"/>
  <c r="D28" i="89" s="1"/>
  <c r="I30" i="24"/>
  <c r="F30" i="24"/>
  <c r="K29" i="24"/>
  <c r="J29" i="24"/>
  <c r="I29" i="24"/>
  <c r="F29" i="24"/>
  <c r="K28" i="24"/>
  <c r="J28" i="24"/>
  <c r="D26" i="89" s="1"/>
  <c r="I28" i="24"/>
  <c r="F28" i="24"/>
  <c r="K27" i="24"/>
  <c r="J27" i="24"/>
  <c r="D25" i="89" s="1"/>
  <c r="I27" i="24"/>
  <c r="F27" i="24"/>
  <c r="K26" i="24"/>
  <c r="J26" i="24"/>
  <c r="D24" i="89" s="1"/>
  <c r="I26" i="24"/>
  <c r="F26" i="24"/>
  <c r="K25" i="24"/>
  <c r="J25" i="24"/>
  <c r="D23" i="89" s="1"/>
  <c r="I25" i="24"/>
  <c r="F25" i="24"/>
  <c r="K24" i="24"/>
  <c r="J24" i="24"/>
  <c r="D22" i="89" s="1"/>
  <c r="I24" i="24"/>
  <c r="F24" i="24"/>
  <c r="K23" i="24"/>
  <c r="J23" i="24"/>
  <c r="D21" i="89" s="1"/>
  <c r="I23" i="24"/>
  <c r="F23" i="24"/>
  <c r="K22" i="24"/>
  <c r="J22" i="24"/>
  <c r="D20" i="89" s="1"/>
  <c r="I22" i="24"/>
  <c r="F22" i="24"/>
  <c r="K21" i="24"/>
  <c r="J21" i="24"/>
  <c r="D19" i="89" s="1"/>
  <c r="I21" i="24"/>
  <c r="F21" i="24"/>
  <c r="K20" i="24"/>
  <c r="J20" i="24"/>
  <c r="D18" i="89" s="1"/>
  <c r="I20" i="24"/>
  <c r="F20" i="24"/>
  <c r="K19" i="24"/>
  <c r="J19" i="24"/>
  <c r="D17" i="89" s="1"/>
  <c r="I19" i="24"/>
  <c r="F19" i="24"/>
  <c r="K18" i="24"/>
  <c r="J18" i="24"/>
  <c r="D16" i="89" s="1"/>
  <c r="I18" i="24"/>
  <c r="F18" i="24"/>
  <c r="K17" i="24"/>
  <c r="J17" i="24"/>
  <c r="D15" i="89" s="1"/>
  <c r="I17" i="24"/>
  <c r="F17" i="24"/>
  <c r="K16" i="24"/>
  <c r="J16" i="24"/>
  <c r="D14" i="89" s="1"/>
  <c r="I16" i="24"/>
  <c r="F16" i="24"/>
  <c r="K15" i="24"/>
  <c r="J15" i="24"/>
  <c r="D13" i="89" s="1"/>
  <c r="I15" i="24"/>
  <c r="F15" i="24"/>
  <c r="K14" i="24"/>
  <c r="J14" i="24"/>
  <c r="D12" i="89" s="1"/>
  <c r="I14" i="24"/>
  <c r="F14" i="24"/>
  <c r="K13" i="24"/>
  <c r="J13" i="24"/>
  <c r="I13" i="24"/>
  <c r="F13" i="24"/>
  <c r="K12" i="24"/>
  <c r="J12" i="24"/>
  <c r="D10" i="89" s="1"/>
  <c r="I12" i="24"/>
  <c r="F12" i="24"/>
  <c r="C18" i="21"/>
  <c r="C13" i="21"/>
  <c r="M36" i="20"/>
  <c r="L36" i="20"/>
  <c r="K36" i="20"/>
  <c r="H36" i="20"/>
  <c r="E36" i="20"/>
  <c r="M35" i="20"/>
  <c r="L35" i="20"/>
  <c r="K35" i="20"/>
  <c r="H35" i="20"/>
  <c r="E35" i="20"/>
  <c r="M34" i="20"/>
  <c r="L34" i="20"/>
  <c r="K34" i="20"/>
  <c r="H34" i="20"/>
  <c r="E34" i="20"/>
  <c r="M33" i="20"/>
  <c r="L33" i="20"/>
  <c r="K33" i="20"/>
  <c r="H33" i="20"/>
  <c r="E33" i="20"/>
  <c r="M11" i="20"/>
  <c r="L11" i="20"/>
  <c r="K11" i="20"/>
  <c r="H11" i="20"/>
  <c r="E11" i="20"/>
  <c r="J38" i="19"/>
  <c r="D77" i="2" s="1"/>
  <c r="I38" i="19"/>
  <c r="C77" i="2" s="1"/>
  <c r="H38" i="19"/>
  <c r="E76" i="2" s="1"/>
  <c r="E38" i="19"/>
  <c r="E75" i="2" s="1"/>
  <c r="J37" i="19"/>
  <c r="I37" i="19"/>
  <c r="H37" i="19"/>
  <c r="E37" i="19"/>
  <c r="J36" i="19"/>
  <c r="I36" i="19"/>
  <c r="H36" i="19"/>
  <c r="E36" i="19"/>
  <c r="J35" i="19"/>
  <c r="I35" i="19"/>
  <c r="H35" i="19"/>
  <c r="E35" i="19"/>
  <c r="J34" i="19"/>
  <c r="I34" i="19"/>
  <c r="H34" i="19"/>
  <c r="E34" i="19"/>
  <c r="J33" i="19"/>
  <c r="I33" i="19"/>
  <c r="H33" i="19"/>
  <c r="E33" i="19"/>
  <c r="J11" i="19"/>
  <c r="I11" i="19"/>
  <c r="H11" i="19"/>
  <c r="E11" i="19"/>
  <c r="N37" i="18"/>
  <c r="E74" i="2" s="1"/>
  <c r="K37" i="18"/>
  <c r="E73" i="2" s="1"/>
  <c r="H37" i="18"/>
  <c r="E72" i="2" s="1"/>
  <c r="E37" i="18"/>
  <c r="E71" i="2" s="1"/>
  <c r="N36" i="18"/>
  <c r="K36" i="18"/>
  <c r="H36" i="18"/>
  <c r="E36" i="18"/>
  <c r="N35" i="18"/>
  <c r="K35" i="18"/>
  <c r="H35" i="18"/>
  <c r="E35" i="18"/>
  <c r="N34" i="18"/>
  <c r="K34" i="18"/>
  <c r="H34" i="18"/>
  <c r="E34" i="18"/>
  <c r="N33" i="18"/>
  <c r="K33" i="18"/>
  <c r="H33" i="18"/>
  <c r="E33" i="18"/>
  <c r="N11" i="18"/>
  <c r="K11" i="18"/>
  <c r="H11" i="18"/>
  <c r="E11" i="18"/>
  <c r="N10" i="18"/>
  <c r="K10" i="18"/>
  <c r="H10" i="18"/>
  <c r="E10" i="18"/>
  <c r="K35" i="17"/>
  <c r="H35" i="17"/>
  <c r="E35" i="17"/>
  <c r="K34" i="17"/>
  <c r="H34" i="17"/>
  <c r="E34" i="17"/>
  <c r="K33" i="17"/>
  <c r="H33" i="17"/>
  <c r="E33" i="17"/>
  <c r="K32" i="17"/>
  <c r="H32" i="17"/>
  <c r="E32" i="17"/>
  <c r="K10" i="17"/>
  <c r="H10" i="17"/>
  <c r="E10" i="17"/>
  <c r="E39" i="16"/>
  <c r="E66" i="2" s="1"/>
  <c r="E38" i="16"/>
  <c r="E37" i="16"/>
  <c r="E35" i="16"/>
  <c r="E34" i="16"/>
  <c r="E33" i="16"/>
  <c r="E32" i="16"/>
  <c r="E10" i="16"/>
  <c r="S38" i="15"/>
  <c r="D62" i="2" s="1"/>
  <c r="R38" i="15"/>
  <c r="C62" i="2" s="1"/>
  <c r="Q38" i="15"/>
  <c r="N38" i="15"/>
  <c r="J38" i="15"/>
  <c r="I38" i="15"/>
  <c r="H38" i="15"/>
  <c r="E60" i="2" s="1"/>
  <c r="E38" i="15"/>
  <c r="E59" i="2" s="1"/>
  <c r="E37" i="15"/>
  <c r="S36" i="15"/>
  <c r="R36" i="15"/>
  <c r="Q36" i="15"/>
  <c r="N36" i="15"/>
  <c r="J36" i="15"/>
  <c r="I36" i="15"/>
  <c r="H36" i="15"/>
  <c r="E36" i="15"/>
  <c r="S33" i="15"/>
  <c r="R33" i="15"/>
  <c r="Q33" i="15"/>
  <c r="N33" i="15"/>
  <c r="J33" i="15"/>
  <c r="I33" i="15"/>
  <c r="H33" i="15"/>
  <c r="E33" i="15"/>
  <c r="S32" i="15"/>
  <c r="R32" i="15"/>
  <c r="Q32" i="15"/>
  <c r="N32" i="15"/>
  <c r="J32" i="15"/>
  <c r="I32" i="15"/>
  <c r="H32" i="15"/>
  <c r="E32" i="15"/>
  <c r="S13" i="15"/>
  <c r="R13" i="15"/>
  <c r="Q13" i="15"/>
  <c r="N13" i="15"/>
  <c r="J13" i="15"/>
  <c r="I13" i="15"/>
  <c r="S12" i="15"/>
  <c r="R12" i="15"/>
  <c r="Q12" i="15"/>
  <c r="N12" i="15"/>
  <c r="J12" i="15"/>
  <c r="I12" i="15"/>
  <c r="E12" i="15"/>
  <c r="S11" i="15"/>
  <c r="R11" i="15"/>
  <c r="Q11" i="15"/>
  <c r="N11" i="15"/>
  <c r="J11" i="15"/>
  <c r="I11" i="15"/>
  <c r="E11" i="15"/>
  <c r="S10" i="15"/>
  <c r="R10" i="15"/>
  <c r="Q10" i="15"/>
  <c r="N10" i="15"/>
  <c r="J10" i="15"/>
  <c r="I10" i="15"/>
  <c r="H10" i="15"/>
  <c r="E10" i="15"/>
  <c r="O33" i="14"/>
  <c r="E56" i="2" s="1"/>
  <c r="H33" i="14"/>
  <c r="F33" i="14"/>
  <c r="D33" i="14"/>
  <c r="M30" i="14"/>
  <c r="L30" i="14"/>
  <c r="I30" i="14" s="1"/>
  <c r="M29" i="14"/>
  <c r="L29" i="14"/>
  <c r="G29" i="14" s="1"/>
  <c r="M28" i="14"/>
  <c r="L28" i="14"/>
  <c r="I28" i="14" s="1"/>
  <c r="M27" i="14"/>
  <c r="L27" i="14"/>
  <c r="I27" i="14" s="1"/>
  <c r="M26" i="14"/>
  <c r="L26" i="14"/>
  <c r="G26" i="14" s="1"/>
  <c r="M25" i="14"/>
  <c r="L25" i="14"/>
  <c r="K25" i="14" s="1"/>
  <c r="M24" i="14"/>
  <c r="L24" i="14"/>
  <c r="E24" i="14" s="1"/>
  <c r="M23" i="14"/>
  <c r="L23" i="14"/>
  <c r="K23" i="14" s="1"/>
  <c r="M22" i="14"/>
  <c r="L22" i="14"/>
  <c r="I22" i="14" s="1"/>
  <c r="M21" i="14"/>
  <c r="L21" i="14"/>
  <c r="M20" i="14"/>
  <c r="L20" i="14"/>
  <c r="I20" i="14" s="1"/>
  <c r="M19" i="14"/>
  <c r="L19" i="14"/>
  <c r="I19" i="14" s="1"/>
  <c r="M18" i="14"/>
  <c r="L18" i="14"/>
  <c r="M17" i="14"/>
  <c r="L17" i="14"/>
  <c r="M16" i="14"/>
  <c r="L16" i="14"/>
  <c r="I16" i="14" s="1"/>
  <c r="M15" i="14"/>
  <c r="L15" i="14"/>
  <c r="K15" i="14" s="1"/>
  <c r="M14" i="14"/>
  <c r="L14" i="14"/>
  <c r="K14" i="14" s="1"/>
  <c r="M13" i="14"/>
  <c r="L13" i="14"/>
  <c r="K13" i="14" s="1"/>
  <c r="M12" i="14"/>
  <c r="L12" i="14"/>
  <c r="I12" i="14" s="1"/>
  <c r="M11" i="14"/>
  <c r="L11" i="14"/>
  <c r="G11" i="14" s="1"/>
  <c r="D33" i="13"/>
  <c r="E49" i="2" s="1"/>
  <c r="D32" i="13"/>
  <c r="D31" i="13"/>
  <c r="D49" i="12"/>
  <c r="D33" i="11"/>
  <c r="E47" i="2" s="1"/>
  <c r="G31" i="11"/>
  <c r="D31" i="11"/>
  <c r="F30" i="10"/>
  <c r="E30" i="10"/>
  <c r="C28" i="10"/>
  <c r="B28" i="10"/>
  <c r="C27" i="10"/>
  <c r="G27" i="10" s="1"/>
  <c r="B27" i="10"/>
  <c r="C26" i="10"/>
  <c r="G26" i="10" s="1"/>
  <c r="B26" i="10"/>
  <c r="C25" i="10"/>
  <c r="G25" i="10" s="1"/>
  <c r="B25" i="10"/>
  <c r="C24" i="10"/>
  <c r="G24" i="10" s="1"/>
  <c r="B24" i="10"/>
  <c r="C23" i="10"/>
  <c r="B23" i="10"/>
  <c r="C22" i="10"/>
  <c r="G22" i="10" s="1"/>
  <c r="B22" i="10"/>
  <c r="C21" i="10"/>
  <c r="G21" i="10" s="1"/>
  <c r="B21" i="10"/>
  <c r="C20" i="10"/>
  <c r="G20" i="10" s="1"/>
  <c r="B20" i="10"/>
  <c r="C19" i="10"/>
  <c r="G19" i="10" s="1"/>
  <c r="B19" i="10"/>
  <c r="C18" i="10"/>
  <c r="G18" i="10" s="1"/>
  <c r="B18" i="10"/>
  <c r="C17" i="10"/>
  <c r="G17" i="10" s="1"/>
  <c r="B17" i="10"/>
  <c r="C16" i="10"/>
  <c r="B16" i="10"/>
  <c r="C15" i="10"/>
  <c r="G15" i="10" s="1"/>
  <c r="B15" i="10"/>
  <c r="C14" i="10"/>
  <c r="G14" i="10" s="1"/>
  <c r="B14" i="10"/>
  <c r="C13" i="10"/>
  <c r="G13" i="10" s="1"/>
  <c r="B13" i="10"/>
  <c r="C12" i="10"/>
  <c r="B12" i="10"/>
  <c r="C11" i="10"/>
  <c r="G11" i="10" s="1"/>
  <c r="B11" i="10"/>
  <c r="C10" i="10"/>
  <c r="B10" i="10"/>
  <c r="C9" i="10"/>
  <c r="G9" i="10" s="1"/>
  <c r="B9" i="10"/>
  <c r="K31" i="9"/>
  <c r="J31" i="9"/>
  <c r="H31" i="9"/>
  <c r="G31" i="9"/>
  <c r="E31" i="9"/>
  <c r="D31" i="9"/>
  <c r="C31" i="9"/>
  <c r="Q29" i="9"/>
  <c r="P29" i="9"/>
  <c r="N29" i="9"/>
  <c r="M29" i="9"/>
  <c r="L29" i="9"/>
  <c r="I29" i="9"/>
  <c r="F29" i="9"/>
  <c r="D28" i="10" s="1"/>
  <c r="Q28" i="9"/>
  <c r="P28" i="9"/>
  <c r="N28" i="9"/>
  <c r="M28" i="9"/>
  <c r="L28" i="9"/>
  <c r="I28" i="9"/>
  <c r="F28" i="9"/>
  <c r="Q27" i="9"/>
  <c r="P27" i="9"/>
  <c r="N27" i="9"/>
  <c r="M27" i="9"/>
  <c r="L27" i="9"/>
  <c r="I27" i="9"/>
  <c r="F27" i="9"/>
  <c r="D26" i="10" s="1"/>
  <c r="Q26" i="9"/>
  <c r="P26" i="9"/>
  <c r="N26" i="9"/>
  <c r="M26" i="9"/>
  <c r="L26" i="9"/>
  <c r="I26" i="9"/>
  <c r="F26" i="9"/>
  <c r="D25" i="10" s="1"/>
  <c r="Q25" i="9"/>
  <c r="P25" i="9"/>
  <c r="N25" i="9"/>
  <c r="M25" i="9"/>
  <c r="L25" i="9"/>
  <c r="I25" i="9"/>
  <c r="F25" i="9"/>
  <c r="D24" i="10" s="1"/>
  <c r="J24" i="10" s="1"/>
  <c r="Q24" i="9"/>
  <c r="P24" i="9"/>
  <c r="N24" i="9"/>
  <c r="M24" i="9"/>
  <c r="L24" i="9"/>
  <c r="I24" i="9"/>
  <c r="F24" i="9"/>
  <c r="D23" i="10" s="1"/>
  <c r="J23" i="10" s="1"/>
  <c r="Q23" i="9"/>
  <c r="P23" i="9"/>
  <c r="N23" i="9"/>
  <c r="M23" i="9"/>
  <c r="L23" i="9"/>
  <c r="I23" i="9"/>
  <c r="F23" i="9"/>
  <c r="D22" i="10" s="1"/>
  <c r="J22" i="10" s="1"/>
  <c r="Q22" i="9"/>
  <c r="P22" i="9"/>
  <c r="N22" i="9"/>
  <c r="M22" i="9"/>
  <c r="L22" i="9"/>
  <c r="I22" i="9"/>
  <c r="F22" i="9"/>
  <c r="D21" i="10" s="1"/>
  <c r="Q21" i="9"/>
  <c r="P21" i="9"/>
  <c r="N21" i="9"/>
  <c r="M21" i="9"/>
  <c r="L21" i="9"/>
  <c r="I21" i="9"/>
  <c r="F21" i="9"/>
  <c r="D20" i="10" s="1"/>
  <c r="J20" i="10" s="1"/>
  <c r="Q20" i="9"/>
  <c r="P20" i="9"/>
  <c r="N20" i="9"/>
  <c r="M20" i="9"/>
  <c r="L20" i="9"/>
  <c r="I20" i="9"/>
  <c r="F20" i="9"/>
  <c r="Q19" i="9"/>
  <c r="P19" i="9"/>
  <c r="N19" i="9"/>
  <c r="M19" i="9"/>
  <c r="L19" i="9"/>
  <c r="I19" i="9"/>
  <c r="F19" i="9"/>
  <c r="D18" i="10" s="1"/>
  <c r="J18" i="10" s="1"/>
  <c r="Q18" i="9"/>
  <c r="P18" i="9"/>
  <c r="N18" i="9"/>
  <c r="M18" i="9"/>
  <c r="L18" i="9"/>
  <c r="I18" i="9"/>
  <c r="F18" i="9"/>
  <c r="D17" i="10" s="1"/>
  <c r="J17" i="10" s="1"/>
  <c r="Q17" i="9"/>
  <c r="P17" i="9"/>
  <c r="N17" i="9"/>
  <c r="M17" i="9"/>
  <c r="L17" i="9"/>
  <c r="I17" i="9"/>
  <c r="F17" i="9"/>
  <c r="D16" i="10" s="1"/>
  <c r="J16" i="10" s="1"/>
  <c r="Q16" i="9"/>
  <c r="P16" i="9"/>
  <c r="N16" i="9"/>
  <c r="M16" i="9"/>
  <c r="L16" i="9"/>
  <c r="I16" i="9"/>
  <c r="F16" i="9"/>
  <c r="Q15" i="9"/>
  <c r="P15" i="9"/>
  <c r="N15" i="9"/>
  <c r="M15" i="9"/>
  <c r="L15" i="9"/>
  <c r="I15" i="9"/>
  <c r="F15" i="9"/>
  <c r="D14" i="10" s="1"/>
  <c r="J14" i="10" s="1"/>
  <c r="Q14" i="9"/>
  <c r="P14" i="9"/>
  <c r="N14" i="9"/>
  <c r="M14" i="9"/>
  <c r="L14" i="9"/>
  <c r="I14" i="9"/>
  <c r="F14" i="9"/>
  <c r="D13" i="10" s="1"/>
  <c r="Q13" i="9"/>
  <c r="P13" i="9"/>
  <c r="N13" i="9"/>
  <c r="M13" i="9"/>
  <c r="L13" i="9"/>
  <c r="I13" i="9"/>
  <c r="F13" i="9"/>
  <c r="D12" i="10" s="1"/>
  <c r="Q12" i="9"/>
  <c r="P12" i="9"/>
  <c r="N12" i="9"/>
  <c r="M12" i="9"/>
  <c r="L12" i="9"/>
  <c r="I12" i="9"/>
  <c r="F12" i="9"/>
  <c r="D11" i="10" s="1"/>
  <c r="Q11" i="9"/>
  <c r="P11" i="9"/>
  <c r="N11" i="9"/>
  <c r="M11" i="9"/>
  <c r="L11" i="9"/>
  <c r="I11" i="9"/>
  <c r="F11" i="9"/>
  <c r="Q10" i="9"/>
  <c r="P10" i="9"/>
  <c r="N10" i="9"/>
  <c r="M10" i="9"/>
  <c r="L10" i="9"/>
  <c r="I10" i="9"/>
  <c r="F10" i="9"/>
  <c r="D9" i="10" s="1"/>
  <c r="D13" i="8"/>
  <c r="J65" i="7"/>
  <c r="I65" i="7"/>
  <c r="G65" i="7"/>
  <c r="F65" i="7"/>
  <c r="D65" i="7"/>
  <c r="C65" i="7"/>
  <c r="K62" i="7"/>
  <c r="H62" i="7"/>
  <c r="E62" i="7"/>
  <c r="K61" i="7"/>
  <c r="H61" i="7"/>
  <c r="E61" i="7"/>
  <c r="K60" i="7"/>
  <c r="H60" i="7"/>
  <c r="E60" i="7"/>
  <c r="K59" i="7"/>
  <c r="H59" i="7"/>
  <c r="E59" i="7"/>
  <c r="K57" i="7"/>
  <c r="H57" i="7"/>
  <c r="E57" i="7"/>
  <c r="K56" i="7"/>
  <c r="H56" i="7"/>
  <c r="E56" i="7"/>
  <c r="K55" i="7"/>
  <c r="H55" i="7"/>
  <c r="E55" i="7"/>
  <c r="K54" i="7"/>
  <c r="H54" i="7"/>
  <c r="E54" i="7"/>
  <c r="K52" i="7"/>
  <c r="H52" i="7"/>
  <c r="E52" i="7"/>
  <c r="K51" i="7"/>
  <c r="H51" i="7"/>
  <c r="E51" i="7"/>
  <c r="K50" i="7"/>
  <c r="H50" i="7"/>
  <c r="E50" i="7"/>
  <c r="K49" i="7"/>
  <c r="H49" i="7"/>
  <c r="E49" i="7"/>
  <c r="K47" i="7"/>
  <c r="H47" i="7"/>
  <c r="E47" i="7"/>
  <c r="K46" i="7"/>
  <c r="H46" i="7"/>
  <c r="E46" i="7"/>
  <c r="K45" i="7"/>
  <c r="H45" i="7"/>
  <c r="E45" i="7"/>
  <c r="K44" i="7"/>
  <c r="H44" i="7"/>
  <c r="E44" i="7"/>
  <c r="J41" i="7"/>
  <c r="I41" i="7"/>
  <c r="G41" i="7"/>
  <c r="F41" i="7"/>
  <c r="D41" i="7"/>
  <c r="C41" i="7"/>
  <c r="K39" i="7"/>
  <c r="H39" i="7"/>
  <c r="E39" i="7"/>
  <c r="K38" i="7"/>
  <c r="H38" i="7"/>
  <c r="E38" i="7"/>
  <c r="K37" i="7"/>
  <c r="H37" i="7"/>
  <c r="E37" i="7"/>
  <c r="K36" i="7"/>
  <c r="H36" i="7"/>
  <c r="E36" i="7"/>
  <c r="K34" i="7"/>
  <c r="H34" i="7"/>
  <c r="E34" i="7"/>
  <c r="K33" i="7"/>
  <c r="H33" i="7"/>
  <c r="E33" i="7"/>
  <c r="K32" i="7"/>
  <c r="H32" i="7"/>
  <c r="E32" i="7"/>
  <c r="K31" i="7"/>
  <c r="H31" i="7"/>
  <c r="E31" i="7"/>
  <c r="K29" i="7"/>
  <c r="H29" i="7"/>
  <c r="E29" i="7"/>
  <c r="K28" i="7"/>
  <c r="H28" i="7"/>
  <c r="E28" i="7"/>
  <c r="K27" i="7"/>
  <c r="H27" i="7"/>
  <c r="E27" i="7"/>
  <c r="K26" i="7"/>
  <c r="H26" i="7"/>
  <c r="E26" i="7"/>
  <c r="K24" i="7"/>
  <c r="H24" i="7"/>
  <c r="E24" i="7"/>
  <c r="K23" i="7"/>
  <c r="H23" i="7"/>
  <c r="E23" i="7"/>
  <c r="K22" i="7"/>
  <c r="H22" i="7"/>
  <c r="E22" i="7"/>
  <c r="K21" i="7"/>
  <c r="H21" i="7"/>
  <c r="E21" i="7"/>
  <c r="K19" i="7"/>
  <c r="H19" i="7"/>
  <c r="E19" i="7"/>
  <c r="K18" i="7"/>
  <c r="H18" i="7"/>
  <c r="E18" i="7"/>
  <c r="K17" i="7"/>
  <c r="H17" i="7"/>
  <c r="E17" i="7"/>
  <c r="K16" i="7"/>
  <c r="H16" i="7"/>
  <c r="E16" i="7"/>
  <c r="J42" i="6"/>
  <c r="J41" i="6"/>
  <c r="J40" i="6"/>
  <c r="E33" i="2" s="1"/>
  <c r="J39" i="6"/>
  <c r="J38" i="6"/>
  <c r="J37" i="6"/>
  <c r="J36" i="6"/>
  <c r="J35" i="6"/>
  <c r="J34" i="6"/>
  <c r="J33" i="6"/>
  <c r="J32" i="6"/>
  <c r="J30" i="6"/>
  <c r="J29" i="6"/>
  <c r="J28" i="6"/>
  <c r="J27" i="6"/>
  <c r="J26" i="6"/>
  <c r="J25" i="6"/>
  <c r="J24" i="6"/>
  <c r="J23" i="6"/>
  <c r="J22" i="6"/>
  <c r="J21" i="6"/>
  <c r="E35" i="2" s="1"/>
  <c r="J20" i="6"/>
  <c r="E34" i="2" s="1"/>
  <c r="J18" i="6"/>
  <c r="E32" i="2" s="1"/>
  <c r="J17" i="6"/>
  <c r="E31" i="2" s="1"/>
  <c r="J16" i="6"/>
  <c r="E30" i="2" s="1"/>
  <c r="J15" i="6"/>
  <c r="J14" i="6"/>
  <c r="E29" i="2" s="1"/>
  <c r="J12" i="6"/>
  <c r="J11" i="6"/>
  <c r="C10" i="8" s="1"/>
  <c r="E22" i="5"/>
  <c r="E21" i="5"/>
  <c r="E20" i="5"/>
  <c r="E19" i="5"/>
  <c r="E18" i="5"/>
  <c r="E17" i="5"/>
  <c r="E16" i="5"/>
  <c r="E15" i="5"/>
  <c r="E14" i="5"/>
  <c r="E12" i="5"/>
  <c r="D11" i="5"/>
  <c r="G22" i="5" s="1"/>
  <c r="D23" i="2" s="1"/>
  <c r="C11" i="5"/>
  <c r="F17" i="5" s="1"/>
  <c r="C18" i="2" s="1"/>
  <c r="D6" i="5"/>
  <c r="C6" i="5"/>
  <c r="D5" i="5"/>
  <c r="C5" i="5"/>
  <c r="D28" i="4"/>
  <c r="C28" i="4"/>
  <c r="F26" i="4"/>
  <c r="E26" i="4"/>
  <c r="F25" i="4"/>
  <c r="E25" i="4"/>
  <c r="F24" i="4"/>
  <c r="E24" i="4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16" i="4"/>
  <c r="E16" i="4"/>
  <c r="F15" i="4"/>
  <c r="E15" i="4"/>
  <c r="F14" i="4"/>
  <c r="E14" i="4"/>
  <c r="F13" i="4"/>
  <c r="E13" i="4"/>
  <c r="F12" i="4"/>
  <c r="E12" i="4"/>
  <c r="F11" i="4"/>
  <c r="E11" i="4"/>
  <c r="D5" i="4"/>
  <c r="C5" i="4"/>
  <c r="D4" i="4"/>
  <c r="C4" i="4"/>
  <c r="J37" i="3"/>
  <c r="I37" i="3"/>
  <c r="E10" i="2" s="1"/>
  <c r="E37" i="3"/>
  <c r="D37" i="3"/>
  <c r="C37" i="3"/>
  <c r="E8" i="2" s="1"/>
  <c r="L31" i="3"/>
  <c r="K31" i="3"/>
  <c r="F31" i="3"/>
  <c r="L30" i="3"/>
  <c r="K30" i="3"/>
  <c r="F30" i="3"/>
  <c r="L29" i="3"/>
  <c r="K29" i="3"/>
  <c r="F29" i="3"/>
  <c r="L28" i="3"/>
  <c r="K28" i="3"/>
  <c r="F28" i="3"/>
  <c r="L27" i="3"/>
  <c r="K27" i="3"/>
  <c r="F27" i="3"/>
  <c r="L26" i="3"/>
  <c r="K26" i="3"/>
  <c r="F26" i="3"/>
  <c r="L25" i="3"/>
  <c r="K25" i="3"/>
  <c r="F25" i="3"/>
  <c r="L24" i="3"/>
  <c r="K24" i="3"/>
  <c r="F24" i="3"/>
  <c r="L23" i="3"/>
  <c r="K23" i="3"/>
  <c r="F23" i="3"/>
  <c r="L22" i="3"/>
  <c r="K22" i="3"/>
  <c r="F22" i="3"/>
  <c r="L21" i="3"/>
  <c r="K21" i="3"/>
  <c r="F21" i="3"/>
  <c r="L20" i="3"/>
  <c r="K20" i="3"/>
  <c r="F20" i="3"/>
  <c r="L19" i="3"/>
  <c r="K19" i="3"/>
  <c r="F19" i="3"/>
  <c r="L18" i="3"/>
  <c r="K18" i="3"/>
  <c r="F18" i="3"/>
  <c r="L17" i="3"/>
  <c r="K17" i="3"/>
  <c r="F17" i="3"/>
  <c r="L16" i="3"/>
  <c r="K16" i="3"/>
  <c r="F16" i="3"/>
  <c r="L15" i="3"/>
  <c r="K15" i="3"/>
  <c r="F15" i="3"/>
  <c r="L14" i="3"/>
  <c r="K14" i="3"/>
  <c r="F14" i="3"/>
  <c r="L13" i="3"/>
  <c r="K13" i="3"/>
  <c r="F13" i="3"/>
  <c r="L12" i="3"/>
  <c r="F12" i="3"/>
  <c r="E148" i="2"/>
  <c r="E46" i="2"/>
  <c r="E27" i="2"/>
  <c r="D22" i="2"/>
  <c r="C22" i="2"/>
  <c r="D10" i="2"/>
  <c r="C10" i="2"/>
  <c r="D35" i="88"/>
  <c r="Y12" i="61"/>
  <c r="D36" i="66"/>
  <c r="Y16" i="61"/>
  <c r="Y20" i="61"/>
  <c r="D35" i="43"/>
  <c r="P14" i="43"/>
  <c r="P15" i="43"/>
  <c r="P16" i="43"/>
  <c r="P17" i="43"/>
  <c r="P18" i="43"/>
  <c r="P19" i="43"/>
  <c r="P20" i="43"/>
  <c r="P21" i="43"/>
  <c r="P22" i="43"/>
  <c r="P23" i="43"/>
  <c r="P24" i="43"/>
  <c r="P25" i="43"/>
  <c r="P26" i="43"/>
  <c r="N27" i="43"/>
  <c r="H27" i="43"/>
  <c r="J28" i="43"/>
  <c r="P29" i="43"/>
  <c r="N30" i="43"/>
  <c r="H30" i="43"/>
  <c r="E35" i="43"/>
  <c r="AB29" i="43"/>
  <c r="N32" i="43"/>
  <c r="H32" i="43"/>
  <c r="N29" i="43"/>
  <c r="H29" i="43"/>
  <c r="Z28" i="44"/>
  <c r="T28" i="44"/>
  <c r="Z16" i="44"/>
  <c r="T16" i="44"/>
  <c r="J13" i="43"/>
  <c r="N31" i="43"/>
  <c r="H31" i="43"/>
  <c r="J32" i="43"/>
  <c r="Z20" i="44"/>
  <c r="T20" i="44"/>
  <c r="N28" i="43"/>
  <c r="H28" i="43"/>
  <c r="J29" i="43"/>
  <c r="P30" i="43"/>
  <c r="Z30" i="43"/>
  <c r="Z24" i="44"/>
  <c r="T24" i="44"/>
  <c r="Z32" i="43"/>
  <c r="Z27" i="44"/>
  <c r="N31" i="44"/>
  <c r="Z31" i="44"/>
  <c r="V13" i="44"/>
  <c r="P15" i="44"/>
  <c r="AB15" i="44"/>
  <c r="V17" i="44"/>
  <c r="P19" i="44"/>
  <c r="AB19" i="44"/>
  <c r="V21" i="44"/>
  <c r="P23" i="44"/>
  <c r="AB23" i="44"/>
  <c r="V25" i="44"/>
  <c r="P27" i="44"/>
  <c r="AB27" i="44"/>
  <c r="P31" i="44"/>
  <c r="AB31" i="44"/>
  <c r="P14" i="44"/>
  <c r="P18" i="44"/>
  <c r="P22" i="44"/>
  <c r="P26" i="44"/>
  <c r="P30" i="44"/>
  <c r="P13" i="44"/>
  <c r="P17" i="44"/>
  <c r="P21" i="44"/>
  <c r="P25" i="44"/>
  <c r="P29" i="44"/>
  <c r="F13" i="28"/>
  <c r="H18" i="28"/>
  <c r="F21" i="28"/>
  <c r="H26" i="28"/>
  <c r="J13" i="28"/>
  <c r="N15" i="28"/>
  <c r="H16" i="28"/>
  <c r="L18" i="28"/>
  <c r="F19" i="28"/>
  <c r="J21" i="28"/>
  <c r="N23" i="28"/>
  <c r="H24" i="28"/>
  <c r="L26" i="28"/>
  <c r="F27" i="28"/>
  <c r="J29" i="28"/>
  <c r="H11" i="28"/>
  <c r="L13" i="28"/>
  <c r="J16" i="28"/>
  <c r="N18" i="28"/>
  <c r="H19" i="28"/>
  <c r="L21" i="28"/>
  <c r="F22" i="28"/>
  <c r="J24" i="28"/>
  <c r="N26" i="28"/>
  <c r="H27" i="28"/>
  <c r="L29" i="28"/>
  <c r="F30" i="28"/>
  <c r="L16" i="28"/>
  <c r="J19" i="28"/>
  <c r="L24" i="28"/>
  <c r="J27" i="28"/>
  <c r="H30" i="28"/>
  <c r="L19" i="28"/>
  <c r="L27" i="28"/>
  <c r="X20" i="44"/>
  <c r="P26" i="32" l="1"/>
  <c r="V26" i="32"/>
  <c r="T26" i="32"/>
  <c r="H26" i="32"/>
  <c r="J22" i="32"/>
  <c r="F35" i="88"/>
  <c r="E153" i="2" s="1"/>
  <c r="P35" i="43"/>
  <c r="V19" i="32"/>
  <c r="G24" i="14"/>
  <c r="L13" i="76"/>
  <c r="I11" i="14"/>
  <c r="L13" i="32"/>
  <c r="N29" i="32"/>
  <c r="G27" i="14"/>
  <c r="P11" i="34"/>
  <c r="V11" i="34"/>
  <c r="G23" i="14"/>
  <c r="H11" i="34"/>
  <c r="AB21" i="32"/>
  <c r="W27" i="43"/>
  <c r="X27" i="43" s="1"/>
  <c r="R29" i="32"/>
  <c r="L11" i="34"/>
  <c r="N11" i="34"/>
  <c r="L29" i="32"/>
  <c r="J11" i="34"/>
  <c r="N21" i="32"/>
  <c r="T29" i="32"/>
  <c r="L21" i="32"/>
  <c r="T21" i="32"/>
  <c r="AB29" i="32"/>
  <c r="T30" i="32"/>
  <c r="G16" i="14"/>
  <c r="K28" i="14"/>
  <c r="T22" i="32"/>
  <c r="L30" i="32"/>
  <c r="L11" i="57"/>
  <c r="M35" i="61"/>
  <c r="D146" i="2" s="1"/>
  <c r="K16" i="14"/>
  <c r="AD30" i="32"/>
  <c r="P30" i="32"/>
  <c r="R30" i="32"/>
  <c r="E16" i="14"/>
  <c r="H30" i="32"/>
  <c r="Z12" i="44"/>
  <c r="V30" i="32"/>
  <c r="E12" i="14"/>
  <c r="J30" i="32"/>
  <c r="R22" i="32"/>
  <c r="Z30" i="32"/>
  <c r="E28" i="2"/>
  <c r="C11" i="8"/>
  <c r="E11" i="8" s="1"/>
  <c r="AE18" i="75"/>
  <c r="N16" i="14"/>
  <c r="N24" i="14"/>
  <c r="R28" i="45"/>
  <c r="L36" i="65"/>
  <c r="J36" i="57"/>
  <c r="D137" i="2" s="1"/>
  <c r="G25" i="14"/>
  <c r="L17" i="76"/>
  <c r="Q19" i="52"/>
  <c r="N25" i="14"/>
  <c r="G36" i="62"/>
  <c r="Q27" i="52"/>
  <c r="R28" i="56"/>
  <c r="L11" i="79"/>
  <c r="T23" i="32"/>
  <c r="F12" i="44"/>
  <c r="L12" i="44" s="1"/>
  <c r="Q21" i="52"/>
  <c r="R20" i="56"/>
  <c r="Z26" i="32"/>
  <c r="N23" i="32"/>
  <c r="K36" i="58"/>
  <c r="AE22" i="75"/>
  <c r="Q17" i="52"/>
  <c r="Q29" i="52"/>
  <c r="L23" i="56"/>
  <c r="T12" i="44"/>
  <c r="Q13" i="52"/>
  <c r="Q23" i="52"/>
  <c r="L31" i="56"/>
  <c r="L25" i="24"/>
  <c r="AD26" i="32"/>
  <c r="D34" i="44"/>
  <c r="T34" i="44" s="1"/>
  <c r="C118" i="2" s="1"/>
  <c r="R30" i="45"/>
  <c r="Q15" i="52"/>
  <c r="Q25" i="52"/>
  <c r="L15" i="56"/>
  <c r="AB23" i="32"/>
  <c r="N12" i="44"/>
  <c r="W17" i="43"/>
  <c r="F37" i="71"/>
  <c r="E166" i="2" s="1"/>
  <c r="L21" i="76"/>
  <c r="L25" i="76"/>
  <c r="L29" i="76"/>
  <c r="R29" i="56"/>
  <c r="X20" i="32"/>
  <c r="Q12" i="52"/>
  <c r="Q14" i="52"/>
  <c r="Q16" i="52"/>
  <c r="Q18" i="52"/>
  <c r="Q20" i="52"/>
  <c r="Q22" i="52"/>
  <c r="Q24" i="52"/>
  <c r="AH15" i="75"/>
  <c r="AE24" i="75"/>
  <c r="L14" i="76"/>
  <c r="L18" i="76"/>
  <c r="L26" i="32"/>
  <c r="L16" i="56"/>
  <c r="L24" i="56"/>
  <c r="E34" i="72"/>
  <c r="E170" i="2" s="1"/>
  <c r="L15" i="76"/>
  <c r="G19" i="14"/>
  <c r="R19" i="32"/>
  <c r="I23" i="14"/>
  <c r="AB26" i="32"/>
  <c r="J19" i="32"/>
  <c r="Z25" i="32"/>
  <c r="L14" i="56"/>
  <c r="R19" i="56"/>
  <c r="L22" i="56"/>
  <c r="R27" i="56"/>
  <c r="L30" i="56"/>
  <c r="L22" i="76"/>
  <c r="X18" i="32"/>
  <c r="AD18" i="32"/>
  <c r="X26" i="32"/>
  <c r="R13" i="56"/>
  <c r="L19" i="76"/>
  <c r="L27" i="76"/>
  <c r="J26" i="32"/>
  <c r="W15" i="61"/>
  <c r="F22" i="5"/>
  <c r="C23" i="2" s="1"/>
  <c r="N26" i="32"/>
  <c r="L18" i="32"/>
  <c r="L25" i="32"/>
  <c r="L26" i="76"/>
  <c r="R21" i="56"/>
  <c r="L23" i="76"/>
  <c r="P19" i="32"/>
  <c r="F15" i="5"/>
  <c r="F26" i="32"/>
  <c r="L24" i="68"/>
  <c r="D25" i="69" s="1"/>
  <c r="J25" i="69" s="1"/>
  <c r="L14" i="70"/>
  <c r="L22" i="70"/>
  <c r="L30" i="70"/>
  <c r="I36" i="78"/>
  <c r="N14" i="14"/>
  <c r="L15" i="34"/>
  <c r="F15" i="34"/>
  <c r="V15" i="34"/>
  <c r="P15" i="34"/>
  <c r="T15" i="34"/>
  <c r="N15" i="34"/>
  <c r="H15" i="34"/>
  <c r="J15" i="34"/>
  <c r="R15" i="34"/>
  <c r="L23" i="34"/>
  <c r="F23" i="34"/>
  <c r="V23" i="34"/>
  <c r="P23" i="34"/>
  <c r="T23" i="34"/>
  <c r="N23" i="34"/>
  <c r="J23" i="34"/>
  <c r="R23" i="34"/>
  <c r="H23" i="34"/>
  <c r="R15" i="56"/>
  <c r="L18" i="56"/>
  <c r="R23" i="56"/>
  <c r="L26" i="56"/>
  <c r="R31" i="56"/>
  <c r="H16" i="60"/>
  <c r="F16" i="60"/>
  <c r="H25" i="60"/>
  <c r="F25" i="60"/>
  <c r="W21" i="61"/>
  <c r="Z21" i="61"/>
  <c r="AA21" i="61" s="1"/>
  <c r="W25" i="61"/>
  <c r="Z25" i="61"/>
  <c r="AA25" i="61" s="1"/>
  <c r="W30" i="61"/>
  <c r="Z30" i="61"/>
  <c r="AA30" i="61" s="1"/>
  <c r="S11" i="77"/>
  <c r="L36" i="78"/>
  <c r="R24" i="9"/>
  <c r="L15" i="24"/>
  <c r="R16" i="34"/>
  <c r="L16" i="34"/>
  <c r="F16" i="34"/>
  <c r="J16" i="34"/>
  <c r="V16" i="34"/>
  <c r="P16" i="34"/>
  <c r="H16" i="34"/>
  <c r="N16" i="34"/>
  <c r="T16" i="34"/>
  <c r="R24" i="34"/>
  <c r="L24" i="34"/>
  <c r="F24" i="34"/>
  <c r="J24" i="34"/>
  <c r="P24" i="34"/>
  <c r="H24" i="34"/>
  <c r="T24" i="34"/>
  <c r="V24" i="34"/>
  <c r="N24" i="34"/>
  <c r="Z13" i="52"/>
  <c r="Z15" i="52"/>
  <c r="Z17" i="52"/>
  <c r="Z19" i="52"/>
  <c r="Z21" i="52"/>
  <c r="Z23" i="52"/>
  <c r="Z25" i="52"/>
  <c r="Z27" i="52"/>
  <c r="Z29" i="52"/>
  <c r="L13" i="56"/>
  <c r="R18" i="56"/>
  <c r="L21" i="56"/>
  <c r="R26" i="56"/>
  <c r="L29" i="56"/>
  <c r="K36" i="57"/>
  <c r="H18" i="60"/>
  <c r="F18" i="60"/>
  <c r="H26" i="60"/>
  <c r="F26" i="60"/>
  <c r="W16" i="61"/>
  <c r="Z16" i="61"/>
  <c r="AA16" i="61" s="1"/>
  <c r="AE11" i="75"/>
  <c r="L30" i="76"/>
  <c r="O36" i="78"/>
  <c r="H17" i="34"/>
  <c r="R17" i="34"/>
  <c r="L17" i="34"/>
  <c r="V17" i="34"/>
  <c r="P17" i="34"/>
  <c r="J17" i="34"/>
  <c r="T17" i="34"/>
  <c r="F17" i="34"/>
  <c r="N17" i="34"/>
  <c r="H25" i="34"/>
  <c r="R25" i="34"/>
  <c r="L25" i="34"/>
  <c r="V25" i="34"/>
  <c r="P25" i="34"/>
  <c r="J25" i="34"/>
  <c r="N25" i="34"/>
  <c r="T25" i="34"/>
  <c r="F25" i="34"/>
  <c r="H19" i="60"/>
  <c r="F19" i="60"/>
  <c r="H27" i="60"/>
  <c r="F27" i="60"/>
  <c r="W17" i="61"/>
  <c r="Z17" i="61"/>
  <c r="AA17" i="61" s="1"/>
  <c r="W22" i="61"/>
  <c r="Z22" i="61"/>
  <c r="AA22" i="61" s="1"/>
  <c r="W26" i="61"/>
  <c r="Z26" i="61"/>
  <c r="AA26" i="61" s="1"/>
  <c r="T18" i="34"/>
  <c r="N18" i="34"/>
  <c r="H18" i="34"/>
  <c r="R18" i="34"/>
  <c r="F18" i="34"/>
  <c r="V18" i="34"/>
  <c r="P18" i="34"/>
  <c r="J18" i="34"/>
  <c r="L18" i="34"/>
  <c r="T26" i="34"/>
  <c r="N26" i="34"/>
  <c r="H26" i="34"/>
  <c r="R26" i="34"/>
  <c r="F26" i="34"/>
  <c r="V26" i="34"/>
  <c r="P26" i="34"/>
  <c r="L26" i="34"/>
  <c r="J26" i="34"/>
  <c r="Q26" i="52"/>
  <c r="Q28" i="52"/>
  <c r="Q30" i="52"/>
  <c r="R16" i="56"/>
  <c r="L19" i="56"/>
  <c r="R24" i="56"/>
  <c r="L27" i="56"/>
  <c r="H20" i="60"/>
  <c r="F20" i="60"/>
  <c r="H28" i="60"/>
  <c r="F28" i="60"/>
  <c r="W18" i="61"/>
  <c r="Z18" i="61"/>
  <c r="AA18" i="61" s="1"/>
  <c r="W27" i="61"/>
  <c r="Z27" i="61"/>
  <c r="AA27" i="61" s="1"/>
  <c r="D87" i="2"/>
  <c r="I36" i="95"/>
  <c r="D106" i="2" s="1"/>
  <c r="N19" i="34"/>
  <c r="T19" i="34"/>
  <c r="H19" i="34"/>
  <c r="L19" i="34"/>
  <c r="F19" i="34"/>
  <c r="V19" i="34"/>
  <c r="P19" i="34"/>
  <c r="J19" i="34"/>
  <c r="R19" i="34"/>
  <c r="N27" i="34"/>
  <c r="T27" i="34"/>
  <c r="H27" i="34"/>
  <c r="L27" i="34"/>
  <c r="F27" i="34"/>
  <c r="P27" i="34"/>
  <c r="R27" i="34"/>
  <c r="J27" i="34"/>
  <c r="V27" i="34"/>
  <c r="F21" i="60"/>
  <c r="H21" i="60"/>
  <c r="F29" i="60"/>
  <c r="H29" i="60"/>
  <c r="W13" i="61"/>
  <c r="Z13" i="61"/>
  <c r="AA13" i="61" s="1"/>
  <c r="L14" i="24"/>
  <c r="L22" i="24"/>
  <c r="L30" i="24"/>
  <c r="J12" i="34"/>
  <c r="T12" i="34"/>
  <c r="N12" i="34"/>
  <c r="R12" i="34"/>
  <c r="L12" i="34"/>
  <c r="H12" i="34"/>
  <c r="V12" i="34"/>
  <c r="P12" i="34"/>
  <c r="F12" i="34"/>
  <c r="J20" i="34"/>
  <c r="T20" i="34"/>
  <c r="N20" i="34"/>
  <c r="R20" i="34"/>
  <c r="L20" i="34"/>
  <c r="V20" i="34"/>
  <c r="F20" i="34"/>
  <c r="H20" i="34"/>
  <c r="P20" i="34"/>
  <c r="J28" i="34"/>
  <c r="T28" i="34"/>
  <c r="N28" i="34"/>
  <c r="R28" i="34"/>
  <c r="L28" i="34"/>
  <c r="V28" i="34"/>
  <c r="P28" i="34"/>
  <c r="F28" i="34"/>
  <c r="H28" i="34"/>
  <c r="Z12" i="52"/>
  <c r="Z14" i="52"/>
  <c r="Z16" i="52"/>
  <c r="Z18" i="52"/>
  <c r="Z20" i="52"/>
  <c r="Z22" i="52"/>
  <c r="Z24" i="52"/>
  <c r="Z26" i="52"/>
  <c r="Z28" i="52"/>
  <c r="Z30" i="52"/>
  <c r="R14" i="56"/>
  <c r="L17" i="56"/>
  <c r="R22" i="56"/>
  <c r="L25" i="56"/>
  <c r="R30" i="56"/>
  <c r="F13" i="60"/>
  <c r="H13" i="60"/>
  <c r="F22" i="60"/>
  <c r="H22" i="60"/>
  <c r="F30" i="60"/>
  <c r="H30" i="60"/>
  <c r="W19" i="61"/>
  <c r="Z19" i="61"/>
  <c r="AA19" i="61" s="1"/>
  <c r="W28" i="61"/>
  <c r="Z28" i="61"/>
  <c r="AA28" i="61" s="1"/>
  <c r="L12" i="76"/>
  <c r="L16" i="76"/>
  <c r="L20" i="76"/>
  <c r="L24" i="76"/>
  <c r="L28" i="76"/>
  <c r="R35" i="77"/>
  <c r="D187" i="2" s="1"/>
  <c r="N12" i="82"/>
  <c r="O12" i="82" s="1"/>
  <c r="G14" i="14"/>
  <c r="N21" i="14"/>
  <c r="V13" i="34"/>
  <c r="P13" i="34"/>
  <c r="J13" i="34"/>
  <c r="H13" i="34"/>
  <c r="R13" i="34"/>
  <c r="F13" i="34"/>
  <c r="L13" i="34"/>
  <c r="N13" i="34"/>
  <c r="T13" i="34"/>
  <c r="V21" i="34"/>
  <c r="P21" i="34"/>
  <c r="J21" i="34"/>
  <c r="H21" i="34"/>
  <c r="R21" i="34"/>
  <c r="T21" i="34"/>
  <c r="F21" i="34"/>
  <c r="N21" i="34"/>
  <c r="L21" i="34"/>
  <c r="V29" i="34"/>
  <c r="P29" i="34"/>
  <c r="J29" i="34"/>
  <c r="H29" i="34"/>
  <c r="R29" i="34"/>
  <c r="L29" i="34"/>
  <c r="N29" i="34"/>
  <c r="F29" i="34"/>
  <c r="T29" i="34"/>
  <c r="U35" i="50"/>
  <c r="R17" i="56"/>
  <c r="L20" i="56"/>
  <c r="R25" i="56"/>
  <c r="L28" i="56"/>
  <c r="F14" i="60"/>
  <c r="H14" i="60"/>
  <c r="F23" i="60"/>
  <c r="H23" i="60"/>
  <c r="F31" i="60"/>
  <c r="H31" i="60"/>
  <c r="W14" i="61"/>
  <c r="Z14" i="61"/>
  <c r="AA14" i="61" s="1"/>
  <c r="W24" i="61"/>
  <c r="Z24" i="61"/>
  <c r="AA24" i="61" s="1"/>
  <c r="W29" i="61"/>
  <c r="Z29" i="61"/>
  <c r="AA29" i="61" s="1"/>
  <c r="K35" i="61"/>
  <c r="C146" i="2" s="1"/>
  <c r="O36" i="81"/>
  <c r="H34" i="92"/>
  <c r="D99" i="2" s="1"/>
  <c r="F14" i="34"/>
  <c r="V14" i="34"/>
  <c r="P14" i="34"/>
  <c r="J14" i="34"/>
  <c r="T14" i="34"/>
  <c r="N14" i="34"/>
  <c r="H14" i="34"/>
  <c r="L14" i="34"/>
  <c r="R14" i="34"/>
  <c r="F22" i="34"/>
  <c r="V22" i="34"/>
  <c r="P22" i="34"/>
  <c r="J22" i="34"/>
  <c r="T22" i="34"/>
  <c r="N22" i="34"/>
  <c r="H22" i="34"/>
  <c r="R22" i="34"/>
  <c r="L22" i="34"/>
  <c r="F30" i="34"/>
  <c r="V30" i="34"/>
  <c r="P30" i="34"/>
  <c r="J30" i="34"/>
  <c r="N30" i="34"/>
  <c r="H30" i="34"/>
  <c r="L30" i="34"/>
  <c r="R30" i="34"/>
  <c r="F15" i="60"/>
  <c r="H15" i="60"/>
  <c r="H24" i="60"/>
  <c r="F24" i="60"/>
  <c r="W20" i="61"/>
  <c r="Z20" i="61"/>
  <c r="AA20" i="61" s="1"/>
  <c r="I21" i="66"/>
  <c r="H21" i="66"/>
  <c r="I29" i="66"/>
  <c r="H29" i="66"/>
  <c r="Z18" i="32"/>
  <c r="H19" i="32"/>
  <c r="N20" i="14"/>
  <c r="N28" i="14"/>
  <c r="H15" i="32"/>
  <c r="P18" i="32"/>
  <c r="G21" i="14"/>
  <c r="L18" i="24"/>
  <c r="J14" i="32"/>
  <c r="N18" i="32"/>
  <c r="AD23" i="32"/>
  <c r="AD15" i="32"/>
  <c r="V18" i="32"/>
  <c r="X15" i="32"/>
  <c r="V12" i="44"/>
  <c r="I17" i="66"/>
  <c r="O22" i="9"/>
  <c r="I15" i="66"/>
  <c r="H15" i="66"/>
  <c r="I19" i="66"/>
  <c r="H19" i="66"/>
  <c r="I31" i="66"/>
  <c r="H31" i="66"/>
  <c r="F18" i="32"/>
  <c r="P23" i="32"/>
  <c r="P15" i="32"/>
  <c r="H18" i="32"/>
  <c r="Z14" i="32"/>
  <c r="J12" i="44"/>
  <c r="C12" i="7"/>
  <c r="F12" i="7"/>
  <c r="I18" i="66"/>
  <c r="H18" i="66"/>
  <c r="J18" i="32"/>
  <c r="F12" i="60"/>
  <c r="O23" i="9"/>
  <c r="AH23" i="75"/>
  <c r="P27" i="32"/>
  <c r="P11" i="32"/>
  <c r="V27" i="32"/>
  <c r="AB15" i="32"/>
  <c r="X23" i="32"/>
  <c r="I25" i="66"/>
  <c r="D12" i="7"/>
  <c r="G12" i="7"/>
  <c r="I16" i="66"/>
  <c r="H16" i="66"/>
  <c r="I24" i="66"/>
  <c r="H24" i="66"/>
  <c r="I28" i="66"/>
  <c r="H28" i="66"/>
  <c r="I30" i="66"/>
  <c r="H30" i="66"/>
  <c r="AB18" i="32"/>
  <c r="T18" i="32"/>
  <c r="G28" i="14"/>
  <c r="K29" i="14"/>
  <c r="H23" i="32"/>
  <c r="J23" i="32"/>
  <c r="I14" i="66"/>
  <c r="L11" i="46"/>
  <c r="R11" i="9"/>
  <c r="O13" i="9"/>
  <c r="N13" i="14"/>
  <c r="L12" i="24"/>
  <c r="L20" i="24"/>
  <c r="X35" i="50"/>
  <c r="G34" i="51"/>
  <c r="F18" i="5"/>
  <c r="C19" i="2" s="1"/>
  <c r="AE25" i="75"/>
  <c r="F28" i="4"/>
  <c r="E14" i="2" s="1"/>
  <c r="F20" i="5"/>
  <c r="C21" i="2" s="1"/>
  <c r="F16" i="5"/>
  <c r="C17" i="2" s="1"/>
  <c r="F14" i="5"/>
  <c r="R13" i="9"/>
  <c r="C19" i="21"/>
  <c r="L33" i="29"/>
  <c r="L11" i="41"/>
  <c r="H34" i="41"/>
  <c r="C116" i="2" s="1"/>
  <c r="F21" i="5"/>
  <c r="F12" i="5"/>
  <c r="C15" i="2" s="1"/>
  <c r="F19" i="5"/>
  <c r="C20" i="2" s="1"/>
  <c r="U35" i="34"/>
  <c r="L35" i="34" s="1"/>
  <c r="J36" i="68"/>
  <c r="N35" i="45"/>
  <c r="M36" i="62"/>
  <c r="AE17" i="75"/>
  <c r="E20" i="14"/>
  <c r="G30" i="14"/>
  <c r="N12" i="32"/>
  <c r="K35" i="77"/>
  <c r="M35" i="77" s="1"/>
  <c r="E186" i="2" s="1"/>
  <c r="L19" i="24"/>
  <c r="H13" i="32"/>
  <c r="L19" i="46"/>
  <c r="L27" i="46"/>
  <c r="O12" i="62"/>
  <c r="P12" i="62" s="1"/>
  <c r="F36" i="67"/>
  <c r="L13" i="68"/>
  <c r="D14" i="69" s="1"/>
  <c r="G20" i="5"/>
  <c r="D21" i="2" s="1"/>
  <c r="G20" i="14"/>
  <c r="J35" i="45"/>
  <c r="G18" i="5"/>
  <c r="D19" i="2" s="1"/>
  <c r="T13" i="32"/>
  <c r="O19" i="9"/>
  <c r="L22" i="45"/>
  <c r="L25" i="45"/>
  <c r="G16" i="5"/>
  <c r="D17" i="2" s="1"/>
  <c r="G19" i="5"/>
  <c r="D20" i="2" s="1"/>
  <c r="E28" i="14"/>
  <c r="I15" i="14"/>
  <c r="K21" i="14"/>
  <c r="L27" i="24"/>
  <c r="L16" i="24"/>
  <c r="N20" i="32"/>
  <c r="T30" i="34"/>
  <c r="AD22" i="32"/>
  <c r="L22" i="32"/>
  <c r="AB13" i="32"/>
  <c r="D50" i="12"/>
  <c r="E48" i="2"/>
  <c r="L18" i="46"/>
  <c r="I35" i="46"/>
  <c r="E121" i="2" s="1"/>
  <c r="L13" i="48"/>
  <c r="L21" i="48"/>
  <c r="N34" i="49"/>
  <c r="E129" i="2" s="1"/>
  <c r="L34" i="49"/>
  <c r="E128" i="2" s="1"/>
  <c r="I37" i="71"/>
  <c r="E167" i="2" s="1"/>
  <c r="T37" i="73"/>
  <c r="E177" i="2" s="1"/>
  <c r="AH22" i="75"/>
  <c r="G21" i="5"/>
  <c r="G15" i="14"/>
  <c r="K20" i="14"/>
  <c r="L17" i="24"/>
  <c r="Z22" i="32"/>
  <c r="V13" i="32"/>
  <c r="L14" i="45"/>
  <c r="L18" i="45"/>
  <c r="L26" i="45"/>
  <c r="G14" i="5"/>
  <c r="G17" i="5"/>
  <c r="D18" i="2" s="1"/>
  <c r="R27" i="9"/>
  <c r="G13" i="14"/>
  <c r="L26" i="24"/>
  <c r="P22" i="32"/>
  <c r="N13" i="32"/>
  <c r="O16" i="9"/>
  <c r="R12" i="32"/>
  <c r="F33" i="52"/>
  <c r="L20" i="68"/>
  <c r="D21" i="69" s="1"/>
  <c r="L25" i="68"/>
  <c r="D26" i="69" s="1"/>
  <c r="H26" i="69" s="1"/>
  <c r="L17" i="70"/>
  <c r="L25" i="70"/>
  <c r="J37" i="73"/>
  <c r="E173" i="2" s="1"/>
  <c r="G15" i="5"/>
  <c r="R19" i="9"/>
  <c r="I18" i="10"/>
  <c r="F36" i="65"/>
  <c r="J36" i="65" s="1"/>
  <c r="H12" i="10"/>
  <c r="L33" i="30"/>
  <c r="R16" i="45"/>
  <c r="R20" i="45"/>
  <c r="T35" i="15"/>
  <c r="T34" i="15"/>
  <c r="E30" i="14"/>
  <c r="C87" i="2"/>
  <c r="D36" i="95"/>
  <c r="C106" i="2" s="1"/>
  <c r="R18" i="45"/>
  <c r="R26" i="45"/>
  <c r="J36" i="58"/>
  <c r="D138" i="2" s="1"/>
  <c r="G12" i="5"/>
  <c r="D15" i="2" s="1"/>
  <c r="H18" i="10"/>
  <c r="L24" i="24"/>
  <c r="R23" i="32"/>
  <c r="AD20" i="32"/>
  <c r="E36" i="65"/>
  <c r="H36" i="65" s="1"/>
  <c r="H23" i="10"/>
  <c r="K30" i="14"/>
  <c r="T10" i="15"/>
  <c r="T33" i="15"/>
  <c r="T36" i="15"/>
  <c r="N34" i="20"/>
  <c r="N33" i="30"/>
  <c r="X12" i="32"/>
  <c r="AB22" i="32"/>
  <c r="O35" i="50"/>
  <c r="E133" i="2" s="1"/>
  <c r="J34" i="51"/>
  <c r="P33" i="52"/>
  <c r="F37" i="56"/>
  <c r="N36" i="57"/>
  <c r="U11" i="61"/>
  <c r="O18" i="9"/>
  <c r="N22" i="14"/>
  <c r="Z13" i="32"/>
  <c r="AD29" i="32"/>
  <c r="H36" i="33"/>
  <c r="L27" i="45"/>
  <c r="L31" i="45"/>
  <c r="L32" i="45"/>
  <c r="R35" i="50"/>
  <c r="R12" i="56"/>
  <c r="M37" i="73"/>
  <c r="L28" i="24"/>
  <c r="G11" i="7"/>
  <c r="H12" i="32"/>
  <c r="L14" i="41"/>
  <c r="L30" i="41"/>
  <c r="W23" i="43"/>
  <c r="X23" i="43" s="1"/>
  <c r="Z11" i="52"/>
  <c r="L12" i="58"/>
  <c r="L11" i="70"/>
  <c r="L19" i="70"/>
  <c r="L27" i="70"/>
  <c r="D188" i="2"/>
  <c r="W36" i="81"/>
  <c r="H35" i="91"/>
  <c r="D92" i="2" s="1"/>
  <c r="N12" i="14"/>
  <c r="L33" i="14"/>
  <c r="L34" i="14" s="1"/>
  <c r="E55" i="2" s="1"/>
  <c r="K12" i="14"/>
  <c r="N15" i="14"/>
  <c r="N30" i="14"/>
  <c r="L19" i="41"/>
  <c r="L27" i="41"/>
  <c r="P35" i="45"/>
  <c r="L26" i="46"/>
  <c r="I34" i="49"/>
  <c r="E127" i="2" s="1"/>
  <c r="I35" i="50"/>
  <c r="E131" i="2" s="1"/>
  <c r="L12" i="56"/>
  <c r="S36" i="62"/>
  <c r="N36" i="65"/>
  <c r="E11" i="5"/>
  <c r="H12" i="5" s="1"/>
  <c r="E15" i="2" s="1"/>
  <c r="L17" i="45"/>
  <c r="L29" i="48"/>
  <c r="W12" i="61"/>
  <c r="P36" i="65"/>
  <c r="AE19" i="75"/>
  <c r="G23" i="10"/>
  <c r="G12" i="14"/>
  <c r="I23" i="10"/>
  <c r="I36" i="40"/>
  <c r="E115" i="2" s="1"/>
  <c r="O33" i="52"/>
  <c r="M36" i="81"/>
  <c r="R10" i="9"/>
  <c r="O11" i="9"/>
  <c r="I14" i="14"/>
  <c r="N25" i="32"/>
  <c r="N37" i="56"/>
  <c r="P36" i="57"/>
  <c r="V35" i="61"/>
  <c r="W35" i="61" s="1"/>
  <c r="C148" i="2" s="1"/>
  <c r="F36" i="70"/>
  <c r="AE15" i="75"/>
  <c r="G22" i="14"/>
  <c r="K65" i="7"/>
  <c r="F11" i="7"/>
  <c r="N11" i="20"/>
  <c r="H33" i="29"/>
  <c r="J29" i="32"/>
  <c r="W31" i="43"/>
  <c r="X31" i="43" s="1"/>
  <c r="Q36" i="81"/>
  <c r="K35" i="76"/>
  <c r="D183" i="2" s="1"/>
  <c r="J35" i="76"/>
  <c r="C183" i="2" s="1"/>
  <c r="L23" i="68"/>
  <c r="D24" i="69" s="1"/>
  <c r="H24" i="69" s="1"/>
  <c r="Z11" i="61"/>
  <c r="AA11" i="61" s="1"/>
  <c r="F35" i="76"/>
  <c r="L11" i="76"/>
  <c r="D15" i="10"/>
  <c r="H15" i="10" s="1"/>
  <c r="D10" i="10"/>
  <c r="I10" i="10" s="1"/>
  <c r="L36" i="95"/>
  <c r="M36" i="95"/>
  <c r="D110" i="2" s="1"/>
  <c r="K36" i="95"/>
  <c r="D108" i="2" s="1"/>
  <c r="V17" i="32"/>
  <c r="R17" i="32"/>
  <c r="L17" i="32"/>
  <c r="J17" i="32"/>
  <c r="Z17" i="32"/>
  <c r="H17" i="32"/>
  <c r="AB17" i="32"/>
  <c r="X17" i="32"/>
  <c r="L27" i="32"/>
  <c r="R27" i="32"/>
  <c r="J27" i="32"/>
  <c r="X27" i="32"/>
  <c r="I35" i="61"/>
  <c r="AC35" i="61" s="1"/>
  <c r="E149" i="2" s="1"/>
  <c r="I36" i="70"/>
  <c r="AE16" i="75"/>
  <c r="AH16" i="75"/>
  <c r="Y33" i="52"/>
  <c r="R15" i="9"/>
  <c r="L13" i="24"/>
  <c r="D11" i="89"/>
  <c r="L16" i="44"/>
  <c r="K34" i="44"/>
  <c r="Y14" i="61"/>
  <c r="N35" i="61"/>
  <c r="H36" i="62"/>
  <c r="D36" i="62"/>
  <c r="L17" i="68"/>
  <c r="D18" i="69" s="1"/>
  <c r="Q35" i="45"/>
  <c r="R28" i="32"/>
  <c r="AB28" i="32"/>
  <c r="T28" i="32"/>
  <c r="L28" i="32"/>
  <c r="P28" i="32"/>
  <c r="J28" i="32"/>
  <c r="AD28" i="32"/>
  <c r="Z28" i="32"/>
  <c r="H28" i="32"/>
  <c r="X28" i="32"/>
  <c r="F28" i="32"/>
  <c r="V28" i="32"/>
  <c r="H14" i="10"/>
  <c r="H17" i="10"/>
  <c r="I22" i="66"/>
  <c r="I14" i="10"/>
  <c r="J12" i="10"/>
  <c r="N28" i="32"/>
  <c r="H16" i="10"/>
  <c r="V15" i="32"/>
  <c r="R15" i="32"/>
  <c r="T15" i="32"/>
  <c r="J15" i="32"/>
  <c r="L13" i="45"/>
  <c r="AD11" i="32"/>
  <c r="X11" i="32"/>
  <c r="R11" i="32"/>
  <c r="H11" i="32"/>
  <c r="V11" i="32"/>
  <c r="S35" i="61"/>
  <c r="D147" i="2" s="1"/>
  <c r="X35" i="61"/>
  <c r="I13" i="66"/>
  <c r="R14" i="45"/>
  <c r="L16" i="46"/>
  <c r="L24" i="46"/>
  <c r="L18" i="48"/>
  <c r="L26" i="48"/>
  <c r="I35" i="76"/>
  <c r="O12" i="9"/>
  <c r="O15" i="9"/>
  <c r="K33" i="19"/>
  <c r="K35" i="19"/>
  <c r="L29" i="24"/>
  <c r="D27" i="89"/>
  <c r="P25" i="32"/>
  <c r="L36" i="33"/>
  <c r="R11" i="34"/>
  <c r="F11" i="34"/>
  <c r="W26" i="43"/>
  <c r="L15" i="45"/>
  <c r="L13" i="46"/>
  <c r="L21" i="46"/>
  <c r="L29" i="46"/>
  <c r="L15" i="48"/>
  <c r="L23" i="48"/>
  <c r="L31" i="48"/>
  <c r="T35" i="61"/>
  <c r="I27" i="66"/>
  <c r="L22" i="68"/>
  <c r="D23" i="69" s="1"/>
  <c r="J36" i="79"/>
  <c r="D195" i="2" s="1"/>
  <c r="R14" i="9"/>
  <c r="O27" i="9"/>
  <c r="M31" i="9"/>
  <c r="C41" i="2" s="1"/>
  <c r="L13" i="41"/>
  <c r="L21" i="41"/>
  <c r="L29" i="41"/>
  <c r="S35" i="43"/>
  <c r="T35" i="43" s="1"/>
  <c r="AE13" i="75"/>
  <c r="G36" i="81"/>
  <c r="D197" i="2" s="1"/>
  <c r="J35" i="91"/>
  <c r="D93" i="2" s="1"/>
  <c r="K35" i="15"/>
  <c r="K34" i="15"/>
  <c r="H41" i="7"/>
  <c r="N27" i="14"/>
  <c r="L31" i="24"/>
  <c r="D29" i="89"/>
  <c r="AD13" i="32"/>
  <c r="F24" i="32"/>
  <c r="AD25" i="32"/>
  <c r="L18" i="41"/>
  <c r="L26" i="41"/>
  <c r="U35" i="43"/>
  <c r="V35" i="43" s="1"/>
  <c r="R27" i="45"/>
  <c r="R32" i="45"/>
  <c r="L23" i="46"/>
  <c r="J37" i="56"/>
  <c r="D136" i="2" s="1"/>
  <c r="L11" i="68"/>
  <c r="D12" i="69" s="1"/>
  <c r="AE14" i="75"/>
  <c r="AH24" i="75"/>
  <c r="P31" i="9"/>
  <c r="C42" i="2" s="1"/>
  <c r="P24" i="32"/>
  <c r="L21" i="45"/>
  <c r="L23" i="45"/>
  <c r="J35" i="46"/>
  <c r="Z35" i="43"/>
  <c r="L37" i="3"/>
  <c r="E12" i="2" s="1"/>
  <c r="R22" i="9"/>
  <c r="G36" i="95"/>
  <c r="F36" i="95"/>
  <c r="C108" i="2" s="1"/>
  <c r="H36" i="95"/>
  <c r="C110" i="2" s="1"/>
  <c r="F33" i="30"/>
  <c r="L12" i="41"/>
  <c r="L20" i="41"/>
  <c r="L28" i="41"/>
  <c r="F34" i="42"/>
  <c r="E117" i="2" s="1"/>
  <c r="Q34" i="44"/>
  <c r="L16" i="45"/>
  <c r="R29" i="45"/>
  <c r="R31" i="45"/>
  <c r="L19" i="48"/>
  <c r="L27" i="48"/>
  <c r="F34" i="49"/>
  <c r="E126" i="2" s="1"/>
  <c r="F35" i="50"/>
  <c r="E130" i="2" s="1"/>
  <c r="V33" i="52"/>
  <c r="L18" i="68"/>
  <c r="D19" i="69" s="1"/>
  <c r="L19" i="68"/>
  <c r="D20" i="69" s="1"/>
  <c r="L28" i="68"/>
  <c r="D29" i="69" s="1"/>
  <c r="L13" i="70"/>
  <c r="L21" i="70"/>
  <c r="L29" i="70"/>
  <c r="H8" i="71"/>
  <c r="AE23" i="75"/>
  <c r="R11" i="78"/>
  <c r="R36" i="78" s="1"/>
  <c r="R23" i="9"/>
  <c r="K38" i="19"/>
  <c r="E77" i="2" s="1"/>
  <c r="H33" i="30"/>
  <c r="AD24" i="32"/>
  <c r="R13" i="45"/>
  <c r="H35" i="45"/>
  <c r="H33" i="52"/>
  <c r="L16" i="68"/>
  <c r="D17" i="69" s="1"/>
  <c r="L12" i="70"/>
  <c r="R28" i="44"/>
  <c r="X31" i="44"/>
  <c r="X28" i="44"/>
  <c r="AD27" i="43"/>
  <c r="R27" i="43"/>
  <c r="L15" i="43"/>
  <c r="L32" i="43"/>
  <c r="AD32" i="43"/>
  <c r="L29" i="43"/>
  <c r="R29" i="43"/>
  <c r="R11" i="39"/>
  <c r="H11" i="39"/>
  <c r="J11" i="39"/>
  <c r="I17" i="10"/>
  <c r="AD24" i="44"/>
  <c r="N35" i="43"/>
  <c r="J11" i="7"/>
  <c r="R17" i="9"/>
  <c r="E13" i="14"/>
  <c r="I13" i="14"/>
  <c r="N17" i="14"/>
  <c r="N23" i="14"/>
  <c r="T16" i="43"/>
  <c r="W16" i="43"/>
  <c r="N23" i="43"/>
  <c r="Z23" i="43"/>
  <c r="H23" i="43"/>
  <c r="AD31" i="44"/>
  <c r="J35" i="43"/>
  <c r="E29" i="4"/>
  <c r="N31" i="9"/>
  <c r="D41" i="2" s="1"/>
  <c r="E22" i="14"/>
  <c r="K22" i="14"/>
  <c r="AD12" i="32"/>
  <c r="V12" i="32"/>
  <c r="F12" i="32"/>
  <c r="AB12" i="32"/>
  <c r="T12" i="32"/>
  <c r="L12" i="32"/>
  <c r="V16" i="32"/>
  <c r="F16" i="32"/>
  <c r="Z16" i="32"/>
  <c r="X16" i="32"/>
  <c r="R16" i="32"/>
  <c r="V20" i="32"/>
  <c r="T20" i="32"/>
  <c r="L20" i="32"/>
  <c r="J20" i="32"/>
  <c r="Z20" i="32"/>
  <c r="V13" i="43"/>
  <c r="G16" i="10"/>
  <c r="E29" i="14"/>
  <c r="I29" i="14"/>
  <c r="I35" i="24"/>
  <c r="H36" i="24" s="1"/>
  <c r="D88" i="2" s="1"/>
  <c r="V22" i="32"/>
  <c r="N22" i="32"/>
  <c r="N26" i="43"/>
  <c r="Z26" i="43"/>
  <c r="R13" i="44"/>
  <c r="AB13" i="44"/>
  <c r="N29" i="14"/>
  <c r="K11" i="19"/>
  <c r="J18" i="43"/>
  <c r="AB18" i="43"/>
  <c r="N22" i="43"/>
  <c r="H22" i="43"/>
  <c r="X24" i="44"/>
  <c r="AB35" i="43"/>
  <c r="K41" i="7"/>
  <c r="R20" i="9"/>
  <c r="O21" i="9"/>
  <c r="R26" i="9"/>
  <c r="E23" i="14"/>
  <c r="P21" i="32"/>
  <c r="F27" i="32"/>
  <c r="H29" i="32"/>
  <c r="V29" i="32"/>
  <c r="Z29" i="32"/>
  <c r="P29" i="32"/>
  <c r="F29" i="32"/>
  <c r="L24" i="43"/>
  <c r="Z24" i="43"/>
  <c r="H24" i="43"/>
  <c r="W30" i="43"/>
  <c r="X30" i="43" s="1"/>
  <c r="T22" i="44"/>
  <c r="R24" i="45"/>
  <c r="L24" i="45"/>
  <c r="I31" i="9"/>
  <c r="F37" i="3"/>
  <c r="E9" i="2" s="1"/>
  <c r="O20" i="9"/>
  <c r="O24" i="9"/>
  <c r="E21" i="14"/>
  <c r="I21" i="14"/>
  <c r="Z19" i="43"/>
  <c r="L22" i="43"/>
  <c r="R22" i="43"/>
  <c r="R21" i="9"/>
  <c r="J21" i="32"/>
  <c r="R21" i="32"/>
  <c r="H21" i="32"/>
  <c r="AD21" i="32"/>
  <c r="F21" i="32"/>
  <c r="V21" i="32"/>
  <c r="Z23" i="32"/>
  <c r="V23" i="32"/>
  <c r="L23" i="32"/>
  <c r="Z27" i="32"/>
  <c r="AB27" i="32"/>
  <c r="T27" i="32"/>
  <c r="K37" i="3"/>
  <c r="E11" i="2" s="1"/>
  <c r="I11" i="7"/>
  <c r="E15" i="14"/>
  <c r="J12" i="32"/>
  <c r="J16" i="32"/>
  <c r="F20" i="32"/>
  <c r="X21" i="32"/>
  <c r="AB14" i="43"/>
  <c r="J14" i="43"/>
  <c r="W19" i="43"/>
  <c r="X19" i="43" s="1"/>
  <c r="W20" i="43"/>
  <c r="W21" i="43"/>
  <c r="AB23" i="43"/>
  <c r="K35" i="46"/>
  <c r="L15" i="70"/>
  <c r="L23" i="70"/>
  <c r="R16" i="9"/>
  <c r="O17" i="9"/>
  <c r="R18" i="9"/>
  <c r="Q31" i="9"/>
  <c r="D42" i="2" s="1"/>
  <c r="K37" i="19"/>
  <c r="L21" i="24"/>
  <c r="J33" i="29"/>
  <c r="N24" i="32"/>
  <c r="F36" i="40"/>
  <c r="L17" i="41"/>
  <c r="L25" i="41"/>
  <c r="Z13" i="43"/>
  <c r="L14" i="43"/>
  <c r="W18" i="43"/>
  <c r="J19" i="43"/>
  <c r="Z25" i="43"/>
  <c r="W25" i="43"/>
  <c r="J26" i="43"/>
  <c r="V29" i="43"/>
  <c r="Z13" i="44"/>
  <c r="R22" i="45"/>
  <c r="L17" i="46"/>
  <c r="L25" i="46"/>
  <c r="L17" i="48"/>
  <c r="L25" i="48"/>
  <c r="K34" i="48"/>
  <c r="D125" i="2" s="1"/>
  <c r="L36" i="82"/>
  <c r="L16" i="41"/>
  <c r="L24" i="41"/>
  <c r="H13" i="43"/>
  <c r="V18" i="43"/>
  <c r="V19" i="43"/>
  <c r="AD20" i="43"/>
  <c r="R21" i="43"/>
  <c r="L30" i="45"/>
  <c r="Y28" i="61"/>
  <c r="L27" i="68"/>
  <c r="D28" i="69" s="1"/>
  <c r="L20" i="70"/>
  <c r="L28" i="70"/>
  <c r="J13" i="32"/>
  <c r="L15" i="41"/>
  <c r="L23" i="41"/>
  <c r="H20" i="43"/>
  <c r="H21" i="43"/>
  <c r="R23" i="43"/>
  <c r="Z28" i="43"/>
  <c r="L15" i="46"/>
  <c r="C11" i="7"/>
  <c r="D11" i="7"/>
  <c r="O29" i="9"/>
  <c r="L23" i="24"/>
  <c r="N33" i="29"/>
  <c r="J33" i="30"/>
  <c r="P13" i="32"/>
  <c r="AB24" i="32"/>
  <c r="F34" i="41"/>
  <c r="L22" i="41"/>
  <c r="T23" i="43"/>
  <c r="AB24" i="43"/>
  <c r="W29" i="43"/>
  <c r="X29" i="43" s="1"/>
  <c r="W32" i="43"/>
  <c r="X32" i="43" s="1"/>
  <c r="AD19" i="44"/>
  <c r="T19" i="44"/>
  <c r="T29" i="44"/>
  <c r="Z29" i="44"/>
  <c r="R23" i="45"/>
  <c r="T33" i="52"/>
  <c r="Q35" i="61"/>
  <c r="C147" i="2" s="1"/>
  <c r="L18" i="70"/>
  <c r="L26" i="70"/>
  <c r="AB29" i="44"/>
  <c r="F34" i="48"/>
  <c r="F37" i="73"/>
  <c r="AH17" i="75"/>
  <c r="O33" i="28"/>
  <c r="F33" i="29"/>
  <c r="F36" i="33"/>
  <c r="J34" i="41"/>
  <c r="D116" i="2" s="1"/>
  <c r="W14" i="43"/>
  <c r="V16" i="43"/>
  <c r="J17" i="43"/>
  <c r="AB17" i="43"/>
  <c r="T19" i="43"/>
  <c r="T20" i="43"/>
  <c r="Z21" i="43"/>
  <c r="T21" i="43"/>
  <c r="V16" i="44"/>
  <c r="Z23" i="44"/>
  <c r="R15" i="45"/>
  <c r="L20" i="48"/>
  <c r="L28" i="48"/>
  <c r="J34" i="48"/>
  <c r="C125" i="2" s="1"/>
  <c r="L35" i="50"/>
  <c r="E132" i="2" s="1"/>
  <c r="F36" i="58"/>
  <c r="Y26" i="61"/>
  <c r="L16" i="70"/>
  <c r="L24" i="70"/>
  <c r="N36" i="62"/>
  <c r="L29" i="68"/>
  <c r="D30" i="69" s="1"/>
  <c r="AH18" i="75"/>
  <c r="C188" i="2"/>
  <c r="H34" i="89"/>
  <c r="F34" i="92"/>
  <c r="D98" i="2" s="1"/>
  <c r="L26" i="68"/>
  <c r="D27" i="69" s="1"/>
  <c r="L20" i="45"/>
  <c r="L28" i="45"/>
  <c r="L14" i="46"/>
  <c r="L22" i="46"/>
  <c r="L30" i="46"/>
  <c r="L16" i="48"/>
  <c r="L24" i="48"/>
  <c r="I36" i="67"/>
  <c r="J36" i="67" s="1"/>
  <c r="E158" i="2" s="1"/>
  <c r="K36" i="70"/>
  <c r="Q37" i="73"/>
  <c r="E176" i="2" s="1"/>
  <c r="AH14" i="75"/>
  <c r="K36" i="81"/>
  <c r="D198" i="2" s="1"/>
  <c r="F35" i="91"/>
  <c r="D91" i="2" s="1"/>
  <c r="P37" i="56"/>
  <c r="H36" i="67"/>
  <c r="AE21" i="75"/>
  <c r="K36" i="82"/>
  <c r="L19" i="45"/>
  <c r="L12" i="46"/>
  <c r="L20" i="46"/>
  <c r="L28" i="46"/>
  <c r="L14" i="48"/>
  <c r="L22" i="48"/>
  <c r="L30" i="48"/>
  <c r="L14" i="68"/>
  <c r="D15" i="69" s="1"/>
  <c r="AH11" i="75"/>
  <c r="AE20" i="75"/>
  <c r="AH21" i="75"/>
  <c r="AH25" i="75"/>
  <c r="H37" i="56"/>
  <c r="C136" i="2" s="1"/>
  <c r="L30" i="68"/>
  <c r="D31" i="69" s="1"/>
  <c r="AH19" i="75"/>
  <c r="N37" i="20"/>
  <c r="N33" i="20"/>
  <c r="N36" i="20"/>
  <c r="N35" i="20"/>
  <c r="K36" i="19"/>
  <c r="K34" i="19"/>
  <c r="K32" i="15"/>
  <c r="K33" i="15"/>
  <c r="K13" i="15"/>
  <c r="K10" i="15"/>
  <c r="T13" i="15"/>
  <c r="T32" i="15"/>
  <c r="K11" i="15"/>
  <c r="K12" i="15"/>
  <c r="K38" i="15"/>
  <c r="T11" i="15"/>
  <c r="T12" i="15"/>
  <c r="K36" i="15"/>
  <c r="T38" i="15"/>
  <c r="E62" i="2" s="1"/>
  <c r="E65" i="7"/>
  <c r="I26" i="10"/>
  <c r="J26" i="10"/>
  <c r="R28" i="9"/>
  <c r="D27" i="10"/>
  <c r="O28" i="9"/>
  <c r="P31" i="43"/>
  <c r="J31" i="43"/>
  <c r="AB31" i="43"/>
  <c r="V31" i="43"/>
  <c r="X30" i="44"/>
  <c r="R30" i="44"/>
  <c r="E41" i="7"/>
  <c r="O25" i="9"/>
  <c r="I25" i="10"/>
  <c r="H25" i="10"/>
  <c r="J25" i="10"/>
  <c r="G12" i="10"/>
  <c r="I12" i="10"/>
  <c r="I22" i="10"/>
  <c r="H22" i="10"/>
  <c r="X14" i="32"/>
  <c r="N14" i="32"/>
  <c r="H14" i="32"/>
  <c r="F14" i="32"/>
  <c r="AB14" i="32"/>
  <c r="T14" i="32"/>
  <c r="P14" i="32"/>
  <c r="V14" i="32"/>
  <c r="AD14" i="32"/>
  <c r="L14" i="32"/>
  <c r="K34" i="39"/>
  <c r="I20" i="10"/>
  <c r="H24" i="10"/>
  <c r="I16" i="10"/>
  <c r="I24" i="14"/>
  <c r="K24" i="14"/>
  <c r="J21" i="10"/>
  <c r="H21" i="10"/>
  <c r="I28" i="10"/>
  <c r="G28" i="10"/>
  <c r="H20" i="10"/>
  <c r="AD20" i="44"/>
  <c r="H35" i="43"/>
  <c r="E28" i="4"/>
  <c r="C37" i="23" s="1"/>
  <c r="F31" i="9"/>
  <c r="O10" i="9"/>
  <c r="H11" i="10"/>
  <c r="I11" i="10"/>
  <c r="J11" i="10"/>
  <c r="H13" i="10"/>
  <c r="J13" i="10"/>
  <c r="G10" i="10"/>
  <c r="C30" i="10"/>
  <c r="N18" i="14"/>
  <c r="K18" i="14"/>
  <c r="I18" i="14"/>
  <c r="E18" i="14"/>
  <c r="G18" i="14"/>
  <c r="Q34" i="39"/>
  <c r="H28" i="10"/>
  <c r="J28" i="10"/>
  <c r="L11" i="28"/>
  <c r="D33" i="28"/>
  <c r="J11" i="28"/>
  <c r="F11" i="28"/>
  <c r="U35" i="32"/>
  <c r="J35" i="32" s="1"/>
  <c r="J9" i="10"/>
  <c r="H9" i="10"/>
  <c r="I9" i="10"/>
  <c r="H26" i="10"/>
  <c r="H65" i="7"/>
  <c r="E10" i="8"/>
  <c r="L31" i="9"/>
  <c r="O26" i="9"/>
  <c r="AD16" i="44"/>
  <c r="R25" i="9"/>
  <c r="I13" i="10"/>
  <c r="N26" i="14"/>
  <c r="AD19" i="32"/>
  <c r="T19" i="32"/>
  <c r="N19" i="32"/>
  <c r="L19" i="32"/>
  <c r="F19" i="32"/>
  <c r="AB19" i="32"/>
  <c r="K26" i="14"/>
  <c r="I26" i="14"/>
  <c r="E26" i="14"/>
  <c r="R16" i="44"/>
  <c r="F35" i="24"/>
  <c r="E36" i="24" s="1"/>
  <c r="C88" i="2" s="1"/>
  <c r="N30" i="28"/>
  <c r="L30" i="28"/>
  <c r="J30" i="28"/>
  <c r="Z19" i="32"/>
  <c r="K17" i="14"/>
  <c r="J35" i="24"/>
  <c r="D34" i="39"/>
  <c r="T34" i="39" s="1"/>
  <c r="O14" i="9"/>
  <c r="I21" i="10"/>
  <c r="K11" i="14"/>
  <c r="E11" i="14"/>
  <c r="N19" i="14"/>
  <c r="K19" i="14"/>
  <c r="E19" i="14"/>
  <c r="E25" i="14"/>
  <c r="I25" i="14"/>
  <c r="P29" i="28"/>
  <c r="T11" i="32"/>
  <c r="N11" i="32"/>
  <c r="L11" i="32"/>
  <c r="F11" i="32"/>
  <c r="AB11" i="32"/>
  <c r="Z11" i="32"/>
  <c r="N30" i="32"/>
  <c r="F30" i="32"/>
  <c r="AB30" i="32"/>
  <c r="J36" i="33"/>
  <c r="N11" i="39"/>
  <c r="V15" i="43"/>
  <c r="W15" i="43"/>
  <c r="X15" i="43" s="1"/>
  <c r="R29" i="9"/>
  <c r="R12" i="9"/>
  <c r="D19" i="10"/>
  <c r="I24" i="10"/>
  <c r="M33" i="14"/>
  <c r="N11" i="14"/>
  <c r="N14" i="28"/>
  <c r="L14" i="28"/>
  <c r="J14" i="28"/>
  <c r="H14" i="28"/>
  <c r="F14" i="28"/>
  <c r="N22" i="28"/>
  <c r="L22" i="28"/>
  <c r="J22" i="28"/>
  <c r="H22" i="28"/>
  <c r="H29" i="28"/>
  <c r="F29" i="28"/>
  <c r="N29" i="28"/>
  <c r="E34" i="39"/>
  <c r="V34" i="39" s="1"/>
  <c r="E17" i="14"/>
  <c r="I17" i="14"/>
  <c r="G17" i="14"/>
  <c r="K27" i="14"/>
  <c r="E27" i="14"/>
  <c r="K35" i="24"/>
  <c r="L15" i="32"/>
  <c r="F15" i="32"/>
  <c r="Z15" i="32"/>
  <c r="Z31" i="43"/>
  <c r="N13" i="28"/>
  <c r="F18" i="28"/>
  <c r="J20" i="28"/>
  <c r="F26" i="28"/>
  <c r="J28" i="28"/>
  <c r="N16" i="32"/>
  <c r="AB16" i="32"/>
  <c r="N17" i="32"/>
  <c r="AD17" i="32"/>
  <c r="R24" i="32"/>
  <c r="R25" i="32"/>
  <c r="AD24" i="43"/>
  <c r="W28" i="43"/>
  <c r="X28" i="43" s="1"/>
  <c r="AH12" i="75"/>
  <c r="AE12" i="75"/>
  <c r="AH13" i="75"/>
  <c r="E14" i="14"/>
  <c r="N12" i="28"/>
  <c r="N17" i="28"/>
  <c r="L20" i="28"/>
  <c r="N25" i="28"/>
  <c r="L28" i="28"/>
  <c r="P12" i="32"/>
  <c r="R13" i="32"/>
  <c r="P16" i="32"/>
  <c r="AD16" i="32"/>
  <c r="P17" i="32"/>
  <c r="R20" i="32"/>
  <c r="H22" i="32"/>
  <c r="T24" i="32"/>
  <c r="T25" i="32"/>
  <c r="N27" i="32"/>
  <c r="T13" i="43"/>
  <c r="W13" i="43"/>
  <c r="V14" i="43"/>
  <c r="K35" i="43"/>
  <c r="AB20" i="43"/>
  <c r="J20" i="43"/>
  <c r="V20" i="43"/>
  <c r="J21" i="43"/>
  <c r="AB21" i="43"/>
  <c r="V21" i="43"/>
  <c r="AD22" i="43"/>
  <c r="AD23" i="43"/>
  <c r="L23" i="43"/>
  <c r="AC34" i="44"/>
  <c r="X19" i="44"/>
  <c r="Z21" i="44"/>
  <c r="K34" i="41"/>
  <c r="V14" i="44"/>
  <c r="AB14" i="44"/>
  <c r="E34" i="44"/>
  <c r="P34" i="44" s="1"/>
  <c r="F35" i="45"/>
  <c r="K35" i="45"/>
  <c r="P15" i="28"/>
  <c r="P23" i="28"/>
  <c r="T16" i="32"/>
  <c r="T17" i="32"/>
  <c r="AB20" i="32"/>
  <c r="X22" i="32"/>
  <c r="H24" i="32"/>
  <c r="V24" i="32"/>
  <c r="F25" i="32"/>
  <c r="V25" i="32"/>
  <c r="AD27" i="32"/>
  <c r="P13" i="43"/>
  <c r="AB13" i="43"/>
  <c r="H18" i="43"/>
  <c r="AD18" i="43"/>
  <c r="T18" i="43"/>
  <c r="Z18" i="43"/>
  <c r="R24" i="43"/>
  <c r="AB28" i="44"/>
  <c r="P28" i="44"/>
  <c r="AB30" i="44"/>
  <c r="V30" i="44"/>
  <c r="J24" i="32"/>
  <c r="X24" i="32"/>
  <c r="H25" i="32"/>
  <c r="X25" i="32"/>
  <c r="AD14" i="43"/>
  <c r="H17" i="43"/>
  <c r="AD17" i="43"/>
  <c r="T17" i="43"/>
  <c r="P32" i="43"/>
  <c r="V32" i="43"/>
  <c r="AB32" i="43"/>
  <c r="Z26" i="44"/>
  <c r="T26" i="44"/>
  <c r="F13" i="32"/>
  <c r="H16" i="32"/>
  <c r="F17" i="32"/>
  <c r="H20" i="32"/>
  <c r="L24" i="32"/>
  <c r="J25" i="32"/>
  <c r="AC35" i="43"/>
  <c r="R15" i="43"/>
  <c r="Z17" i="43"/>
  <c r="T22" i="43"/>
  <c r="W22" i="43"/>
  <c r="X22" i="43" s="1"/>
  <c r="V24" i="43"/>
  <c r="W24" i="43"/>
  <c r="H26" i="43"/>
  <c r="L26" i="43"/>
  <c r="T26" i="43"/>
  <c r="R17" i="45"/>
  <c r="F35" i="61"/>
  <c r="O11" i="61"/>
  <c r="N16" i="43"/>
  <c r="Z16" i="43"/>
  <c r="N25" i="43"/>
  <c r="W34" i="44"/>
  <c r="R18" i="44"/>
  <c r="Z18" i="44"/>
  <c r="F35" i="46"/>
  <c r="N15" i="43"/>
  <c r="Z15" i="43"/>
  <c r="N24" i="43"/>
  <c r="Y17" i="61"/>
  <c r="Q35" i="91"/>
  <c r="D95" i="2" s="1"/>
  <c r="M35" i="91"/>
  <c r="D94" i="2" s="1"/>
  <c r="N14" i="43"/>
  <c r="J15" i="43"/>
  <c r="H19" i="43"/>
  <c r="Z22" i="43"/>
  <c r="Q35" i="43"/>
  <c r="AB30" i="43"/>
  <c r="V24" i="44"/>
  <c r="AB24" i="44"/>
  <c r="R25" i="45"/>
  <c r="K33" i="52"/>
  <c r="Q37" i="56"/>
  <c r="G38" i="62"/>
  <c r="G39" i="62" s="1"/>
  <c r="E151" i="2" s="1"/>
  <c r="F36" i="79"/>
  <c r="H36" i="79"/>
  <c r="C195" i="2" s="1"/>
  <c r="M36" i="82"/>
  <c r="T15" i="43"/>
  <c r="T24" i="43"/>
  <c r="V26" i="43"/>
  <c r="AD15" i="44"/>
  <c r="P16" i="44"/>
  <c r="Z17" i="44"/>
  <c r="Z25" i="44"/>
  <c r="R25" i="44"/>
  <c r="I34" i="48"/>
  <c r="L12" i="48"/>
  <c r="L16" i="43"/>
  <c r="N20" i="43"/>
  <c r="R25" i="43"/>
  <c r="AB12" i="44"/>
  <c r="P12" i="44"/>
  <c r="Z22" i="44"/>
  <c r="P24" i="44"/>
  <c r="R21" i="45"/>
  <c r="L29" i="45"/>
  <c r="H36" i="57"/>
  <c r="C137" i="2" s="1"/>
  <c r="F36" i="57"/>
  <c r="N19" i="43"/>
  <c r="T27" i="43"/>
  <c r="T28" i="43"/>
  <c r="R21" i="44"/>
  <c r="R29" i="44"/>
  <c r="R19" i="45"/>
  <c r="Q11" i="52"/>
  <c r="W23" i="61"/>
  <c r="F36" i="68"/>
  <c r="K36" i="79"/>
  <c r="F35" i="80"/>
  <c r="E196" i="2" s="1"/>
  <c r="S35" i="91"/>
  <c r="D96" i="2" s="1"/>
  <c r="AB20" i="44"/>
  <c r="I36" i="68"/>
  <c r="H37" i="68" s="1"/>
  <c r="L15" i="68"/>
  <c r="D16" i="69" s="1"/>
  <c r="L21" i="68"/>
  <c r="D22" i="69" s="1"/>
  <c r="P35" i="77"/>
  <c r="H36" i="58"/>
  <c r="C138" i="2" s="1"/>
  <c r="I36" i="60"/>
  <c r="I40" i="60" s="1"/>
  <c r="I23" i="66"/>
  <c r="I26" i="66"/>
  <c r="Q35" i="77"/>
  <c r="C187" i="2" s="1"/>
  <c r="AB22" i="44"/>
  <c r="AB26" i="44"/>
  <c r="T30" i="44"/>
  <c r="X33" i="52"/>
  <c r="E20" i="63"/>
  <c r="I20" i="66"/>
  <c r="L12" i="68"/>
  <c r="D13" i="69" s="1"/>
  <c r="K36" i="68"/>
  <c r="F33" i="74"/>
  <c r="E179" i="2" s="1"/>
  <c r="AH20" i="75"/>
  <c r="M33" i="52"/>
  <c r="G35" i="77"/>
  <c r="H35" i="77" s="1"/>
  <c r="E185" i="2" s="1"/>
  <c r="O35" i="91"/>
  <c r="K37" i="56"/>
  <c r="J36" i="70"/>
  <c r="H12" i="66"/>
  <c r="G36" i="66"/>
  <c r="H36" i="66" s="1"/>
  <c r="E13" i="2" l="1"/>
  <c r="F25" i="69"/>
  <c r="X12" i="44"/>
  <c r="C13" i="8"/>
  <c r="E13" i="8" s="1"/>
  <c r="E36" i="2" s="1"/>
  <c r="H14" i="5"/>
  <c r="H18" i="5"/>
  <c r="E19" i="2" s="1"/>
  <c r="H15" i="5"/>
  <c r="L34" i="48"/>
  <c r="E125" i="2" s="1"/>
  <c r="L34" i="41"/>
  <c r="E116" i="2" s="1"/>
  <c r="H25" i="69"/>
  <c r="G33" i="14"/>
  <c r="Z33" i="52"/>
  <c r="H16" i="5"/>
  <c r="E17" i="2" s="1"/>
  <c r="H22" i="5"/>
  <c r="E23" i="2" s="1"/>
  <c r="D13" i="7"/>
  <c r="D39" i="2" s="1"/>
  <c r="R12" i="44"/>
  <c r="Z34" i="44"/>
  <c r="C119" i="2" s="1"/>
  <c r="N34" i="44"/>
  <c r="D34" i="89"/>
  <c r="N33" i="14"/>
  <c r="E54" i="2" s="1"/>
  <c r="O31" i="9"/>
  <c r="E41" i="2" s="1"/>
  <c r="AD12" i="44"/>
  <c r="L36" i="57"/>
  <c r="E137" i="2" s="1"/>
  <c r="H34" i="44"/>
  <c r="K33" i="14"/>
  <c r="G13" i="7"/>
  <c r="D40" i="2" s="1"/>
  <c r="H21" i="69"/>
  <c r="J21" i="69"/>
  <c r="R35" i="45"/>
  <c r="E33" i="14"/>
  <c r="H17" i="5"/>
  <c r="E18" i="2" s="1"/>
  <c r="C13" i="7"/>
  <c r="C39" i="2" s="1"/>
  <c r="H19" i="5"/>
  <c r="E20" i="2" s="1"/>
  <c r="J26" i="69"/>
  <c r="Q33" i="52"/>
  <c r="L37" i="56"/>
  <c r="E136" i="2" s="1"/>
  <c r="H20" i="5"/>
  <c r="E21" i="2" s="1"/>
  <c r="F13" i="7"/>
  <c r="C40" i="2" s="1"/>
  <c r="E87" i="2"/>
  <c r="N36" i="95"/>
  <c r="E106" i="2" s="1"/>
  <c r="H21" i="5"/>
  <c r="E22" i="2" s="1"/>
  <c r="S35" i="77"/>
  <c r="E187" i="2" s="1"/>
  <c r="O35" i="61"/>
  <c r="E146" i="2" s="1"/>
  <c r="R35" i="34"/>
  <c r="H35" i="34"/>
  <c r="F35" i="34"/>
  <c r="P35" i="34"/>
  <c r="N35" i="34"/>
  <c r="V35" i="34"/>
  <c r="E102" i="2" s="1"/>
  <c r="T35" i="34"/>
  <c r="J35" i="34"/>
  <c r="N38" i="18"/>
  <c r="E12" i="7"/>
  <c r="G38" i="73"/>
  <c r="E172" i="2" s="1"/>
  <c r="E171" i="2"/>
  <c r="K38" i="68"/>
  <c r="D160" i="2" s="1"/>
  <c r="D159" i="2"/>
  <c r="E154" i="2"/>
  <c r="E155" i="2"/>
  <c r="N38" i="73"/>
  <c r="E175" i="2" s="1"/>
  <c r="E174" i="2"/>
  <c r="D21" i="63"/>
  <c r="E152" i="2"/>
  <c r="J38" i="68"/>
  <c r="C160" i="2" s="1"/>
  <c r="C159" i="2"/>
  <c r="I33" i="14"/>
  <c r="E53" i="2"/>
  <c r="R31" i="9"/>
  <c r="E42" i="2" s="1"/>
  <c r="D89" i="2"/>
  <c r="H35" i="89"/>
  <c r="D90" i="2" s="1"/>
  <c r="K11" i="7"/>
  <c r="H11" i="7"/>
  <c r="H13" i="7" s="1"/>
  <c r="E40" i="2" s="1"/>
  <c r="L35" i="46"/>
  <c r="F26" i="69"/>
  <c r="F21" i="69"/>
  <c r="L35" i="24"/>
  <c r="K36" i="24" s="1"/>
  <c r="E88" i="2" s="1"/>
  <c r="U35" i="61"/>
  <c r="R39" i="73"/>
  <c r="C178" i="2" s="1"/>
  <c r="K36" i="77"/>
  <c r="E184" i="2" s="1"/>
  <c r="G37" i="69"/>
  <c r="E164" i="2" s="1"/>
  <c r="F14" i="69"/>
  <c r="H14" i="69"/>
  <c r="S39" i="73"/>
  <c r="D178" i="2" s="1"/>
  <c r="C21" i="63"/>
  <c r="J14" i="69"/>
  <c r="AB35" i="32"/>
  <c r="D36" i="76"/>
  <c r="E182" i="2" s="1"/>
  <c r="T39" i="73"/>
  <c r="E178" i="2" s="1"/>
  <c r="J24" i="69"/>
  <c r="F24" i="69"/>
  <c r="N36" i="82"/>
  <c r="O36" i="82" s="1"/>
  <c r="E201" i="2" s="1"/>
  <c r="L35" i="76"/>
  <c r="E183" i="2" s="1"/>
  <c r="G37" i="68"/>
  <c r="J17" i="69"/>
  <c r="H17" i="69"/>
  <c r="F17" i="69"/>
  <c r="Y35" i="61"/>
  <c r="D148" i="2" s="1"/>
  <c r="Z35" i="61"/>
  <c r="AA35" i="61" s="1"/>
  <c r="E147" i="2" s="1"/>
  <c r="J19" i="69"/>
  <c r="H19" i="69"/>
  <c r="F19" i="69"/>
  <c r="X13" i="43"/>
  <c r="W35" i="43"/>
  <c r="P36" i="95"/>
  <c r="E108" i="2" s="1"/>
  <c r="Q36" i="95"/>
  <c r="R36" i="95"/>
  <c r="E110" i="2" s="1"/>
  <c r="J29" i="69"/>
  <c r="F29" i="69"/>
  <c r="H29" i="69"/>
  <c r="J10" i="10"/>
  <c r="H10" i="10"/>
  <c r="L36" i="70"/>
  <c r="L37" i="70" s="1"/>
  <c r="E165" i="2" s="1"/>
  <c r="F20" i="69"/>
  <c r="J20" i="69"/>
  <c r="H20" i="69"/>
  <c r="F12" i="69"/>
  <c r="J12" i="69"/>
  <c r="H12" i="69"/>
  <c r="H23" i="69"/>
  <c r="F23" i="69"/>
  <c r="J23" i="69"/>
  <c r="H18" i="69"/>
  <c r="F18" i="69"/>
  <c r="J18" i="69"/>
  <c r="I15" i="10"/>
  <c r="J15" i="10"/>
  <c r="AD17" i="44"/>
  <c r="X14" i="43"/>
  <c r="L20" i="43"/>
  <c r="X24" i="43"/>
  <c r="R14" i="43"/>
  <c r="L35" i="45"/>
  <c r="J27" i="69"/>
  <c r="H27" i="69"/>
  <c r="F27" i="69"/>
  <c r="H39" i="19"/>
  <c r="K39" i="19"/>
  <c r="R20" i="43"/>
  <c r="E38" i="18"/>
  <c r="K39" i="15"/>
  <c r="E61" i="2" s="1"/>
  <c r="Q39" i="15"/>
  <c r="R13" i="43"/>
  <c r="AD13" i="43"/>
  <c r="L13" i="43"/>
  <c r="F35" i="43"/>
  <c r="R35" i="43" s="1"/>
  <c r="X21" i="43"/>
  <c r="H38" i="18"/>
  <c r="E40" i="16"/>
  <c r="E67" i="2" s="1"/>
  <c r="X15" i="44"/>
  <c r="X17" i="43"/>
  <c r="E188" i="2"/>
  <c r="K38" i="17"/>
  <c r="J30" i="69"/>
  <c r="H30" i="69"/>
  <c r="F30" i="69"/>
  <c r="L36" i="58"/>
  <c r="E138" i="2" s="1"/>
  <c r="L21" i="43"/>
  <c r="X20" i="43"/>
  <c r="H39" i="15"/>
  <c r="D18" i="21"/>
  <c r="X29" i="44"/>
  <c r="AD29" i="44"/>
  <c r="X23" i="44"/>
  <c r="R23" i="44"/>
  <c r="AD23" i="44"/>
  <c r="L36" i="79"/>
  <c r="E195" i="2" s="1"/>
  <c r="D15" i="21"/>
  <c r="E38" i="17"/>
  <c r="D12" i="21"/>
  <c r="D11" i="21"/>
  <c r="F40" i="16"/>
  <c r="D65" i="2" s="1"/>
  <c r="D16" i="21"/>
  <c r="D17" i="21"/>
  <c r="F28" i="69"/>
  <c r="J28" i="69"/>
  <c r="H28" i="69"/>
  <c r="AD21" i="43"/>
  <c r="L19" i="43"/>
  <c r="AD19" i="43"/>
  <c r="N39" i="15"/>
  <c r="X13" i="44"/>
  <c r="AD13" i="44"/>
  <c r="R19" i="43"/>
  <c r="AD16" i="43"/>
  <c r="E11" i="7"/>
  <c r="T39" i="15"/>
  <c r="E63" i="2" s="1"/>
  <c r="R19" i="44"/>
  <c r="D19" i="21"/>
  <c r="E80" i="2" s="1"/>
  <c r="E39" i="19"/>
  <c r="H38" i="17"/>
  <c r="E39" i="15"/>
  <c r="R16" i="43"/>
  <c r="J31" i="69"/>
  <c r="H31" i="69"/>
  <c r="F31" i="69"/>
  <c r="H15" i="69"/>
  <c r="F15" i="69"/>
  <c r="J15" i="69"/>
  <c r="K38" i="18"/>
  <c r="D13" i="21"/>
  <c r="J19" i="10"/>
  <c r="I19" i="10"/>
  <c r="H19" i="10"/>
  <c r="F34" i="44"/>
  <c r="X34" i="44" s="1"/>
  <c r="E118" i="2" s="1"/>
  <c r="X14" i="44"/>
  <c r="AD14" i="44"/>
  <c r="R14" i="44"/>
  <c r="D37" i="68"/>
  <c r="E37" i="68"/>
  <c r="G30" i="10"/>
  <c r="E43" i="2" s="1"/>
  <c r="J27" i="10"/>
  <c r="H27" i="10"/>
  <c r="I27" i="10"/>
  <c r="O36" i="62"/>
  <c r="P36" i="62" s="1"/>
  <c r="E150" i="2" s="1"/>
  <c r="AD21" i="44"/>
  <c r="AD31" i="43"/>
  <c r="L31" i="43"/>
  <c r="R31" i="43"/>
  <c r="AD26" i="43"/>
  <c r="N34" i="39"/>
  <c r="C114" i="2" s="1"/>
  <c r="H34" i="39"/>
  <c r="C113" i="2" s="1"/>
  <c r="H36" i="60"/>
  <c r="F36" i="60"/>
  <c r="E143" i="2"/>
  <c r="E144" i="2"/>
  <c r="J16" i="69"/>
  <c r="F16" i="69"/>
  <c r="H16" i="69"/>
  <c r="V34" i="44"/>
  <c r="D118" i="2" s="1"/>
  <c r="J34" i="44"/>
  <c r="AB34" i="44"/>
  <c r="D119" i="2" s="1"/>
  <c r="R17" i="43"/>
  <c r="X21" i="44"/>
  <c r="E156" i="2"/>
  <c r="I36" i="66"/>
  <c r="E157" i="2" s="1"/>
  <c r="L18" i="43"/>
  <c r="H35" i="32"/>
  <c r="F35" i="32"/>
  <c r="Z35" i="32"/>
  <c r="R35" i="32"/>
  <c r="X35" i="32"/>
  <c r="N35" i="32"/>
  <c r="P35" i="32"/>
  <c r="AD35" i="32"/>
  <c r="V35" i="32"/>
  <c r="E101" i="2" s="1"/>
  <c r="L35" i="32"/>
  <c r="T35" i="32"/>
  <c r="L36" i="68"/>
  <c r="E159" i="2" s="1"/>
  <c r="R22" i="44"/>
  <c r="AD22" i="44"/>
  <c r="X22" i="44"/>
  <c r="AD25" i="43"/>
  <c r="L25" i="43"/>
  <c r="AD25" i="44"/>
  <c r="X25" i="44"/>
  <c r="X18" i="44"/>
  <c r="AD18" i="44"/>
  <c r="X26" i="43"/>
  <c r="X25" i="43"/>
  <c r="X18" i="43"/>
  <c r="R15" i="44"/>
  <c r="F34" i="39"/>
  <c r="P34" i="39"/>
  <c r="D114" i="2" s="1"/>
  <c r="J34" i="39"/>
  <c r="D113" i="2" s="1"/>
  <c r="L17" i="43"/>
  <c r="P33" i="28"/>
  <c r="D97" i="2" s="1"/>
  <c r="N33" i="28"/>
  <c r="J33" i="28"/>
  <c r="H33" i="28"/>
  <c r="L33" i="28"/>
  <c r="F33" i="28"/>
  <c r="F22" i="69"/>
  <c r="J22" i="69"/>
  <c r="H22" i="69"/>
  <c r="R26" i="44"/>
  <c r="AD26" i="44"/>
  <c r="X26" i="44"/>
  <c r="D30" i="10"/>
  <c r="I30" i="10" s="1"/>
  <c r="E45" i="2" s="1"/>
  <c r="F11" i="63"/>
  <c r="F15" i="63"/>
  <c r="F13" i="63"/>
  <c r="F14" i="63"/>
  <c r="F10" i="63"/>
  <c r="F12" i="63"/>
  <c r="R37" i="56"/>
  <c r="X17" i="44"/>
  <c r="R17" i="44"/>
  <c r="R26" i="43"/>
  <c r="R18" i="43"/>
  <c r="X16" i="43"/>
  <c r="E13" i="7" l="1"/>
  <c r="E39" i="2" s="1"/>
  <c r="E81" i="2"/>
  <c r="E83" i="2"/>
  <c r="E120" i="2"/>
  <c r="E122" i="2"/>
  <c r="K37" i="68"/>
  <c r="L38" i="68"/>
  <c r="E160" i="2" s="1"/>
  <c r="X35" i="43"/>
  <c r="R34" i="39"/>
  <c r="E114" i="2" s="1"/>
  <c r="X34" i="39"/>
  <c r="L35" i="43"/>
  <c r="AD35" i="43"/>
  <c r="L34" i="39"/>
  <c r="E113" i="2" s="1"/>
  <c r="E82" i="2"/>
  <c r="R34" i="44"/>
  <c r="L34" i="44"/>
  <c r="AD34" i="44"/>
  <c r="E119" i="2" s="1"/>
  <c r="J30" i="10"/>
  <c r="H30" i="10"/>
  <c r="E44" i="2" s="1"/>
  <c r="J37" i="68"/>
  <c r="J13" i="69"/>
  <c r="F13" i="69"/>
  <c r="H13" i="69"/>
  <c r="D36" i="69"/>
  <c r="J36" i="69" l="1"/>
  <c r="E161" i="2" s="1"/>
  <c r="F36" i="69"/>
  <c r="E162" i="2" s="1"/>
  <c r="H36" i="69"/>
  <c r="E163" i="2" s="1"/>
  <c r="C12" i="3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5" authorId="0" shapeId="0" xr:uid="{727A7C0A-2B8C-4CF7-8F79-CB2B94A51962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isi nama kabupaten atau kota</t>
        </r>
      </text>
    </comment>
    <comment ref="G6" authorId="0" shapeId="0" xr:uid="{FBFFADD9-A6F2-4B81-BF78-577FB2D2BE9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isi tahun data profil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I8" authorId="0" shapeId="0" xr:uid="{72526C57-0294-4F4E-9CC7-69F3E85524C0}">
      <text>
        <r>
          <rPr>
            <sz val="9"/>
            <color indexed="81"/>
            <rFont val="Tahoma"/>
            <charset val="1"/>
          </rPr>
          <t xml:space="preserve">Penambahan 
</t>
        </r>
      </text>
    </comment>
    <comment ref="B25" authorId="0" shapeId="0" xr:uid="{49196D63-5576-4FAA-ACCE-5EF03FD062F3}">
      <text>
        <r>
          <rPr>
            <b/>
            <sz val="9"/>
            <color indexed="81"/>
            <rFont val="Tahoma"/>
            <charset val="1"/>
          </rPr>
          <t>penambahan
dihapus : Rumah bersalin, balai pengobatan, praktik dokter bersama, praktik pengobatan tradisional dan bank darah rumah sakit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D7" authorId="0" shapeId="0" xr:uid="{7ABA3DC8-3050-4067-A99F-521348DACF2B}">
      <text>
        <r>
          <rPr>
            <b/>
            <sz val="9"/>
            <color indexed="81"/>
            <rFont val="Tahoma"/>
            <charset val="1"/>
          </rPr>
          <t>Endah : Vaksinnya dihilangkan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Hisyam akbar</author>
  </authors>
  <commentList>
    <comment ref="A3" authorId="0" shapeId="0" xr:uid="{55E00177-B314-446A-98E6-ABA8108DEBDB}">
      <text>
        <r>
          <rPr>
            <b/>
            <sz val="9"/>
            <color indexed="81"/>
            <rFont val="Tahoma"/>
            <family val="2"/>
          </rPr>
          <t>Hisyam akbar: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37" authorId="0" shapeId="0" xr:uid="{44F220CC-0A98-41F2-B19F-B74DDC74656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Diisi jumlah terduga tuberkulosis</t>
        </r>
      </text>
    </comment>
    <comment ref="I39" authorId="0" shapeId="0" xr:uid="{55706887-1B65-43A4-9187-805C02F4ED2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isi perkiraan jumlah insiden tuberkulosis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37" authorId="0" shapeId="0" xr:uid="{78AE5233-E01B-435E-9497-5E0AC6D74C7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isi prevalensi pneumonia balita (%)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22" authorId="0" shapeId="0" xr:uid="{D180B92E-C806-4418-A4C7-8953D1402E0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jumlah estimasi orang dengan risiko terinfeksi HIV</t>
        </r>
      </text>
    </comment>
    <comment ref="F23" authorId="0" shapeId="0" xr:uid="{5FFE16CF-47A6-4ECC-9544-8BB68FF9D21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input  jumlah org dgn risiko terinfeksi HIV mendapat pelayanan deteksi dini HIV sesuai standar</t>
        </r>
      </text>
    </comment>
  </commentList>
</comments>
</file>

<file path=xl/sharedStrings.xml><?xml version="1.0" encoding="utf-8"?>
<sst xmlns="http://schemas.openxmlformats.org/spreadsheetml/2006/main" count="3015" uniqueCount="1317">
  <si>
    <t>RESUME PROFIL KESEHATAN</t>
  </si>
  <si>
    <t>TAHUN</t>
  </si>
  <si>
    <t>NO</t>
  </si>
  <si>
    <t>INDIKATOR</t>
  </si>
  <si>
    <t>ANGKA/NILAI</t>
  </si>
  <si>
    <t>No. Lampiran</t>
  </si>
  <si>
    <t>L</t>
  </si>
  <si>
    <t>P</t>
  </si>
  <si>
    <t>L + P</t>
  </si>
  <si>
    <t>Satuan</t>
  </si>
  <si>
    <t>I</t>
  </si>
  <si>
    <t>GAMBARAN UMUM</t>
  </si>
  <si>
    <t>Luas Wilayah</t>
  </si>
  <si>
    <r>
      <t>Km</t>
    </r>
    <r>
      <rPr>
        <vertAlign val="superscript"/>
        <sz val="11"/>
        <rFont val="Arial"/>
        <family val="2"/>
      </rPr>
      <t>2</t>
    </r>
  </si>
  <si>
    <t>Tabel 1</t>
  </si>
  <si>
    <t>Jumlah Desa/Kelurahan</t>
  </si>
  <si>
    <t>Desa/Kelurahan</t>
  </si>
  <si>
    <t>Jumlah Penduduk</t>
  </si>
  <si>
    <t>Jiwa</t>
  </si>
  <si>
    <t>Tabel 2</t>
  </si>
  <si>
    <t>Rata-rata jiwa/rumah tangga</t>
  </si>
  <si>
    <r>
      <t>Kepadatan Penduduk /Km</t>
    </r>
    <r>
      <rPr>
        <vertAlign val="superscript"/>
        <sz val="11"/>
        <rFont val="Arial"/>
        <family val="2"/>
      </rPr>
      <t>2</t>
    </r>
  </si>
  <si>
    <r>
      <t>Jiwa/Km</t>
    </r>
    <r>
      <rPr>
        <vertAlign val="superscript"/>
        <sz val="11"/>
        <rFont val="Arial"/>
        <family val="2"/>
      </rPr>
      <t>2</t>
    </r>
  </si>
  <si>
    <t>Rasio Beban Tanggungan</t>
  </si>
  <si>
    <t>per 100 penduduk produktif</t>
  </si>
  <si>
    <t>Rasio Jenis Kelamin</t>
  </si>
  <si>
    <t>Penduduk 15 tahun ke atas melek huruf</t>
  </si>
  <si>
    <t>%</t>
  </si>
  <si>
    <t>Tabel 3</t>
  </si>
  <si>
    <t>Penduduk 15 tahun yang memiliki ijazah tertinggi</t>
  </si>
  <si>
    <t>a. SMP/ MTs</t>
  </si>
  <si>
    <t>b. SMA/ MA</t>
  </si>
  <si>
    <t>c. Sekolah menengah kejuruan</t>
  </si>
  <si>
    <t>d. Diploma I/Diploma II</t>
  </si>
  <si>
    <t>e. Akademi/Diploma III</t>
  </si>
  <si>
    <t>f.  S1/Diploma IV</t>
  </si>
  <si>
    <t>g. S2/S3 (Master/Doktor)</t>
  </si>
  <si>
    <t>II</t>
  </si>
  <si>
    <t>SARANA KESEHATAN</t>
  </si>
  <si>
    <t>II.1</t>
  </si>
  <si>
    <t>Sarana Kesehatan</t>
  </si>
  <si>
    <t>Jumlah Rumah Sakit Umum</t>
  </si>
  <si>
    <t>RS</t>
  </si>
  <si>
    <t>Tabel 4</t>
  </si>
  <si>
    <t>Jumlah Rumah Sakit Khusus</t>
  </si>
  <si>
    <t>Jumlah Puskesmas Rawat Inap</t>
  </si>
  <si>
    <t>Puskesmas</t>
  </si>
  <si>
    <t>Jumlah Puskesmas non-Rawat Inap</t>
  </si>
  <si>
    <t>Jumlah Puskesmas Keliling</t>
  </si>
  <si>
    <t>Puskesmas keliling</t>
  </si>
  <si>
    <t>Jumlah Puskesmas pembantu</t>
  </si>
  <si>
    <t>Pustu</t>
  </si>
  <si>
    <t>Jumlah Apotek</t>
  </si>
  <si>
    <t>Apotek</t>
  </si>
  <si>
    <t>RS dengan kemampuan pelayanan gadar level 1</t>
  </si>
  <si>
    <t>Tabel 6</t>
  </si>
  <si>
    <t>II.2</t>
  </si>
  <si>
    <t>Akses dan Mutu Pelayanan Kesehatan</t>
  </si>
  <si>
    <t>Cakupan Kunjungan Rawat Jalan</t>
  </si>
  <si>
    <t>Tabel 5</t>
  </si>
  <si>
    <t>Cakupan Kunjungan Rawat Inap</t>
  </si>
  <si>
    <r>
      <t>Angka kematian kasar/</t>
    </r>
    <r>
      <rPr>
        <i/>
        <sz val="11"/>
        <rFont val="Arial"/>
        <family val="2"/>
      </rPr>
      <t>Gross Death Rate</t>
    </r>
    <r>
      <rPr>
        <sz val="11"/>
        <rFont val="Arial"/>
        <family val="2"/>
      </rPr>
      <t xml:space="preserve"> (GDR) di RS</t>
    </r>
  </si>
  <si>
    <t>per 1.000 pasien keluar</t>
  </si>
  <si>
    <t>Tabel 7</t>
  </si>
  <si>
    <r>
      <t>Angka kematian murni/</t>
    </r>
    <r>
      <rPr>
        <i/>
        <sz val="11"/>
        <rFont val="Arial"/>
        <family val="2"/>
      </rPr>
      <t xml:space="preserve">Nett Death Rate </t>
    </r>
    <r>
      <rPr>
        <sz val="11"/>
        <rFont val="Arial"/>
        <family val="2"/>
      </rPr>
      <t>(NDR) di RS</t>
    </r>
  </si>
  <si>
    <r>
      <rPr>
        <i/>
        <sz val="11"/>
        <rFont val="Arial"/>
        <family val="2"/>
      </rPr>
      <t>Bed Occupation Rate</t>
    </r>
    <r>
      <rPr>
        <sz val="11"/>
        <rFont val="Arial"/>
        <family val="2"/>
      </rPr>
      <t xml:space="preserve"> (BOR) di RS</t>
    </r>
  </si>
  <si>
    <t>Tabel 8</t>
  </si>
  <si>
    <r>
      <rPr>
        <i/>
        <sz val="11"/>
        <rFont val="Arial"/>
        <family val="2"/>
      </rPr>
      <t>Bed Turn Over</t>
    </r>
    <r>
      <rPr>
        <sz val="11"/>
        <rFont val="Arial"/>
        <family val="2"/>
      </rPr>
      <t xml:space="preserve"> (BTO) di RS</t>
    </r>
  </si>
  <si>
    <t>Kali</t>
  </si>
  <si>
    <r>
      <rPr>
        <i/>
        <sz val="11"/>
        <rFont val="Arial"/>
        <family val="2"/>
      </rPr>
      <t>Turn of Interval</t>
    </r>
    <r>
      <rPr>
        <sz val="11"/>
        <rFont val="Arial"/>
        <family val="2"/>
      </rPr>
      <t xml:space="preserve"> (TOI) di RS</t>
    </r>
  </si>
  <si>
    <t>Hari</t>
  </si>
  <si>
    <r>
      <rPr>
        <i/>
        <sz val="11"/>
        <rFont val="Arial"/>
        <family val="2"/>
      </rPr>
      <t>Average Length of Stay</t>
    </r>
    <r>
      <rPr>
        <sz val="11"/>
        <rFont val="Arial"/>
        <family val="2"/>
      </rPr>
      <t xml:space="preserve"> (ALOS) di RS</t>
    </r>
  </si>
  <si>
    <t>Puskesmas dengan ketersediaan obat vaksin &amp; essensial</t>
  </si>
  <si>
    <t>Tabel 9</t>
  </si>
  <si>
    <t>II.3</t>
  </si>
  <si>
    <t>Upaya Kesehatan Bersumberdaya Masyarakat (UKBM)</t>
  </si>
  <si>
    <t>Jumlah Posyandu</t>
  </si>
  <si>
    <t>Posyandu</t>
  </si>
  <si>
    <t>Tabel 10</t>
  </si>
  <si>
    <t>Posyandu Aktif</t>
  </si>
  <si>
    <t>Rasio posyandu per 100 balita</t>
  </si>
  <si>
    <t>per 100 balita</t>
  </si>
  <si>
    <t>Posbindu PTM</t>
  </si>
  <si>
    <t>III</t>
  </si>
  <si>
    <t>SUMBER DAYA MANUSIA KESEHATAN</t>
  </si>
  <si>
    <t>Jumlah Dokter Spesialis</t>
  </si>
  <si>
    <t>Orang</t>
  </si>
  <si>
    <t>Tabel 11</t>
  </si>
  <si>
    <t>Jumlah Dokter Umum</t>
  </si>
  <si>
    <t xml:space="preserve">Rasio Dokter (spesialis+umum) </t>
  </si>
  <si>
    <t>per 100.000 penduduk</t>
  </si>
  <si>
    <t>Jumlah Dokter Gigi + Dokter Gigi Spesialis</t>
  </si>
  <si>
    <t>Rasio Dokter Gigi (termasuk Dokter Gigi Spesialis)</t>
  </si>
  <si>
    <t>Jumlah Bidan</t>
  </si>
  <si>
    <t>Tabel 12</t>
  </si>
  <si>
    <t>Rasio Bidan per 100.000 penduduk</t>
  </si>
  <si>
    <t>Jumlah Perawat</t>
  </si>
  <si>
    <t>Rasio Perawat per 100.000 penduduk</t>
  </si>
  <si>
    <t>Jumlah Tenaga Kesehatan Masyarakat</t>
  </si>
  <si>
    <t>Tabel 13</t>
  </si>
  <si>
    <t>Jumlah Tenaga Gizi</t>
  </si>
  <si>
    <t>Jumlah Tenaga Kefarmasian</t>
  </si>
  <si>
    <t>Tabel 15</t>
  </si>
  <si>
    <t>IV</t>
  </si>
  <si>
    <t>PEMBIAYAAN KESEHATAN</t>
  </si>
  <si>
    <t>Peserta Jaminan Pemeliharaan Kesehatan</t>
  </si>
  <si>
    <t>Tabel 17</t>
  </si>
  <si>
    <t>Total anggaran kesehatan</t>
  </si>
  <si>
    <t>Rp</t>
  </si>
  <si>
    <t>Tabel 19</t>
  </si>
  <si>
    <t>APBD kesehatan terhadap APBD kab/kota</t>
  </si>
  <si>
    <t>Anggaran kesehatan perkapita</t>
  </si>
  <si>
    <t>V</t>
  </si>
  <si>
    <t>KESEHATAN KELUARGA</t>
  </si>
  <si>
    <t>V.1</t>
  </si>
  <si>
    <t>Kesehatan Ibu</t>
  </si>
  <si>
    <t>Jumlah Lahir Hidup</t>
  </si>
  <si>
    <t>Tabel 20</t>
  </si>
  <si>
    <t>Angka Lahir Mati (dilaporkan)</t>
  </si>
  <si>
    <t>per 1.000 Kelahiran Hidup</t>
  </si>
  <si>
    <t>Jumlah Kematian Ibu</t>
  </si>
  <si>
    <t>Ibu</t>
  </si>
  <si>
    <t>Tabel 21</t>
  </si>
  <si>
    <t>Angka Kematian Ibu (dilaporkan)</t>
  </si>
  <si>
    <t>per 100.000 Kelahiran Hidup</t>
  </si>
  <si>
    <t>Kunjungan Ibu Hamil (K1)</t>
  </si>
  <si>
    <t>Kunjungan Ibu Hamil (K4)</t>
  </si>
  <si>
    <t>Ibu hamil dengan imunisasi Td2+</t>
  </si>
  <si>
    <t>Tabel 24</t>
  </si>
  <si>
    <t xml:space="preserve">Ibu Hamil Mendapat Tablet Tambah Darah 90 </t>
  </si>
  <si>
    <t>Ibu Nifas Mendapat Vitamin A</t>
  </si>
  <si>
    <t>Tabel 28</t>
  </si>
  <si>
    <t>Peserta KB Pasca Persalinan</t>
  </si>
  <si>
    <t>Tabel 29</t>
  </si>
  <si>
    <t>V.2</t>
  </si>
  <si>
    <t>Kesehatan Anak</t>
  </si>
  <si>
    <t>Jumlah Kematian Neonatal</t>
  </si>
  <si>
    <t>neonatal</t>
  </si>
  <si>
    <t>Tabel 31</t>
  </si>
  <si>
    <t>Angka Kematian Neonatal (dilaporkan)</t>
  </si>
  <si>
    <t>bayi</t>
  </si>
  <si>
    <t>Angka Kematian Bayi (dilaporkan)</t>
  </si>
  <si>
    <t>Jumlah Balita Mati</t>
  </si>
  <si>
    <t>Balita</t>
  </si>
  <si>
    <t>Angka Kematian Balita (dilaporkan)</t>
  </si>
  <si>
    <t xml:space="preserve">Bayi baru lahir ditimbang </t>
  </si>
  <si>
    <t xml:space="preserve">Berat Badan Bayi Lahir Rendah (BBLR) </t>
  </si>
  <si>
    <t>Kunjungan Neonatus 1 (KN 1)</t>
  </si>
  <si>
    <t>Tabel 34</t>
  </si>
  <si>
    <t>Kunjungan Neonatus 3 kali (KN Lengkap)</t>
  </si>
  <si>
    <t>Bayi yang diberi ASI Eksklusif</t>
  </si>
  <si>
    <t>Pelayanan kesehatan bayi</t>
  </si>
  <si>
    <t>Desa/Kelurahan UCI</t>
  </si>
  <si>
    <t>Tabel 37</t>
  </si>
  <si>
    <t>Tabel 39</t>
  </si>
  <si>
    <t>Imunisasi dasar lengkap pada bayi</t>
  </si>
  <si>
    <t>Bayi Mendapat Vitamin A</t>
  </si>
  <si>
    <t>Tabel 41</t>
  </si>
  <si>
    <t>Anak Balita Mendapat Vitamin A</t>
  </si>
  <si>
    <t>Balita ditimbang (D/S)</t>
  </si>
  <si>
    <t>Tabel 43</t>
  </si>
  <si>
    <t>Cakupan Penjaringan Kesehatan Siswa Kelas 1 SD/MI</t>
  </si>
  <si>
    <t>Tabel 45</t>
  </si>
  <si>
    <t>Cakupan Penjaringan Kesehatan Siswa Kelas 7 SMP/MTs</t>
  </si>
  <si>
    <t>Cakupan Penjaringan Kesehatan Siswa Kelas 10 SMA/MA</t>
  </si>
  <si>
    <t>Pelayanan kesehatan pada usia pendidikan dasar</t>
  </si>
  <si>
    <t>V.3</t>
  </si>
  <si>
    <t>Kesehatan Usia Produktif dan Usia Lanjut</t>
  </si>
  <si>
    <t>Pelayanan Kesehatan Usia Produktif</t>
  </si>
  <si>
    <t>Tabel 48</t>
  </si>
  <si>
    <t>Pelayanan Kesehatan Usila (60+ tahun)</t>
  </si>
  <si>
    <t>Tabel 49</t>
  </si>
  <si>
    <t>VI</t>
  </si>
  <si>
    <t>PENGENDALIAN PENYAKIT</t>
  </si>
  <si>
    <t>VI.1</t>
  </si>
  <si>
    <t>Pengendalian Penyakit Menular Langsung</t>
  </si>
  <si>
    <t>Persentase orang terduga TBC mendapatkan pelayanan kesehatan sesuai standar</t>
  </si>
  <si>
    <t>CNR seluruh kasus TBC</t>
  </si>
  <si>
    <t>Cakupan penemuan kasus TBC anak</t>
  </si>
  <si>
    <t>Angka kesembuhan BTA+</t>
  </si>
  <si>
    <t>Tabel 52</t>
  </si>
  <si>
    <t>Angka pengobatan lengkap semua kasus TBC</t>
  </si>
  <si>
    <r>
      <t xml:space="preserve">Angka keberhasilan pengobatan </t>
    </r>
    <r>
      <rPr>
        <i/>
        <sz val="11"/>
        <rFont val="Arial"/>
        <family val="2"/>
      </rPr>
      <t>(Success Rate)</t>
    </r>
    <r>
      <rPr>
        <sz val="11"/>
        <rFont val="Arial"/>
        <family val="2"/>
      </rPr>
      <t xml:space="preserve"> semua kasus TBC</t>
    </r>
  </si>
  <si>
    <t>Jumlah kematian selama pengobatan tuberkulosis</t>
  </si>
  <si>
    <t>Penemuan penderita pneumonia pada balita</t>
  </si>
  <si>
    <t>Tabel 53</t>
  </si>
  <si>
    <t>Puskesmas yang melakukan tatalaksana standar pneumonia min 60%</t>
  </si>
  <si>
    <t>Jumlah Kasus HIV</t>
  </si>
  <si>
    <t>Kasus</t>
  </si>
  <si>
    <t>Tabel 54</t>
  </si>
  <si>
    <t>Tabel 56</t>
  </si>
  <si>
    <t>Jumlah Kasus Baru Kusta (PB+MB)</t>
  </si>
  <si>
    <t>Tabel 57</t>
  </si>
  <si>
    <t>Angka penemuan kasus baru kusta (NCDR)</t>
  </si>
  <si>
    <t>Tabel 58</t>
  </si>
  <si>
    <t>Persentase Cacat Tingkat 0 Penderita Kusta</t>
  </si>
  <si>
    <t>Persentase Cacat Tingkat 2 Penderita Kusta</t>
  </si>
  <si>
    <t>Angka Cacat Tingkat 2 Penderita Kusta</t>
  </si>
  <si>
    <t xml:space="preserve">Angka Prevalensi Kusta </t>
  </si>
  <si>
    <t>per 10.000 Penduduk</t>
  </si>
  <si>
    <t>Tabel 59</t>
  </si>
  <si>
    <t>Penderita Kusta PB Selesai Berobat (RFT PB)</t>
  </si>
  <si>
    <t>Tabel 60</t>
  </si>
  <si>
    <t>Penderita Kusta MB Selesai Berobat (RFT MB)</t>
  </si>
  <si>
    <t>VI.2</t>
  </si>
  <si>
    <t>Pengendalian Penyakit yang Dapat Dicegah dengan Imunisasi</t>
  </si>
  <si>
    <t>AFP Rate (non polio) &lt; 15 tahun</t>
  </si>
  <si>
    <t>per 100.000 penduduk &lt;15 tahun</t>
  </si>
  <si>
    <t>Tabel 61</t>
  </si>
  <si>
    <t>Jumlah kasus difteri</t>
  </si>
  <si>
    <t>Tabel 62</t>
  </si>
  <si>
    <r>
      <rPr>
        <i/>
        <sz val="11"/>
        <rFont val="Arial"/>
        <family val="2"/>
      </rPr>
      <t>Case fatality rate</t>
    </r>
    <r>
      <rPr>
        <sz val="11"/>
        <rFont val="Arial"/>
        <family val="2"/>
      </rPr>
      <t xml:space="preserve"> difteri</t>
    </r>
  </si>
  <si>
    <t>Jumlah kasus pertusis</t>
  </si>
  <si>
    <t>Jumlah kasus tetanus neonatorum</t>
  </si>
  <si>
    <r>
      <rPr>
        <i/>
        <sz val="11"/>
        <rFont val="Arial"/>
        <family val="2"/>
      </rPr>
      <t>Case fatality rate</t>
    </r>
    <r>
      <rPr>
        <sz val="11"/>
        <rFont val="Arial"/>
        <family val="2"/>
      </rPr>
      <t xml:space="preserve"> tetanus neonatorum</t>
    </r>
  </si>
  <si>
    <t>Jumlah kasus hepatitis B</t>
  </si>
  <si>
    <t>Jumlah kasus suspek campak</t>
  </si>
  <si>
    <t xml:space="preserve">Insiden rate suspek campak </t>
  </si>
  <si>
    <t>KLB ditangani &lt; 24 jam</t>
  </si>
  <si>
    <t>Tabel 63</t>
  </si>
  <si>
    <t>VI.3</t>
  </si>
  <si>
    <t>Pengendalian Penyakit Tular Vektor dan Zoonotik</t>
  </si>
  <si>
    <r>
      <rPr>
        <sz val="11"/>
        <rFont val="Arial"/>
        <family val="2"/>
      </rPr>
      <t>Angka kesakitan (</t>
    </r>
    <r>
      <rPr>
        <i/>
        <sz val="11"/>
        <rFont val="Arial"/>
        <family val="2"/>
      </rPr>
      <t>incidence rate)</t>
    </r>
    <r>
      <rPr>
        <sz val="11"/>
        <rFont val="Arial"/>
        <family val="2"/>
      </rPr>
      <t>DBD</t>
    </r>
  </si>
  <si>
    <t>Tabel 65</t>
  </si>
  <si>
    <r>
      <rPr>
        <sz val="11"/>
        <rFont val="Arial"/>
        <family val="2"/>
      </rPr>
      <t>Angka kematian</t>
    </r>
    <r>
      <rPr>
        <i/>
        <sz val="11"/>
        <rFont val="Arial"/>
        <family val="2"/>
      </rPr>
      <t xml:space="preserve"> (case fatality rate)</t>
    </r>
    <r>
      <rPr>
        <sz val="11"/>
        <rFont val="Arial"/>
        <family val="2"/>
      </rPr>
      <t xml:space="preserve"> DBD</t>
    </r>
  </si>
  <si>
    <r>
      <t>Angka kesakitan malaria (</t>
    </r>
    <r>
      <rPr>
        <i/>
        <sz val="11"/>
        <rFont val="Arial"/>
        <family val="2"/>
      </rPr>
      <t>annual parasit incidence</t>
    </r>
    <r>
      <rPr>
        <sz val="11"/>
        <rFont val="Arial"/>
        <family val="2"/>
      </rPr>
      <t>)</t>
    </r>
  </si>
  <si>
    <t>per 1.000 penduduk</t>
  </si>
  <si>
    <t>Tabel 66</t>
  </si>
  <si>
    <t>Konfirmasi laboratorium pada suspek malaria</t>
  </si>
  <si>
    <t>Pengobatan standar kasus malaria positif</t>
  </si>
  <si>
    <r>
      <t>Case fatality rate</t>
    </r>
    <r>
      <rPr>
        <sz val="11"/>
        <rFont val="Arial"/>
        <family val="2"/>
      </rPr>
      <t xml:space="preserve"> malaria</t>
    </r>
  </si>
  <si>
    <t>Penderita kronis filariasis</t>
  </si>
  <si>
    <t>Tabel 67</t>
  </si>
  <si>
    <t>VI.4</t>
  </si>
  <si>
    <t>Pengendalian Penyakit Tidak Menular</t>
  </si>
  <si>
    <t>Penderita Hipertensi Mendapat Pelayanan Kesehatan</t>
  </si>
  <si>
    <t>Tabel 68</t>
  </si>
  <si>
    <t xml:space="preserve">Penyandang DM  mendapatkan pelayanan kesehatan sesuai standar </t>
  </si>
  <si>
    <t>Tabel 69</t>
  </si>
  <si>
    <t>% perempuan usia 30-50 tahun</t>
  </si>
  <si>
    <t>Tabel 70</t>
  </si>
  <si>
    <t>Persentase IVA positif pada perempuan usia 30-50 tahun</t>
  </si>
  <si>
    <t>Pelayanan Kesehatan Orang dengan Gangguan Jiwa Berat</t>
  </si>
  <si>
    <t>VII</t>
  </si>
  <si>
    <t>KESEHATAN LINGKUNGAN</t>
  </si>
  <si>
    <t>Tabel 72</t>
  </si>
  <si>
    <t>Tabel 73</t>
  </si>
  <si>
    <t>Tabel 74</t>
  </si>
  <si>
    <t>Tabel 75</t>
  </si>
  <si>
    <t>Tabel 76</t>
  </si>
  <si>
    <t>TABEL 1</t>
  </si>
  <si>
    <t>LUAS WILAYAH,  JUMLAH DESA/KELURAHAN, JUMLAH PENDUDUK, JUMLAH RUMAH TANGGA,</t>
  </si>
  <si>
    <t>DAN KEPADATAN PENDUDUK MENURUT KECAMATAN</t>
  </si>
  <si>
    <t>KABUPATEN/KOTA</t>
  </si>
  <si>
    <t>KECAMATAN</t>
  </si>
  <si>
    <t>LUAS</t>
  </si>
  <si>
    <t>JUMLAH</t>
  </si>
  <si>
    <t>JUMLAH PENDUDUK</t>
  </si>
  <si>
    <t>RATA-RATA</t>
  </si>
  <si>
    <t>KEPADATAN</t>
  </si>
  <si>
    <t>WILAYAH</t>
  </si>
  <si>
    <t xml:space="preserve">DESA </t>
  </si>
  <si>
    <t>KELURAHAN</t>
  </si>
  <si>
    <t>DESA + KELURAHAN</t>
  </si>
  <si>
    <t>RUMAH</t>
  </si>
  <si>
    <t>JIWA/RUMAH</t>
  </si>
  <si>
    <t>PENDUDUK</t>
  </si>
  <si>
    <t xml:space="preserve">TANGGA </t>
  </si>
  <si>
    <t>Sumber: - Kantor Statistik Kabupaten/Kota</t>
  </si>
  <si>
    <t xml:space="preserve">              - sumber lain…... (sebutkan)</t>
  </si>
  <si>
    <t>TABEL 2</t>
  </si>
  <si>
    <t>JUMLAH PENDUDUK MENURUT JENIS KELAMIN DAN KELOMPOK UMUR</t>
  </si>
  <si>
    <t>KELOMPOK UMUR (TAHUN)</t>
  </si>
  <si>
    <t xml:space="preserve">LAKI-LAKI </t>
  </si>
  <si>
    <t xml:space="preserve"> PEREMPUAN </t>
  </si>
  <si>
    <t>LAKI-LAKI+PEREMPUAN</t>
  </si>
  <si>
    <t>RASIO JENIS KELAMIN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</si>
  <si>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</si>
  <si>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</si>
  <si>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</si>
  <si>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</si>
  <si>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</si>
  <si>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</si>
  <si>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</si>
  <si>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</si>
  <si>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</si>
  <si>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</si>
  <si>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</si>
  <si>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</si>
  <si>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</si>
  <si>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</si>
  <si>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</si>
  <si>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75+</t>
  </si>
  <si>
    <r>
      <t xml:space="preserve">ANGKA BEBAN TANGGUNGAN </t>
    </r>
    <r>
      <rPr>
        <b/>
        <i/>
        <sz val="12"/>
        <rFont val="Arial"/>
        <family val="2"/>
      </rPr>
      <t>(DEPENDENCY RATIO)</t>
    </r>
  </si>
  <si>
    <t>Sumber: -  Kantor Statistik Kabupaten/kota</t>
  </si>
  <si>
    <t xml:space="preserve">                 -  Sumber lain…... (sebutkan)</t>
  </si>
  <si>
    <t>TABEL 3</t>
  </si>
  <si>
    <t xml:space="preserve">PENDUDUK BERUMUR 15 TAHUN KE ATAS YANG MELEK HURUF </t>
  </si>
  <si>
    <t>DAN IJAZAH TERTINGGI YANG DIPEROLEH MENURUT JENIS KELAMIN</t>
  </si>
  <si>
    <t>VARIABEL</t>
  </si>
  <si>
    <t>PERSENTASE</t>
  </si>
  <si>
    <t>LAKI-LAKI+
PEREMPUAN</t>
  </si>
  <si>
    <t xml:space="preserve"> PEREMPUAN</t>
  </si>
  <si>
    <t>PENDUDUK BERUMUR 15 TAHUN KE ATAS</t>
  </si>
  <si>
    <t>PENDUDUK BERUMUR 15 TAHUN KE ATAS YANG MELEK HURUF</t>
  </si>
  <si>
    <t>PERSENTASE PENDIDIKAN TERTINGGI YANG DITAMATKAN:</t>
  </si>
  <si>
    <t>a. TIDAK MEMILIKI IJAZAH SD</t>
  </si>
  <si>
    <t>b. SD/MI</t>
  </si>
  <si>
    <t>c. SMP/ MTs</t>
  </si>
  <si>
    <t>d. SMA/ MA</t>
  </si>
  <si>
    <t>e. SEKOLAH MENENGAH KEJURUAN</t>
  </si>
  <si>
    <t>f.  DIPLOMA I/DIPLOMA II</t>
  </si>
  <si>
    <t>g. AKADEMI/DIPLOMA III</t>
  </si>
  <si>
    <t>h. S1/DIPLOMA IV</t>
  </si>
  <si>
    <t>i. S2/S3 (MASTER/DOKTOR)</t>
  </si>
  <si>
    <t>Sumber: …………… (sebutkan)</t>
  </si>
  <si>
    <t xml:space="preserve"> </t>
  </si>
  <si>
    <t>TABEL 4</t>
  </si>
  <si>
    <t>JUMLAH FASILITAS PELAYANAN KESEHATAN MENURUT KEPEMILIKAN</t>
  </si>
  <si>
    <t>FASILITAS KESEHATAN</t>
  </si>
  <si>
    <t>PEMILIKAN/PENGELOLA</t>
  </si>
  <si>
    <t>KEMENKES</t>
  </si>
  <si>
    <t>PEM.PROV</t>
  </si>
  <si>
    <t>PEM.KAB/KOTA</t>
  </si>
  <si>
    <t>TNI/POLRI</t>
  </si>
  <si>
    <t>BUMN</t>
  </si>
  <si>
    <t>SWASTA</t>
  </si>
  <si>
    <t>ORGANISASI KEMASYARAKATAN</t>
  </si>
  <si>
    <t>RUMAH SAKIT</t>
  </si>
  <si>
    <t>RUMAH SAKIT UMUM</t>
  </si>
  <si>
    <t xml:space="preserve">RUMAH SAKIT KHUSUS
</t>
  </si>
  <si>
    <t>PUSKESMAS DAN JARINGANNYA</t>
  </si>
  <si>
    <t>PUSKESMAS RAWAT INAP</t>
  </si>
  <si>
    <t xml:space="preserve">      - JUMLAH TEMPAT TIDUR</t>
  </si>
  <si>
    <t>PUSKESMAS NON RAWAT INAP</t>
  </si>
  <si>
    <t>PUSKESMAS KELILING</t>
  </si>
  <si>
    <t>PUSKESMAS PEMBANTU</t>
  </si>
  <si>
    <t>SARANA PELAYANAN LAIN</t>
  </si>
  <si>
    <t>KLINIK PRATAMA</t>
  </si>
  <si>
    <t>KLINIK UTAMA</t>
  </si>
  <si>
    <t>TEMPAT PRAKTIK MANDIRI DOKTER</t>
  </si>
  <si>
    <t>TEMPAT PRAKTIK MANDIRI DOKTER GIGI</t>
  </si>
  <si>
    <t>TEMPAT PRAKTIK MANDIRI DOKTER SPESIALIS</t>
  </si>
  <si>
    <t>TEMPAT PRAKTIK MANDIRI BIDAN</t>
  </si>
  <si>
    <t>TEMPAT PRAKTK MANDIRI PERAWAT</t>
  </si>
  <si>
    <t>GRIYA SEHAT</t>
  </si>
  <si>
    <t>PANTI SEHAT</t>
  </si>
  <si>
    <t>UNIT TRANSFUSI DARAH</t>
  </si>
  <si>
    <t>LABORATORIUM KESEHATAN</t>
  </si>
  <si>
    <t>SARANA PRODUKSI DAN DISTRIBUSI KEFARMASIAN</t>
  </si>
  <si>
    <t>INDUSTRI FARMASI</t>
  </si>
  <si>
    <t>INDUSTRI OBAT TRADISIONAL/EKSTRAK BAHAN ALAM (IOT/IEBA)</t>
  </si>
  <si>
    <t>USAHA KECIL/MIKRO OBAT TRADISIONAL (UKOT/UMOT)</t>
  </si>
  <si>
    <t>PRODUKSI ALAT KESEHATAN</t>
  </si>
  <si>
    <t>PRODUKSI PERBEKALAN KESEHATAN RUMAH TANGGA (PKRT)</t>
  </si>
  <si>
    <t>INDUSTRI KOSMETIKA</t>
  </si>
  <si>
    <t>PEDAGANG BESAR FARMASI (PBF)</t>
  </si>
  <si>
    <t>PENYALUR ALAT KESEHATAN (PAK)</t>
  </si>
  <si>
    <t>APOTEK</t>
  </si>
  <si>
    <t>TOKO OBAT</t>
  </si>
  <si>
    <t>TOKO ALKES</t>
  </si>
  <si>
    <t>Sumber: ……................ (sebutkan)</t>
  </si>
  <si>
    <t>TABEL  5</t>
  </si>
  <si>
    <t>JUMLAH KUNJUNGAN PASIEN BARU RAWAT JALAN, RAWAT INAP, DAN KUNJUNGAN GANGGUAN JIWA DI SARANA PELAYANAN KESEHATAN</t>
  </si>
  <si>
    <t xml:space="preserve">                                                                                                                   TAHUN ……….</t>
  </si>
  <si>
    <t>SARANA PELAYANAN KESEHATAN</t>
  </si>
  <si>
    <t>JUMLAH KUNJUNGAN</t>
  </si>
  <si>
    <t>KUNJUNGAN GANGGUAN JIWA</t>
  </si>
  <si>
    <t>RAWAT JALAN</t>
  </si>
  <si>
    <t>RAWAT INAP</t>
  </si>
  <si>
    <t>L+P</t>
  </si>
  <si>
    <t>JUMLAH PENDUDUK KAB/KOTA</t>
  </si>
  <si>
    <t>CAKUPAN KUNJUNGAN (%)</t>
  </si>
  <si>
    <t>A</t>
  </si>
  <si>
    <t>Fasilitas Pelayanan Kesehatan Tingkat Pertama</t>
  </si>
  <si>
    <t>dst</t>
  </si>
  <si>
    <t>Klinik Pratama</t>
  </si>
  <si>
    <t>Praktik Mandiri Dokter</t>
  </si>
  <si>
    <t>Praktik Mandiri Dokter Gigi</t>
  </si>
  <si>
    <t>Praktik Mandiri Bidan</t>
  </si>
  <si>
    <t>SUB JUMLAH I</t>
  </si>
  <si>
    <t>B</t>
  </si>
  <si>
    <t>Fasilitas Pelayanan Kesehatan Tingkat Lanjut</t>
  </si>
  <si>
    <t>Klinik Utama</t>
  </si>
  <si>
    <t>RS Umum</t>
  </si>
  <si>
    <t>RS Khusus</t>
  </si>
  <si>
    <t>Praktik Mandiri Dokter Spesialis</t>
  </si>
  <si>
    <t>SUB JUMLAH II</t>
  </si>
  <si>
    <t>Sumber: ……………… (sebutkan)</t>
  </si>
  <si>
    <t>Catatan: Puskesmas non rawat inap hanya melayani kunjungan rawat jalan</t>
  </si>
  <si>
    <t>TABEL 6</t>
  </si>
  <si>
    <t xml:space="preserve">PERSENTASE RUMAH SAKIT DENGAN KEMAMPUAN PELAYANAN GAWAT DARURAT (GADAR ) LEVEL I </t>
  </si>
  <si>
    <t>RUMAH SAKIT KHUSUS</t>
  </si>
  <si>
    <t>TABEL 7</t>
  </si>
  <si>
    <t>ANGKA KEMATIAN PASIEN DI RUMAH SAKIT</t>
  </si>
  <si>
    <t>JUMLAH             TEMPAT TIDUR</t>
  </si>
  <si>
    <t>PASIEN KELUAR                (HIDUP + MATI)</t>
  </si>
  <si>
    <t>PASIEN KELUAR MATI</t>
  </si>
  <si>
    <t>Gross Death Rate</t>
  </si>
  <si>
    <t>Net Death Rate</t>
  </si>
  <si>
    <t>TABEL 8</t>
  </si>
  <si>
    <t>INDIKATOR KINERJA PELAYANAN DI RUMAH SAKIT</t>
  </si>
  <si>
    <t>JUMLAH HARI PERAWATAN</t>
  </si>
  <si>
    <t>JUMLAH LAMA DIRAWAT</t>
  </si>
  <si>
    <t>BOR (%)</t>
  </si>
  <si>
    <t>BTO (KALI)</t>
  </si>
  <si>
    <t>TOI (HARI)</t>
  </si>
  <si>
    <t>ALOS (HARI)</t>
  </si>
  <si>
    <t>TABEL 9</t>
  </si>
  <si>
    <t>PUSKESMAS</t>
  </si>
  <si>
    <t>JUMLAH PUSKESMAS YANG MELAPOR</t>
  </si>
  <si>
    <t>Sumber: …………….. (sebutkan)</t>
  </si>
  <si>
    <t>TABEL 10</t>
  </si>
  <si>
    <t>PERSENTASE KETERSEDIAAN OBAT ESENSIAL</t>
  </si>
  <si>
    <t>NAMA OBAT</t>
  </si>
  <si>
    <t>SATUAN</t>
  </si>
  <si>
    <t>KETERSEDIAAN OBAT ESENSIAL*</t>
  </si>
  <si>
    <t xml:space="preserve">Albendazol /Pirantel Pamoat </t>
  </si>
  <si>
    <t>Tablet</t>
  </si>
  <si>
    <t>Alopurinol</t>
  </si>
  <si>
    <t xml:space="preserve">Amlodipin/Kaptopril </t>
  </si>
  <si>
    <t xml:space="preserve">Amoksisilin 500 mg </t>
  </si>
  <si>
    <t xml:space="preserve">Amoksisilin sirup </t>
  </si>
  <si>
    <t>Botol</t>
  </si>
  <si>
    <t>Antasida tablet kunyah/ antasida suspensi</t>
  </si>
  <si>
    <t>Tablet/Botol</t>
  </si>
  <si>
    <t xml:space="preserve">Asam Askorbat (Vitamin C) </t>
  </si>
  <si>
    <t xml:space="preserve">Asiklovir </t>
  </si>
  <si>
    <t>Betametason salep</t>
  </si>
  <si>
    <t>Tube</t>
  </si>
  <si>
    <t>Deksametason tablet/deksametason injeksi</t>
  </si>
  <si>
    <t>Tablet/Vial/Ampul</t>
  </si>
  <si>
    <t>Diazepam injeksi  5 mg/ml</t>
  </si>
  <si>
    <t>Ampul</t>
  </si>
  <si>
    <t xml:space="preserve">Diazepam </t>
  </si>
  <si>
    <t>Dihidroartemsin+piperakuin (DHP) dan primaquin</t>
  </si>
  <si>
    <t>Difenhidramin Inj. 10 mg/ml</t>
  </si>
  <si>
    <t>Epinefrin (Adrenalin) injeksi  0,1 % (sebagai HCl)</t>
  </si>
  <si>
    <t>Fitomenadion (Vitamin K) injeksi</t>
  </si>
  <si>
    <t xml:space="preserve">Furosemid 40 mg/Hidroklorotiazid (HCT) </t>
  </si>
  <si>
    <t>Garam Oralit  serbuk</t>
  </si>
  <si>
    <t>Kantong</t>
  </si>
  <si>
    <t xml:space="preserve">Glibenklamid/Metformin </t>
  </si>
  <si>
    <t>Hidrokortison krim/salep</t>
  </si>
  <si>
    <t>Kotrimoksazol (dewasa) kombinasi tablet/Kotrimoksazol suspensi</t>
  </si>
  <si>
    <t xml:space="preserve">Lidokain inj </t>
  </si>
  <si>
    <t>Vial</t>
  </si>
  <si>
    <t xml:space="preserve">Magnesium Sulfat injeksi </t>
  </si>
  <si>
    <t>Metilergometrin Maleat injeksi  0,200 mg-1 ml</t>
  </si>
  <si>
    <t xml:space="preserve">Natrium Diklofenak </t>
  </si>
  <si>
    <t>OAT FDC Kat 1</t>
  </si>
  <si>
    <t>Paket</t>
  </si>
  <si>
    <t>Oksitosin injeksi</t>
  </si>
  <si>
    <t xml:space="preserve">Parasetamol sirup 120 mg / 5 ml </t>
  </si>
  <si>
    <t>Parasetamol 500 mg</t>
  </si>
  <si>
    <t xml:space="preserve">Prednison 5 mg </t>
  </si>
  <si>
    <t>Ranitidin  150 mg</t>
  </si>
  <si>
    <t>Retinol 100.000/200.000 IU</t>
  </si>
  <si>
    <t>Kapsul</t>
  </si>
  <si>
    <t>Salbutamol</t>
  </si>
  <si>
    <t>Salep Mata/Tetes Mata Antibiotik</t>
  </si>
  <si>
    <t xml:space="preserve">Simvastatin </t>
  </si>
  <si>
    <t>Siprofloksasin</t>
  </si>
  <si>
    <t>Tablet Tambah Darah</t>
  </si>
  <si>
    <t xml:space="preserve">Triheksifenidil </t>
  </si>
  <si>
    <t xml:space="preserve">Vitamin B6 (Piridoksin) </t>
  </si>
  <si>
    <t>Zinc 20 mg</t>
  </si>
  <si>
    <t xml:space="preserve">JUMLAH ITEM OBAT INDIKATOR YANG TERSEDIA DI KABUPATEN/KOTA </t>
  </si>
  <si>
    <t>% KETERSEDIAAN OBAT ESENSIAL</t>
  </si>
  <si>
    <t>Keterangan: *) beri tanda "V" jika kabupaten/kota memiliki obat esensial</t>
  </si>
  <si>
    <t xml:space="preserve">                     *) beri tanda "X" jika kabupaten/kota tidak memiliki obat esensial</t>
  </si>
  <si>
    <t>TABEL 11</t>
  </si>
  <si>
    <t>KETERSEDIAAN VAKSIN IDL*</t>
  </si>
  <si>
    <t>JUMLAH PUSKESMAS YANG MEMILIKI 100% VAKSIN IDL</t>
  </si>
  <si>
    <t>% PUSKESMAS DENGAN KETERSEDIAAN VAKSIN IDL</t>
  </si>
  <si>
    <t>Keterangan: *) beri tanda "V" jika Puskesmas memiliki 100% vaksin IDL</t>
  </si>
  <si>
    <t xml:space="preserve">                    *) beri tanda "X" jika Puskesmas memiliki &lt;100% vaksin IDL</t>
  </si>
  <si>
    <t xml:space="preserve">STRATA POSYANDU </t>
  </si>
  <si>
    <t>POSYANDU AKTIF*</t>
  </si>
  <si>
    <t>JUMLAH POSBINDU PTM**</t>
  </si>
  <si>
    <t>PRATAMA</t>
  </si>
  <si>
    <t>MADYA</t>
  </si>
  <si>
    <t>PURNAMA</t>
  </si>
  <si>
    <t>MANDIRI</t>
  </si>
  <si>
    <t>JUMLAH (KAB/KOTA)</t>
  </si>
  <si>
    <t>RASIO POSYANDU PER 100 BALITA</t>
  </si>
  <si>
    <t xml:space="preserve">Sumber: ……………………. (sebutkan)                         </t>
  </si>
  <si>
    <t>*Posyandu aktif: posyandu purnama + mandiri</t>
  </si>
  <si>
    <t>**PTM: Penyakit Tidak Menular</t>
  </si>
  <si>
    <t>JUMLAH TENAGA MEDIS DI FASILITAS KESEHATAN</t>
  </si>
  <si>
    <t>UNIT KERJA</t>
  </si>
  <si>
    <t>TOTAL</t>
  </si>
  <si>
    <t xml:space="preserve">DOKTER GIGI </t>
  </si>
  <si>
    <t xml:space="preserve">DOKTER
GIGI SPESIALIS </t>
  </si>
  <si>
    <t>RS …………</t>
  </si>
  <si>
    <t>dst. (mencakup RS Pemerintah</t>
  </si>
  <si>
    <t>dan swasta, RS umum dan RS khusus)</t>
  </si>
  <si>
    <t>JUMLAH TENAGA KESEHATAN MASYARAKAT, KESEHATAN LINGKUNGAN, DAN GIZI DI FASILITAS KESEHATAN</t>
  </si>
  <si>
    <t>TABEL  14</t>
  </si>
  <si>
    <t>AHLI TEKNOLOGI LABORATORIUM MEDIK</t>
  </si>
  <si>
    <t>TENAGA TEKNIK BIOMEDIKA LAINNYA</t>
  </si>
  <si>
    <t>KETERAPIAN FISIK</t>
  </si>
  <si>
    <t>KETEKNISIAN MEDIS</t>
  </si>
  <si>
    <t>TENAGA KEFARMASIAN</t>
  </si>
  <si>
    <t>APOTEKER</t>
  </si>
  <si>
    <t>dan swasta dan termasuk</t>
  </si>
  <si>
    <t>pula Rumah Bersalin)</t>
  </si>
  <si>
    <t>TABEL  16</t>
  </si>
  <si>
    <t>JUMLAH TENAGA PENUNJANG/PENDUKUNG KESEHATAN DI FASILITAS KESEHATAN</t>
  </si>
  <si>
    <t>TENAGA PENUNJANG/PENDUKUNG KESEHATAN</t>
  </si>
  <si>
    <t>PEJABAT STRUKTURAL</t>
  </si>
  <si>
    <t>TENAGA PENDIDIK</t>
  </si>
  <si>
    <t>TENAGA DUKUNGAN MANAJEMEN</t>
  </si>
  <si>
    <t>JENIS KEPESERTAAN</t>
  </si>
  <si>
    <t xml:space="preserve">PESERTA JAMINAN KESEHATAN </t>
  </si>
  <si>
    <t>PENERIMA BANTUAN IURAN (PBI)</t>
  </si>
  <si>
    <t>PBI APBN</t>
  </si>
  <si>
    <t>PBI APBD</t>
  </si>
  <si>
    <t>SUB JUMLAH PBI</t>
  </si>
  <si>
    <t>NON PBI</t>
  </si>
  <si>
    <t>Pekerja Penerima Upah (PPU)</t>
  </si>
  <si>
    <t>Pekerja Bukan Penerima Upah (PBPU)/mandiri</t>
  </si>
  <si>
    <t>Bukan Pekerja (BP)</t>
  </si>
  <si>
    <t>SUB JUMLAH NON PBI</t>
  </si>
  <si>
    <t xml:space="preserve">JUMLAH (KAB/KOTA) </t>
  </si>
  <si>
    <t>Sumber: ……………….. (sebutkan)</t>
  </si>
  <si>
    <t xml:space="preserve">% </t>
  </si>
  <si>
    <t>ALOKASI ANGGARAN KESEHATAN</t>
  </si>
  <si>
    <t>SUMBER BIAYA</t>
  </si>
  <si>
    <t>Rupiah</t>
  </si>
  <si>
    <t>ANGGARAN KESEHATAN BERSUMBER:</t>
  </si>
  <si>
    <t>APBD KAB/KOTA</t>
  </si>
  <si>
    <t>APBD PROVINSI</t>
  </si>
  <si>
    <t>APBN :</t>
  </si>
  <si>
    <t>a.  Dana Dekonsentrasi</t>
  </si>
  <si>
    <t>b. Lain-lain (sebutkan), misal bansos kapitasi</t>
  </si>
  <si>
    <t>PINJAMAN/HIBAH LUAR NEGERI (PHLN)</t>
  </si>
  <si>
    <r>
      <t xml:space="preserve">(sebutkan </t>
    </r>
    <r>
      <rPr>
        <i/>
        <sz val="12"/>
        <rFont val="Arial"/>
        <family val="2"/>
      </rPr>
      <t>project</t>
    </r>
    <r>
      <rPr>
        <sz val="12"/>
        <rFont val="Arial"/>
        <family val="2"/>
      </rPr>
      <t xml:space="preserve"> dan sumber dananya)</t>
    </r>
  </si>
  <si>
    <t>SUMBER PEMERINTAH LAIN*</t>
  </si>
  <si>
    <t>TOTAL ANGGARAN KESEHATAN</t>
  </si>
  <si>
    <t>TOTAL APBD KAB/KOTA</t>
  </si>
  <si>
    <t>% APBD KESEHATAN THD APBD KAB/KOTA</t>
  </si>
  <si>
    <t>ANGGARAN KESEHATAN PERKAPITA</t>
  </si>
  <si>
    <t>JUMLAH KELAHIRAN MENURUT JENIS KELAMIN, KECAMATAN, DAN PUSKESMAS</t>
  </si>
  <si>
    <t>NAMA PUSKESMAS</t>
  </si>
  <si>
    <t>JUMLAH KELAHIRAN</t>
  </si>
  <si>
    <t>LAKI-LAKI</t>
  </si>
  <si>
    <t>PEREMPUAN</t>
  </si>
  <si>
    <t>LAKI-LAKI + PEREMPUAN</t>
  </si>
  <si>
    <t>HIDUP</t>
  </si>
  <si>
    <t>MATI</t>
  </si>
  <si>
    <t>HIDUP + MATI</t>
  </si>
  <si>
    <t xml:space="preserve">ANGKA LAHIR MATI PER 1.000 KELAHIRAN (DILAPORKAN) </t>
  </si>
  <si>
    <t xml:space="preserve">Sumber: ………. (sebutkan) </t>
  </si>
  <si>
    <t>Keterangan : Angka Lahir Mati (dilaporkan) tersebut di atas belum tentu menggambarkan Angka Lahir Mati yang sebenarnya di populasi</t>
  </si>
  <si>
    <t>TABEL 21</t>
  </si>
  <si>
    <t>JUMLAH LAHIR HIDUP</t>
  </si>
  <si>
    <t xml:space="preserve">KEMATIAN IBU </t>
  </si>
  <si>
    <t>JUMLAH KEMATIAN IBU HAMIL</t>
  </si>
  <si>
    <t>JUMLAH KEMATIAN IBU BERSALIN</t>
  </si>
  <si>
    <t>JUMLAH KEMATIAN IBU NIFAS</t>
  </si>
  <si>
    <t>JUMLAH KEMATIAN IBU</t>
  </si>
  <si>
    <t>ANGKA KEMATIAN IBU (DILAPORKAN)</t>
  </si>
  <si>
    <t>Keterangan:</t>
  </si>
  <si>
    <t>- Jumlah kematian ibu = jumlah kematian ibu hamil + jumlah kematian ibu bersalin + jumlah  kematian ibu nifas</t>
  </si>
  <si>
    <t>- Angka Kematian Ibu (dilaporkan) tersebut di atas belum bisa menggambarkan AKI yang sebenarnya di populasi</t>
  </si>
  <si>
    <t>TABEL 22</t>
  </si>
  <si>
    <t>JUMLAH KEMATIAN IBU MENURUT PENYEBAB, KECAMATAN, DAN PUSKESMAS</t>
  </si>
  <si>
    <t>PENYEBAB KEMATIAN IBU</t>
  </si>
  <si>
    <t>PERDARAHAN</t>
  </si>
  <si>
    <t>INFEKSI</t>
  </si>
  <si>
    <t>LAIN-LAIN</t>
  </si>
  <si>
    <t>*</t>
  </si>
  <si>
    <t>**</t>
  </si>
  <si>
    <t>TABEL 23</t>
  </si>
  <si>
    <t>CAKUPAN PELAYANAN KESEHATAN PADA IBU HAMIL, IBU BERSALIN, DAN IBU NIFAS MENURUT KECAMATAN DAN PUSKESMAS</t>
  </si>
  <si>
    <t>IBU HAMIL</t>
  </si>
  <si>
    <t>IBU BERSALIN/NIFAS</t>
  </si>
  <si>
    <t>K1</t>
  </si>
  <si>
    <t>KF1</t>
  </si>
  <si>
    <t xml:space="preserve">IBU NIFAS MENDAPAT VIT A </t>
  </si>
  <si>
    <t>TABEL 24</t>
  </si>
  <si>
    <t>CAKUPAN IMUNISASI Td PADA IBU HAMIL MENURUT KECAMATAN DAN PUSKESMAS</t>
  </si>
  <si>
    <t>JUMLAH IBU HAMIL</t>
  </si>
  <si>
    <t>IMUNISASI Td PADA IBU HAMIL</t>
  </si>
  <si>
    <t>Td1</t>
  </si>
  <si>
    <t>Td2</t>
  </si>
  <si>
    <t>Td3</t>
  </si>
  <si>
    <t>Td4</t>
  </si>
  <si>
    <t>Td5</t>
  </si>
  <si>
    <t>Td2+</t>
  </si>
  <si>
    <t>PERSENTASE CAKUPAN IMUNISASI Td PADA WANITA USIA SUBUR YANG TIDAK HAMIL MENURUT KECAMATAN DAN PUSKESMAS</t>
  </si>
  <si>
    <t>JUMLAH WUS TIDAK HAMIL
(15-39 TAHUN)</t>
  </si>
  <si>
    <t>IMUNISASI Td PADA WUS TIDAK HAMIL</t>
  </si>
  <si>
    <t>TABEL  26</t>
  </si>
  <si>
    <t>PERSENTASE CAKUPAN IMUNISASI Td PADA WANITA USIA SUBUR (HAMIL DAN TIDAK HAMIL) MENURUT KECAMATAN DAN PUSKESMAS</t>
  </si>
  <si>
    <t>JUMLAH WUS 
(15-39 TAHUN)</t>
  </si>
  <si>
    <t>IMUNISASI Td PADA WUS</t>
  </si>
  <si>
    <t>TTD (90 TABLET)</t>
  </si>
  <si>
    <t xml:space="preserve">JUMLAH </t>
  </si>
  <si>
    <t>TABEL 28</t>
  </si>
  <si>
    <t>PESERTA KB AKTIF METODE MODERN MENURUT JENIS KONTRASEPSI,DAN PESERTA KB AKTIF MENGALAMI EFEK SAMPING, KOMPLIKASI KEGAGALAN DAN DROP OUT MENURUT  KECAMATAN DAN PUSKESMAS</t>
  </si>
  <si>
    <t>JUMLAH PUS</t>
  </si>
  <si>
    <t xml:space="preserve">KONDOM </t>
  </si>
  <si>
    <t>SUNTIK</t>
  </si>
  <si>
    <t>PIL</t>
  </si>
  <si>
    <t>AKDR</t>
  </si>
  <si>
    <t>MOP</t>
  </si>
  <si>
    <t>MOW</t>
  </si>
  <si>
    <t>IMPLAN</t>
  </si>
  <si>
    <t>MAL</t>
  </si>
  <si>
    <t>AKDR: Alat Kontrasepsi Dalam Rahim</t>
  </si>
  <si>
    <t>MOP  : Metode Operasi Pria</t>
  </si>
  <si>
    <t>MOW : Metode Operasi Wanita</t>
  </si>
  <si>
    <t>PASANGAN USIA SUBUR (PUS) DENGAN STATUS 4 TERLALU (4T) DAN ALKI YANG MENJADI PESERTA KB AKTIF</t>
  </si>
  <si>
    <t>MENURUT KECAMATAN, DAN PUSKESMAS</t>
  </si>
  <si>
    <t>PUS 4T</t>
  </si>
  <si>
    <t>PUS 4T PADA KB AKTIF</t>
  </si>
  <si>
    <t>PUS ALKI</t>
  </si>
  <si>
    <t>PUS ALKI PADA KB AKTIF</t>
  </si>
  <si>
    <t>TABEL 29</t>
  </si>
  <si>
    <t>CAKUPAN DAN PROPORSI PESERTA KB PASCA PERSALINAN MENURUT JENIS KONTRASEPSI, KECAMATAN, DAN PUSKESMAS</t>
  </si>
  <si>
    <t>JUMLAH IBU BERSALIN</t>
  </si>
  <si>
    <t>PESERTA KB PASCA PERSALINAN</t>
  </si>
  <si>
    <t>TABEL 30</t>
  </si>
  <si>
    <t>MENURUT JENIS KELAMIN, KECAMATAN, DAN PUSKESMAS</t>
  </si>
  <si>
    <t>JUMLAH       IBU HAMIL</t>
  </si>
  <si>
    <t xml:space="preserve">PERKIRAAN BUMIL DENGAN KOMPLIKASI KEBIDANAN </t>
  </si>
  <si>
    <t xml:space="preserve">PERKIRAAN NEONATAL KOMPLIKASI </t>
  </si>
  <si>
    <t>S</t>
  </si>
  <si>
    <t>TABEL 31</t>
  </si>
  <si>
    <t>JUMLAH KEMATIAN</t>
  </si>
  <si>
    <t>LAKI - LAKI</t>
  </si>
  <si>
    <t>LAKI - LAKI + PEREMPUAN</t>
  </si>
  <si>
    <t>NEONATAL</t>
  </si>
  <si>
    <t>BALITA</t>
  </si>
  <si>
    <t>ANAK BALITA</t>
  </si>
  <si>
    <t>JUMLAH TOTAL</t>
  </si>
  <si>
    <t>ANGKA KEMATIAN (DILAPORKAN)</t>
  </si>
  <si>
    <t>Keterangan : - Angka Kematian (dilaporkan) tersebut di atas belum tentu menggambarkan AKN/AKB/AKABA yang sebenarnya di populasi</t>
  </si>
  <si>
    <t>TABEL 32</t>
  </si>
  <si>
    <t>PENYEBAB KEMATIAN NEONATAL (0-28 HARI)</t>
  </si>
  <si>
    <t>PENYEBAB KEMATIAN POST NEONATAL (29 HARI-11 BULAN)</t>
  </si>
  <si>
    <t>PENYEBAB KEMATIAN ANAK BALITA (12-59 BULAN)</t>
  </si>
  <si>
    <t>BBLR</t>
  </si>
  <si>
    <t>ASFIKSIA</t>
  </si>
  <si>
    <t>TETANUS NEONATORUM</t>
  </si>
  <si>
    <t>PNEUMONIA</t>
  </si>
  <si>
    <t>DIARE</t>
  </si>
  <si>
    <t>MALARIA</t>
  </si>
  <si>
    <t>DIFTERI</t>
  </si>
  <si>
    <t>Pneumonia</t>
  </si>
  <si>
    <t>Diare</t>
  </si>
  <si>
    <t>Kelainan Saraf</t>
  </si>
  <si>
    <t>Lain-lain</t>
  </si>
  <si>
    <t>TABEL 33</t>
  </si>
  <si>
    <t xml:space="preserve">BAYI BARU LAHIR DITIMBANG </t>
  </si>
  <si>
    <t>TABEL 34</t>
  </si>
  <si>
    <t>CAKUPAN KUNJUNGAN NEONATAL MENURUT JENIS KELAMIN, KECAMATAN, DAN PUSKESMAS</t>
  </si>
  <si>
    <t>KUNJUNGAN NEONATAL 1 KALI (KN1)</t>
  </si>
  <si>
    <t>L  + P</t>
  </si>
  <si>
    <t>TABEL 35</t>
  </si>
  <si>
    <t>BAYI BARU LAHIR MENDAPAT IMD* DAN PEMBERIAN ASI EKSKLUSIF PADA BAYI &lt; 6 BULAN MENURUT KECAMATAN DAN PUSKESMAS</t>
  </si>
  <si>
    <t>BAYI BARU LAHIR</t>
  </si>
  <si>
    <t>BAYI USIA &lt; 6 BULAN</t>
  </si>
  <si>
    <t>MENDAPAT IMD</t>
  </si>
  <si>
    <t>DIBERI ASI EKSKLUSIF</t>
  </si>
  <si>
    <t>Keterangan: IMD = Inisiasi Menyusui Dini</t>
  </si>
  <si>
    <t>TABEL 36</t>
  </si>
  <si>
    <t>CAKUPAN PELAYANAN KESEHATAN BAYI MENURUT JENIS KELAMIN, KECAMATAN, DAN PUSKESMAS</t>
  </si>
  <si>
    <t>JUMLAH BAYI</t>
  </si>
  <si>
    <t>PELAYANAN KESEHATAN BAYI</t>
  </si>
  <si>
    <t>TABEL 37</t>
  </si>
  <si>
    <t>JUMLAH
DESA/KELURAHAN</t>
  </si>
  <si>
    <t>TABEL 38</t>
  </si>
  <si>
    <t>CAKUPAN IMUNISASI HEPATITIS B0 (0 -7 HARI) DAN BCG PADA BAYI MENURUT JENIS KELAMIN, KECAMATAN, DAN PUSKESMAS</t>
  </si>
  <si>
    <t>BAYI DIIMUNISASI</t>
  </si>
  <si>
    <t>HB0</t>
  </si>
  <si>
    <t>BCG</t>
  </si>
  <si>
    <t>&lt; 24 Jam</t>
  </si>
  <si>
    <t>1 - 7 Hari</t>
  </si>
  <si>
    <t>HB0 Total</t>
  </si>
  <si>
    <t>DPT-HB-Hib3</t>
  </si>
  <si>
    <t>POLIO 4*</t>
  </si>
  <si>
    <t>CAMPAK RUBELA</t>
  </si>
  <si>
    <t>IMUNISASI DASAR LENGKAP</t>
  </si>
  <si>
    <t>*khusus untuk provinsi DIY, diisi dengan imunisasi IPV dosis ke 3</t>
  </si>
  <si>
    <t>MR = measles rubella</t>
  </si>
  <si>
    <t>JUMLAH BADUTA</t>
  </si>
  <si>
    <t>BADUTA DIIMUNISASI</t>
  </si>
  <si>
    <t>DPT-HB-Hib4</t>
  </si>
  <si>
    <t>CAMPAK RUBELA 2</t>
  </si>
  <si>
    <t>CAKUPAN PEMBERIAN VITAMIN A PADA BAYI DAN ANAK BALITA MENURUT KECAMATAN DAN PUSKESMAS</t>
  </si>
  <si>
    <t xml:space="preserve">BAYI 6-11 BULAN </t>
  </si>
  <si>
    <t>ANAK BALITA (12-59 BULAN)</t>
  </si>
  <si>
    <t>BALITA (6-59 BULAN)</t>
  </si>
  <si>
    <t>MENDAPAT VIT A</t>
  </si>
  <si>
    <t xml:space="preserve">Keterangan: Pelaporan pemberian vitamin A dilakukan pada Februari dan Agustus, maka perhitungan bayi 6-11 bulan yang mendapat vitamin A dalam setahun </t>
  </si>
  <si>
    <t xml:space="preserve">           dihitung dengan mengakumulasi bayi 6-11 bulan yang mendapat vitamin A di bulan Februari dan yang mendapat vitamin A di bulan Agustus. </t>
  </si>
  <si>
    <t xml:space="preserve">           Untuk perhitungan anak balita 12-59 bulan yang mendapat vitamin A menggunakan data bulan Agustus. </t>
  </si>
  <si>
    <t>TABEL 42</t>
  </si>
  <si>
    <t>JUMLAH BALITA</t>
  </si>
  <si>
    <t>JUMLAH BALITA DITIMBANG MENURUT JENIS KELAMIN, KECAMATAN, DAN PUSKESMAS</t>
  </si>
  <si>
    <t>JUMLAH SASARAN BALITA (S)</t>
  </si>
  <si>
    <t>DITIMBANG</t>
  </si>
  <si>
    <t>JUMLAH (D)</t>
  </si>
  <si>
    <t>% (D/S)</t>
  </si>
  <si>
    <t>TABEL  44</t>
  </si>
  <si>
    <t>STATUS GIZI BALITA BERDASARKAN INDEKS BB/U, TB/U, DAN BB/TB MENURUT KECAMATAN DAN PUSKESMAS</t>
  </si>
  <si>
    <t>JUMLAH BALITA YANG DITIMBANG</t>
  </si>
  <si>
    <t>JUMLAH BALITA YANG DIUKUR TINGGI BADAN</t>
  </si>
  <si>
    <t>BALITA PENDEK (TB/U)</t>
  </si>
  <si>
    <t>JUMLAH BALITA YANG DIUKUR</t>
  </si>
  <si>
    <t xml:space="preserve">CAKUPAN PELAYANAN KESEHATAN PESERTA DIDIK SD/MI, SMP/MTS, SMA/MA SERTA USIA PENDIDIKAN DASAR MENURUT KECAMATAN DAN PUSKESMAS </t>
  </si>
  <si>
    <t>PESERTA DIDIK SEKOLAH</t>
  </si>
  <si>
    <t>SEKOLAH</t>
  </si>
  <si>
    <t xml:space="preserve">KELAS 1 SD/MI </t>
  </si>
  <si>
    <t>KELAS 7 SMP/MTS</t>
  </si>
  <si>
    <t>KELAS 10 SMA/MA</t>
  </si>
  <si>
    <t xml:space="preserve">SD/MI </t>
  </si>
  <si>
    <t>SMP/MTS</t>
  </si>
  <si>
    <t xml:space="preserve"> SMA/MA</t>
  </si>
  <si>
    <t>JUMLAH PESERTA DIDIK</t>
  </si>
  <si>
    <t>MENDAPAT PELAYANAN KESEHATAN</t>
  </si>
  <si>
    <t>Keterangan :</t>
  </si>
  <si>
    <t>TABEL 46</t>
  </si>
  <si>
    <t>PELAYANAN KESEHATAN GIGI DAN MULUT MENURUT KECAMATAN DAN PUSKESMAS</t>
  </si>
  <si>
    <t>PELAYANAN KESEHATAN GIGI DAN MULUT</t>
  </si>
  <si>
    <t>TUMPATAN GIGI TETAP</t>
  </si>
  <si>
    <t>PENCABUTAN GIGI TETAP</t>
  </si>
  <si>
    <t>RASIO TUMPATAN/ PENCABUTAN</t>
  </si>
  <si>
    <t>JUMLAH KASUS GIGI</t>
  </si>
  <si>
    <t>JUMLAH KASUS DIRUJUK</t>
  </si>
  <si>
    <t>% KASUS DIRUJUK</t>
  </si>
  <si>
    <t>JUMLAH (KAB/ KOTA)</t>
  </si>
  <si>
    <t>Keterangan: pelayanan kesehatan gigi meliputi seluruh fasilitas pelayanan kesehatan di wilayah kerja puskesmas</t>
  </si>
  <si>
    <t>TABEL 47</t>
  </si>
  <si>
    <t>PELAYANAN KESEHATAN GIGI DAN MULUT PADA ANAK SD DAN SETINGKAT MENURUT JENIS KELAMIN, KECAMATAN, DAN PUSKESMAS</t>
  </si>
  <si>
    <t>UPAYA KESEHATAN GIGI SEKOLAH (UKGS)</t>
  </si>
  <si>
    <t>JUMLAH SD/MI</t>
  </si>
  <si>
    <t>JUMLAH SD/MI DGN SIKAT GIGI MASSAL</t>
  </si>
  <si>
    <t>JUMLAH SD/MI MENDAPAT YAN. GIGI</t>
  </si>
  <si>
    <t>JUMLAH MURID SD/MI</t>
  </si>
  <si>
    <t>MURID SD/MI DIPERIKSA</t>
  </si>
  <si>
    <t>PELAYANAN KESEHATAN USIA PRODUKTIF  MENURUT JENIS KELAMIN, KECAMATAN, DAN PUSKESMAS</t>
  </si>
  <si>
    <t>PENDUDUK USIA 15-59 TAHUN</t>
  </si>
  <si>
    <t>MENDAPAT PELAYANAN SKRINING KESEHATAN SESUAI STANDAR</t>
  </si>
  <si>
    <t>BERISIKO</t>
  </si>
  <si>
    <t>TABEL 49</t>
  </si>
  <si>
    <t>CAKUPAN PELAYANAN KESEHATAN USIA LANJUT MENURUT JENIS KELAMIN, KECAMATAN, DAN PUSKESMAS</t>
  </si>
  <si>
    <t>USIA LANJUT (60TAHUN+)</t>
  </si>
  <si>
    <t>MENDAPAT SKRINING KESEHATAN SESUAI STANDAR</t>
  </si>
  <si>
    <t>TABEL 50</t>
  </si>
  <si>
    <t>PUSKESMAS YANG MELAKSANAKAN KEGIATAN PELAYANAN KESEHATAN KELUARGA</t>
  </si>
  <si>
    <t>MELAKSANAKAN KELAS IBU HAMIL</t>
  </si>
  <si>
    <t>MELAKSANAKAN ORIENTASI P4K</t>
  </si>
  <si>
    <t>MELAKSANAKAN KEGIATAN KESEHATAN REMAJA</t>
  </si>
  <si>
    <t>MELAKSANAKAN PENJARINGAN KESEHATAN KELAS 1</t>
  </si>
  <si>
    <t>MELAKSANAKAN PENJARINGAN KESEHATAN KELAS 1, 7, 10</t>
  </si>
  <si>
    <t xml:space="preserve">PERSENTASE </t>
  </si>
  <si>
    <t>Sumber:</t>
  </si>
  <si>
    <t>catatan: diisi dengan tanda "V"</t>
  </si>
  <si>
    <t>CALON PENGANTIN (CATIN) MENDAPATKAN LAYANAN KESEHATAN  MENURUT JENIS KELAMIN, KECAMATAN, DAN PUSKESMAS</t>
  </si>
  <si>
    <t>JUMLAH CATIN TERDAFTAR DI KUA ATAU LEMBAGA AGAMA LAINNYA</t>
  </si>
  <si>
    <t xml:space="preserve">CATIN MENDAPATKAN LAYANAN KESEHATAN </t>
  </si>
  <si>
    <t>CATIN PEREMPUAN ANEMIA</t>
  </si>
  <si>
    <t>CATIN PEREMPUAN GIZI KURANG</t>
  </si>
  <si>
    <t>TABEL 51</t>
  </si>
  <si>
    <t>JUMLAH TERDUGA TUBERKULOSIS YANG MENDAPATKAN PELAYANAN SESUAI STANDAR</t>
  </si>
  <si>
    <t>JUMLAH SEMUA KASUS TUBERKULOSIS</t>
  </si>
  <si>
    <t>KASUS TUBERKULOSIS ANAK 0-14 TAHUN</t>
  </si>
  <si>
    <t xml:space="preserve">JUMLAH TERDUGA TUBERKULOSIS </t>
  </si>
  <si>
    <t>% ORANG TERDUGA TUBERKULOSIS (TBC) MENDAPATKAN PELAYANAN TUBERKULOSIS SESUAI STANDAR</t>
  </si>
  <si>
    <t xml:space="preserve">PERKIRAAN INSIDEN TUBERKULOSIS (DALAM ABSOLUT) </t>
  </si>
  <si>
    <t>TREATMENT COVERAGE (TC-%)</t>
  </si>
  <si>
    <t>CAKUPAN PENEMUAN KASUS TUBERKULOSIS ANAK (%)</t>
  </si>
  <si>
    <t>Sumber: ……..............................................……….. (sebutkan)</t>
  </si>
  <si>
    <r>
      <t xml:space="preserve">Keterangan: </t>
    </r>
    <r>
      <rPr>
        <vertAlign val="superscript"/>
        <sz val="12"/>
        <rFont val="Arial"/>
        <family val="2"/>
      </rPr>
      <t/>
    </r>
  </si>
  <si>
    <t>TABEL 52</t>
  </si>
  <si>
    <t>ANGKA KESEMBUHAN DAN PENGOBATAN LENGKAP SERTA KEBERHASILAN PENGOBATAN TUBERKULOSIS MENURUT JENIS KELAMIN, KECAMATAN, DAN PUSKESMAS</t>
  </si>
  <si>
    <t>JUMLAH SEMUA KASUS TUBERKULOSIS YANG DITEMUKAN DAN DIOBATI*)</t>
  </si>
  <si>
    <t>JUMLAH KEMATIAN SELAMA PENGOBATAN TUBERKULOSIS</t>
  </si>
  <si>
    <t>*) Kasus Tuberkulosis ditemukan dan diobati berdasarkan kohort yang sama dari kasus penemuan kasus yang dinilai kesembuhan dan pengobatan lengkap</t>
  </si>
  <si>
    <t xml:space="preserve">   Jumlah pasien adalah seluruh pasien Tuberkulosis yang ada di wilayah kerja puskesmas tersebut termasuk pasien yang ditemukan di RS, BBKPM/BPKPM/BP4, Lembaga Pemasyarakatan, </t>
  </si>
  <si>
    <t xml:space="preserve">   Rumah Tahanan, Dokter Praktek Mandiri, Klinik dll</t>
  </si>
  <si>
    <t>TABEL 53</t>
  </si>
  <si>
    <t>PENEMUAN KASUS PNEUMONIA BALITA MENURUT JENIS KELAMIN, KECAMATAN, DAN PUSKESMAS</t>
  </si>
  <si>
    <t>BALITA BATUK ATAU KESUKARAN BERNAPAS</t>
  </si>
  <si>
    <t>PERKIRAAN PNEUMONIA BALITA</t>
  </si>
  <si>
    <t>REALISASI PENEMUAN PENDERITA PNEUMONIA  PADA BALITA</t>
  </si>
  <si>
    <t>BATUK BUKAN PNEUMONIA</t>
  </si>
  <si>
    <t>DIBERIKAN TATALAKSANA STANDAR (DIHITUNG NAPAS / LIHAT TDDK*)</t>
  </si>
  <si>
    <t>PERSENTASE YANG DIBERIKAN TATALAKSANA STANDAR</t>
  </si>
  <si>
    <t xml:space="preserve">PNEUMONIA </t>
  </si>
  <si>
    <t>PNEUMONIA BERAT</t>
  </si>
  <si>
    <t>Prevalensi pneumonia pada balita (%)</t>
  </si>
  <si>
    <t>Jumlah Puskesmas yang melakukan tatalaksana Standar minimal 60%</t>
  </si>
  <si>
    <t>Persentase Puskesmas yang melakukan tatalaksana standar minimal 60%</t>
  </si>
  <si>
    <t>* TDDK = tarikan dinding dada ke dalam</t>
  </si>
  <si>
    <t>Jumlah kasus adalah seluruh kasus yang ada di wilayah kerja puskesmas tersebut termasuk kasus yang ditemukan di RS</t>
  </si>
  <si>
    <t>Persentase perkiraan kasus pneumonia pada balita berbeda untuk setiap provinsi, sesuai hasil riskesdas</t>
  </si>
  <si>
    <t>JUMLAH KASUS HIV MENURUT JENIS KELAMIN DAN KELOMPOK UMUR</t>
  </si>
  <si>
    <t>KELOMPOK UMUR</t>
  </si>
  <si>
    <t>PROPORSI KELOMPOK UMUR</t>
  </si>
  <si>
    <r>
      <rPr>
        <sz val="12"/>
        <rFont val="Calibri"/>
        <family val="2"/>
      </rPr>
      <t>≤</t>
    </r>
    <r>
      <rPr>
        <sz val="12"/>
        <rFont val="Arial"/>
        <family val="2"/>
      </rPr>
      <t xml:space="preserve"> 4 TAHUN</t>
    </r>
  </si>
  <si>
    <t>5 - 14 TAHUN</t>
  </si>
  <si>
    <t>15 - 19 TAHUN</t>
  </si>
  <si>
    <t>20 - 24 TAHUN</t>
  </si>
  <si>
    <t>25 - 49 TAHUN</t>
  </si>
  <si>
    <r>
      <rPr>
        <sz val="12"/>
        <rFont val="Calibri"/>
        <family val="2"/>
      </rPr>
      <t>≥</t>
    </r>
    <r>
      <rPr>
        <sz val="12"/>
        <rFont val="Arial"/>
        <family val="2"/>
      </rPr>
      <t xml:space="preserve"> 50 TAHUN</t>
    </r>
  </si>
  <si>
    <t>PROPORSI JENIS KELAMIN</t>
  </si>
  <si>
    <t xml:space="preserve">Jumlah estimasi  orang  dengan risiko terinfeksi HIV </t>
  </si>
  <si>
    <t>Jumlah orang dengan risiko terinfeksi HIV yang mendapatkan pelayanan sesuai standar</t>
  </si>
  <si>
    <t xml:space="preserve">Persentase orang dengan risiko terinfeksi HIV mendapatkan 
pelayanan  deteksi dini HIV sesuai standar
</t>
  </si>
  <si>
    <t>Keterangan: Jumlah kasus adalah seluruh kasus baru yang ada di wilayah kerja puskesmas tersebut termasuk kasus yang ditemukan di RS</t>
  </si>
  <si>
    <t>KASUS DIARE YANG DILAYANI MENURUT JENIS KELAMIN, KECAMATAN, DAN PUSKESMAS</t>
  </si>
  <si>
    <t>JUMLAH TARGET PENEMUAN</t>
  </si>
  <si>
    <t>DILAYANI</t>
  </si>
  <si>
    <t>MENDAPAT ORALIT</t>
  </si>
  <si>
    <t>MENDAPAT ZINC</t>
  </si>
  <si>
    <t>SEMUA UMUR</t>
  </si>
  <si>
    <t>ANGKA KESAKITAN DIARE PER 1.000 PENDUDUK</t>
  </si>
  <si>
    <t>Ket:</t>
  </si>
  <si>
    <t>- Jumlah kasus adalah seluruh kasus yang ada di wilayah kerja puskesmas tersebut termasuk kasus yang ditemukan di RS</t>
  </si>
  <si>
    <t>- Persentase perkiraan jumlah kasus diare yang datang ke fasyankes besarnya sesuai dengan perkiraan daerah, namun</t>
  </si>
  <si>
    <t xml:space="preserve">   jika tidak tersedia maka menggunakan perkiraan 10% dari perkiraan jumlah penderita untuk semua umur dan 20% untuk balita</t>
  </si>
  <si>
    <t>DETEKSI DINI HEPATITIS B PADA IBU HAMIL MENURUT KECAMATAN DAN PUSKESMAS</t>
  </si>
  <si>
    <t>JUMLAH IBU HAMIL DIPERIKSA</t>
  </si>
  <si>
    <t>% BUMIL DIPERIKSA</t>
  </si>
  <si>
    <t xml:space="preserve">% BUMIL REAKTIF </t>
  </si>
  <si>
    <t>REAKTIF</t>
  </si>
  <si>
    <t>NON REAKTIF</t>
  </si>
  <si>
    <t>JUMLAH BAYI YANG LAHIR DARI IBU REAKTIF HBsAg dan MENDAPATKAN HBIG</t>
  </si>
  <si>
    <t>JUMLAH BAYI YANG LAHIR DARI IBU HBsAg Reaktif</t>
  </si>
  <si>
    <t>JUMLAH BAYI YANG LAHIR DARI IBU  HBsAg REAKTIF MENDAPAT HBIG</t>
  </si>
  <si>
    <t>≥  24 Jam</t>
  </si>
  <si>
    <t xml:space="preserve">JUMLAH  </t>
  </si>
  <si>
    <t>KASUS BARU KUSTA MENURUT JENIS KELAMIN, KECAMATAN, DAN PUSKESMAS</t>
  </si>
  <si>
    <t>KASUS BARU</t>
  </si>
  <si>
    <t>PB + MB</t>
  </si>
  <si>
    <r>
      <t>ANGKA PENEMUAN KASUS BARU (NCDR/</t>
    </r>
    <r>
      <rPr>
        <b/>
        <i/>
        <sz val="12"/>
        <rFont val="Arial"/>
        <family val="2"/>
      </rPr>
      <t>NEW CASE DETECTION RATE</t>
    </r>
    <r>
      <rPr>
        <b/>
        <sz val="12"/>
        <rFont val="Arial"/>
        <family val="2"/>
      </rPr>
      <t>) PER 100.000 PENDUDUK</t>
    </r>
  </si>
  <si>
    <t xml:space="preserve">KASUS BARU KUSTA CACAT TINGKAT 0, CACAT TINGKAT 2, PENDERITA KUSTA ANAK&lt;15 TAHUN, </t>
  </si>
  <si>
    <t>PENDERITA KUSTA</t>
  </si>
  <si>
    <t>CACAT TINGKAT 0</t>
  </si>
  <si>
    <t>CACAT TINGKAT 2</t>
  </si>
  <si>
    <t>PENDERITA KUSTA ANAK
&lt;15 TAHUN</t>
  </si>
  <si>
    <t>PENDERITA KUSTA ANAK&lt;15 TAHUN DENGAN CACAT TINGKAT 2</t>
  </si>
  <si>
    <t>ANGKA CACAT TINGKAT 2 PER 1.000.000 PENDUDUK</t>
  </si>
  <si>
    <t>TABEL  59</t>
  </si>
  <si>
    <t>KASUS TERDAFTAR</t>
  </si>
  <si>
    <t>ANGKA PREVALENSI PER 10.000 PENDUDUK</t>
  </si>
  <si>
    <t>PENDERITA KUSTA SELESAI BEROBAT (RELEASE FROM TREATMENT/RFT) MENURUT TIPE, KECAMATAN, DAN PUSKESMAS</t>
  </si>
  <si>
    <t>KUSTA (PB)</t>
  </si>
  <si>
    <t>KUSTA (MB)</t>
  </si>
  <si>
    <t>JML PENDERITA RFT</t>
  </si>
  <si>
    <t xml:space="preserve">Keterangan : </t>
  </si>
  <si>
    <t xml:space="preserve">a = </t>
  </si>
  <si>
    <t xml:space="preserve">Penderita kusta PB merupakan penderita pada kohort yang sama, yaitu diambil dari penderita baru yang masuk dalam kohort yang sama 1 tahun sebelumnya, </t>
  </si>
  <si>
    <t>misalnya: untuk mencari RFT rate tahun 2021, maka dapat dihitung dari penderita baru tahun 2020 yang menyelesaikan pengobatan tepat waktu</t>
  </si>
  <si>
    <t>b=</t>
  </si>
  <si>
    <t xml:space="preserve">Penderita kusta MB merupakan penderita pada kohort yang sama, yaitu diambil dari penderita baru yang masuk dalam kohort yang sama 2 tahun sebelumnya, </t>
  </si>
  <si>
    <t>misalnya: untuk mencari RFT rate tahun 2021, maka dapat dihitung dari penderita baru tahun 2019 yang menyelesaikan pengobatan tepat waktu</t>
  </si>
  <si>
    <t>JUMLAH KASUS AFP (NON POLIO) MENURUT KECAMATAN DAN PUSKESMAS</t>
  </si>
  <si>
    <t>JUMLAH PENDUDUK
&lt;15 TAHUN</t>
  </si>
  <si>
    <t>JUMLAH KASUS AFP
(NON POLIO)</t>
  </si>
  <si>
    <t>AFP RATE (NON POLIO) PER 100.000 PENDUDUK USIA &lt; 15 TAHUN</t>
  </si>
  <si>
    <t>Keterangan: Jumlah kasus adalah seluruh kasus yang ada di wilayah kerja puskesmas tersebut termasuk kasus yang ditemukan di RS</t>
  </si>
  <si>
    <t>JUMLAH KASUS PENYAKIT YANG DAPAT DICEGAH DENGAN IMUNISASI (PD3I) MENURUT JENIS KELAMIN, KECAMATAN, DAN PUSKESMAS</t>
  </si>
  <si>
    <t>JUMLAH KASUS  PD3I</t>
  </si>
  <si>
    <t>PERTUSIS</t>
  </si>
  <si>
    <t>HEPATITIS B</t>
  </si>
  <si>
    <t>SUSPEK CAMPAK</t>
  </si>
  <si>
    <t>JUMLAH KASUS</t>
  </si>
  <si>
    <t>MENINGGAL</t>
  </si>
  <si>
    <t>CASE FATALITY RATE (%)</t>
  </si>
  <si>
    <t>KEJADIAN LUAR BIASA (KLB) DI DESA/KELURAHAN YANG DITANGANI &lt; 24 JAM</t>
  </si>
  <si>
    <t>KLB DI DESA/KELURAHAN</t>
  </si>
  <si>
    <t>DITANGANI &lt;24 JAM</t>
  </si>
  <si>
    <t>Sumber: ………………….. (sebutkan)</t>
  </si>
  <si>
    <t>JUMLAH PENDERITA DAN KEMATIAN PADA KLB MENURUT JENIS KEJADIAN LUAR BIASA (KLB)</t>
  </si>
  <si>
    <t>JENIS KEJADIAN LUAR BIASA</t>
  </si>
  <si>
    <t>YANG TERSERANG</t>
  </si>
  <si>
    <t>WAKTU KEJADIAN (TANGGAL)</t>
  </si>
  <si>
    <t>JUMLAH PENDERITA</t>
  </si>
  <si>
    <t>KELOMPOK UMUR PENDERITA</t>
  </si>
  <si>
    <t>JUMLAH PENDUDUK TERANCAM</t>
  </si>
  <si>
    <t>ATTACK RATE (%)</t>
  </si>
  <si>
    <t>CFR (%)</t>
  </si>
  <si>
    <t>JUMLAH KEC</t>
  </si>
  <si>
    <t>JUMLAH DESA/KEL</t>
  </si>
  <si>
    <t>DIKETAHUI</t>
  </si>
  <si>
    <t>DITANGGU-LANGI</t>
  </si>
  <si>
    <t>AKHIR</t>
  </si>
  <si>
    <t>0-7 HARI</t>
  </si>
  <si>
    <t>8-28 HARI</t>
  </si>
  <si>
    <t>1-11 BLN</t>
  </si>
  <si>
    <t>1-4 THN</t>
  </si>
  <si>
    <t>5-9 THN</t>
  </si>
  <si>
    <t>10-14 THN</t>
  </si>
  <si>
    <t>15-19 THN</t>
  </si>
  <si>
    <t>20-44 THN</t>
  </si>
  <si>
    <t>45-54 THN</t>
  </si>
  <si>
    <t>55-59 THN</t>
  </si>
  <si>
    <t>60-69 THN</t>
  </si>
  <si>
    <t>70+ THN</t>
  </si>
  <si>
    <t>Sumber: ………………… (sebutkan)</t>
  </si>
  <si>
    <t>TABEL  65</t>
  </si>
  <si>
    <t>KASUS DEMAM BERDARAH DENGUE (DBD) MENURUT JENIS KELAMIN, KECAMATAN, DAN PUSKESMAS</t>
  </si>
  <si>
    <t>DEMAM BERDARAH DENGUE (DBD)</t>
  </si>
  <si>
    <t>JUMLAH KASUS (KAB/KOTA)</t>
  </si>
  <si>
    <t>ANGKA KESAKITAN DBD PER 100.000 PENDUDUK</t>
  </si>
  <si>
    <t>KESAKITAN DAN KEMATIAN AKIBAT MALARIA MENURUT JENIS KELAMIN, KECAMATAN, DAN PUSKESMAS</t>
  </si>
  <si>
    <t>SUSPEK</t>
  </si>
  <si>
    <t>KONFIRMASI LABORATORIUM</t>
  </si>
  <si>
    <t>% KONFIRMASI LABORATORIUM</t>
  </si>
  <si>
    <t>POSITIF</t>
  </si>
  <si>
    <t>PENGOBATAN STANDAR</t>
  </si>
  <si>
    <t>% PENGOBATAN STANDAR</t>
  </si>
  <si>
    <t xml:space="preserve">MENINGGAL </t>
  </si>
  <si>
    <t>CFR</t>
  </si>
  <si>
    <t>MIKROSKOPIS</t>
  </si>
  <si>
    <t>RAPID DIAGNOSTIC TEST (RDT)</t>
  </si>
  <si>
    <r>
      <t>ANGKA KESAKITAN (</t>
    </r>
    <r>
      <rPr>
        <b/>
        <i/>
        <sz val="12"/>
        <rFont val="Arial"/>
        <family val="2"/>
      </rPr>
      <t>ANNUAL PARASITE INCIDENCE</t>
    </r>
    <r>
      <rPr>
        <b/>
        <sz val="12"/>
        <rFont val="Arial"/>
        <family val="2"/>
      </rPr>
      <t>) PER 1.000 PENDUDUK</t>
    </r>
  </si>
  <si>
    <t>PENDERITA KRONIS FILARIASIS MENURUT JENIS KELAMIN, KECAMATAN, DAN PUSKESMAS</t>
  </si>
  <si>
    <t>PENDERITA KRONIS FILARIASIS</t>
  </si>
  <si>
    <t>KASUS KRONIS TAHUN SEBELUMNYA</t>
  </si>
  <si>
    <t>KASUS KRONIS BARU DITEMUKAN</t>
  </si>
  <si>
    <t>KASUS KRONIS PINDAH</t>
  </si>
  <si>
    <t>KASUS KRONIS MENINGGAL</t>
  </si>
  <si>
    <t>JUMLAH SELURUH KASUS KRONIS</t>
  </si>
  <si>
    <t>TABEL 68</t>
  </si>
  <si>
    <t>PELAYANAN KESEHATAN  PENDERITA HIPERTENSI MENURUT JENIS KELAMIN, KECAMATAN, DAN PUSKESMAS</t>
  </si>
  <si>
    <t>TABEL 69</t>
  </si>
  <si>
    <t>PELAYANAN KESEHATAN PENDERITA DIABETES MELITUS (DM) MENURUT KECAMATAN DAN PUSKESMAS</t>
  </si>
  <si>
    <t xml:space="preserve">JUMLAH PENDERITA DM  </t>
  </si>
  <si>
    <t>PENDERITA DM YANG MENDAPATKAN PELAYANAN KESEHATAN SESUAI STANDAR</t>
  </si>
  <si>
    <t>TABEL 70</t>
  </si>
  <si>
    <t xml:space="preserve">CAKUPAN DETEKSI DINI KANKER LEHER RAHIM DENGAN METODE IVA DAN KANKER PAYUDARA DENGAN PEMERIKSAAN KLINIS (SADANIS) </t>
  </si>
  <si>
    <t>MENURUT KECAMATAN DAN PUSKESMAS</t>
  </si>
  <si>
    <t>PUSKESMAS MELAKSANAKAN KEGIATAN DETEKSI DINI IVA &amp; SADANIS*</t>
  </si>
  <si>
    <t>PEREMPUAN
USIA 30-50 TAHUN</t>
  </si>
  <si>
    <t>PEMERIKSAAN IVA</t>
  </si>
  <si>
    <t>PEMERIKSAAN SADANIS</t>
  </si>
  <si>
    <t>IVA POSITIF</t>
  </si>
  <si>
    <t>CURIGA KANKER LEHER RAHIM</t>
  </si>
  <si>
    <t>KRIOTERAPI</t>
  </si>
  <si>
    <t>TUMOR/BENJOLAN</t>
  </si>
  <si>
    <t>CURIGA KANKER PAYUDARA</t>
  </si>
  <si>
    <t>Keterangan: IVA: Inspeksi Visual dengan Asam asetat</t>
  </si>
  <si>
    <t xml:space="preserve">           * diisi dengan checklist (V)</t>
  </si>
  <si>
    <t>TABEL 71</t>
  </si>
  <si>
    <t>PELAYANAN KESEHATAN ORANG DENGAN GANGGUAN JIWA (ODGJ) BERAT  MENURUT KECAMATAN DAN PUSKESMAS</t>
  </si>
  <si>
    <t>SASARAN  ODGJ BERAT</t>
  </si>
  <si>
    <t>PELAYANAN KESEHATAN ODGJ BERAT</t>
  </si>
  <si>
    <t>SKIZOFRENIA</t>
  </si>
  <si>
    <t>PSIKOTIK AKUT</t>
  </si>
  <si>
    <t>0-14 th</t>
  </si>
  <si>
    <t>15 - 59 th</t>
  </si>
  <si>
    <t>PERSENTASE SARANA AIR MINUM YANG DIAWASI/DIPERIKSA KUALITAS AIR MINUMNYA SESUAI STANDAR 
MENURUT KECAMATAN DAN PUSKESMAS</t>
  </si>
  <si>
    <t>JUMLAH SARANA AIR MINUM</t>
  </si>
  <si>
    <t>TABEL 73</t>
  </si>
  <si>
    <t>JUMLAH KK</t>
  </si>
  <si>
    <t>JUMLAH 
KK PENGGUNA</t>
  </si>
  <si>
    <t>KK SBS</t>
  </si>
  <si>
    <t>KK DENGAN AKSES TERHADAP FASILITAS SANITASI YANG LAYAK</t>
  </si>
  <si>
    <t>AKSES SANITASI AMAN</t>
  </si>
  <si>
    <t>AKSES SANITASI LAYAK SENDIRI</t>
  </si>
  <si>
    <t>AKSES LAYAK BERSAMA</t>
  </si>
  <si>
    <t>AKSES BELUM LAYAK</t>
  </si>
  <si>
    <t>BABS TERTUTUP</t>
  </si>
  <si>
    <t>BABS TERBUKA</t>
  </si>
  <si>
    <t>Keterangan : KK = Kepala Keluarga, SBS = Stop Buang Air Besar Sembarangan</t>
  </si>
  <si>
    <t>TABEL 74</t>
  </si>
  <si>
    <t>SANITASI TOTAL BERBASIS MASYARAKAT DAN RUMAH SEHAT MENURUT KECAMATAN DAN PUSKESMAS</t>
  </si>
  <si>
    <t>JUMLAH DESA/ KELURAHAN</t>
  </si>
  <si>
    <t>SANITASI TOTAL BERBASIS MASYARAKAT (STBM)</t>
  </si>
  <si>
    <t xml:space="preserve"> DESA/KELURAHAN STOP BABS (SBS)</t>
  </si>
  <si>
    <t xml:space="preserve"> KK CUCI TANGAN PAKAI SABUN (CTPS)</t>
  </si>
  <si>
    <t>KK PENGELOLAAN AIR MINUM DAN MAKANAN RUMAH TANGGA (PAMMRT)</t>
  </si>
  <si>
    <t>KK PENGELOLAAN SAMPAH RUMAH TANGGA (PSRT)</t>
  </si>
  <si>
    <t>KK PENGELOLAAN LIMBAH CAIR RUMAH TANGGA (PLCRT)</t>
  </si>
  <si>
    <t xml:space="preserve"> DESA/KELURAHAN 5 PILAR STBM</t>
  </si>
  <si>
    <t>KK PENGELOLAAN KUALITAS UDARA DALAM RUMAH TANGGA (PKURT)</t>
  </si>
  <si>
    <t>KK AKSES RUMAH SEHAT</t>
  </si>
  <si>
    <t>* SBS (Stop Buang Air Besar Sembarangan)</t>
  </si>
  <si>
    <t>TABEL 75</t>
  </si>
  <si>
    <t>PERSENTASE TEMPAT DAN FASILITAS UMUM(TFU) YANG DILAKUKAN PENGAWASAN SESUAI STANDAR MENURUT KECAMATAN DAN PUSKESMAS</t>
  </si>
  <si>
    <t>TFU TERDAFTAR</t>
  </si>
  <si>
    <t>TFU YANG DILAKUKAN PENGAWASAN SESUAI STANDAR (IKL)</t>
  </si>
  <si>
    <t>SARANA PENDIDIKAN</t>
  </si>
  <si>
    <t>PASAR</t>
  </si>
  <si>
    <t>SD/MI</t>
  </si>
  <si>
    <t>SMP/MTs</t>
  </si>
  <si>
    <t>∑</t>
  </si>
  <si>
    <t>Sumber: …………………….. (sebutkan)</t>
  </si>
  <si>
    <t>TABEL 76</t>
  </si>
  <si>
    <t xml:space="preserve">PERSENTASE TEMPAT PENGELOLAAN PANGAN (TPP) YANG MEMENUHI SYARAT KESEHATAN  MENURUT KECAMATAN </t>
  </si>
  <si>
    <t>JASA BOGA</t>
  </si>
  <si>
    <t>RESTORAN</t>
  </si>
  <si>
    <t>TPP TERTENTU</t>
  </si>
  <si>
    <t>DEPOT AIR MINUM</t>
  </si>
  <si>
    <t>RUMAH MAKAN</t>
  </si>
  <si>
    <t>KELOMPOK GERAI PANGAN JAJANAN</t>
  </si>
  <si>
    <t>SENTRA PANGAN JAJANAN/KANTIN</t>
  </si>
  <si>
    <t>TERDAFTAR</t>
  </si>
  <si>
    <t>LAIK HSP</t>
  </si>
  <si>
    <t>2</t>
  </si>
  <si>
    <t>3</t>
  </si>
  <si>
    <t>7</t>
  </si>
  <si>
    <t>8</t>
  </si>
  <si>
    <t>9</t>
  </si>
  <si>
    <t>ODHIV BARU DITEMUKAN</t>
  </si>
  <si>
    <t>PRESENTASE ODHIV BARU MENDAPATKAN PENGOBATAN MENURUT KECAMATAN DAN PUSKESMAS</t>
  </si>
  <si>
    <t>PERSENTASE ODHIV BARU MENDAPAT PENGOBATAN ARV</t>
  </si>
  <si>
    <t>ODHIV BARU DITEMUKAN DAN MENDAPAT PENGOBATAN ARV</t>
  </si>
  <si>
    <t>TABEL 55</t>
  </si>
  <si>
    <t>JUMLAH TENAGA KEFARMASIAN DI FASILITAS KESEHATAN</t>
  </si>
  <si>
    <t>SARANA PELAYANAN KESEHATAN LAIN</t>
  </si>
  <si>
    <t>JUMLAH KEMATIAN IBU MENURUT KECAMATAN DAN PUSKESMAS</t>
  </si>
  <si>
    <t>GANGGUAN HIPERTENSI</t>
  </si>
  <si>
    <t>KELAINAN JANTUNG DAN PEMBULUH DARAH*</t>
  </si>
  <si>
    <t>GANGGUAN AUTOIMUN**</t>
  </si>
  <si>
    <t>GANGGUAN CEREBROVASKULAR***</t>
  </si>
  <si>
    <t>COVID-19</t>
  </si>
  <si>
    <t>KOMPLIKASI PASCA KEGUGURAN (ABORTUS)</t>
  </si>
  <si>
    <t>penyakit jantung kongenital, PPCM (Peripartum cardiomyopathy), aneurisma aorta, dll</t>
  </si>
  <si>
    <t>SLE (Systemic lupus erthematosus), dll</t>
  </si>
  <si>
    <t>***</t>
  </si>
  <si>
    <t>stroke, aneurisma otak, dll</t>
  </si>
  <si>
    <t>K6</t>
  </si>
  <si>
    <t>KF LENGKAP</t>
  </si>
  <si>
    <t>JUMLAH IBU HAMIL YANG MENDAPATKAN DAN MENGONSUMSI TABLET TAMBAH DARAH (TTD) MENURUT KECAMATAN DAN PUSKESMAS</t>
  </si>
  <si>
    <t>IBU HAMIL YANG MENDAPATKAN</t>
  </si>
  <si>
    <t>IBU HAMIL YANG MENGONSUMSI</t>
  </si>
  <si>
    <t>TABEL 13</t>
  </si>
  <si>
    <t>TABEL 12</t>
  </si>
  <si>
    <t>TENAGA KEBIDANAN</t>
  </si>
  <si>
    <t xml:space="preserve">DR SPESIALIS </t>
  </si>
  <si>
    <t>RASIO TERHADAP 100.000 PENDUDUK</t>
  </si>
  <si>
    <t>Keterangan : - Tenaga kesehatan termasuk yang memiliki ijazah pasca sarjana dan doktor</t>
  </si>
  <si>
    <t>TENAGA KEPERAWATAN</t>
  </si>
  <si>
    <t>TABEL  15</t>
  </si>
  <si>
    <t>TENAGA KESEHATAN MASYARAKAT</t>
  </si>
  <si>
    <t>TENAGA KESEHATAN LINGKUNGAN</t>
  </si>
  <si>
    <t>TENAGA GIZI</t>
  </si>
  <si>
    <t>TABEL 17</t>
  </si>
  <si>
    <t>TABEL  18</t>
  </si>
  <si>
    <t xml:space="preserve">Keterangan :   - Pada penghitungan jumlah di tingkat kabupaten/kota, tenaga yang bertugas di lebih dari satu tempat hanya dihitung satu kali </t>
  </si>
  <si>
    <t>TENAGA TEKNIS KEFARMASIAN</t>
  </si>
  <si>
    <t>TABEL  19</t>
  </si>
  <si>
    <t>TABEL 25</t>
  </si>
  <si>
    <t>TABEL  27</t>
  </si>
  <si>
    <t>PESERTA KB AKTIF METODE MODERN</t>
  </si>
  <si>
    <t>JUMLAH DAN PERSENTASE KOMPLIKASI KEBIDANAN</t>
  </si>
  <si>
    <t>JUMLAH KOMPLIKASI KEBIDANAN</t>
  </si>
  <si>
    <t>JUMLAH DAN PERSENTASE KOMPLIKASI NEONATAL</t>
  </si>
  <si>
    <t>JUMLAH KOMPLIKASI PADA NEONATUS</t>
  </si>
  <si>
    <t>KELAINAN KONGENITAL</t>
  </si>
  <si>
    <t>POST NEONATAL</t>
  </si>
  <si>
    <t>BAYI</t>
  </si>
  <si>
    <t xml:space="preserve">BAYI </t>
  </si>
  <si>
    <t>BBLR DAN PREMATURITAS</t>
  </si>
  <si>
    <t>KELAINAN CARDIOVASKULAR DAN RESPIRATORI</t>
  </si>
  <si>
    <t>KONDISI PERINATAL</t>
  </si>
  <si>
    <t>KELAINAN KONGENITAL JANTUNG</t>
  </si>
  <si>
    <t>KELAINAN KONGENITAL LANNYA</t>
  </si>
  <si>
    <t>MENINGITIS</t>
  </si>
  <si>
    <t>PENYAKIT SARAF</t>
  </si>
  <si>
    <t>DEMAM BERDARAH</t>
  </si>
  <si>
    <t>JUMLAH KEMATIAN ANAK BALITA MENURUT PENYEBAB UTAMA, KECAMATAN, DAN PUSKESMAS</t>
  </si>
  <si>
    <t>KECELAKAAN LALU LINTAS</t>
  </si>
  <si>
    <t>KELAINAN KONGENITAL LAINNYA</t>
  </si>
  <si>
    <t>TENGGELAM</t>
  </si>
  <si>
    <t>INFEKSI PARASIT</t>
  </si>
  <si>
    <t xml:space="preserve"> BAYI BBLR</t>
  </si>
  <si>
    <t>PREMATUR</t>
  </si>
  <si>
    <t>BAYI BARU LAHIR YANG DILAKUKAN SCREENING HIPOTIROID KONGENITAL</t>
  </si>
  <si>
    <t>TABEL 39</t>
  </si>
  <si>
    <t>TABEL 40</t>
  </si>
  <si>
    <t>TABEL 41</t>
  </si>
  <si>
    <t>CAKUPAN IMUNISASI DPT-HB-Hib 3, POLIO 4*, CAMPAK RUBELA, DAN IMUNISASI DASAR LENGKAP PADA BAYI MENURUT JENIS KELAMIN, KECAMATAN, DAN PUSKESMAS</t>
  </si>
  <si>
    <t>TABEL  43</t>
  </si>
  <si>
    <t>CAKUPAN IMUNISASI LANJUTAN DPT-HB-Hib 4 DAN CAMPAK RUBELA 2 PADA ANAK USIA DIBAWAH DUA TAHUN (BADUTA)</t>
  </si>
  <si>
    <t>TABEL  45</t>
  </si>
  <si>
    <t>BALITA MEMILIKI BUKU KIA</t>
  </si>
  <si>
    <t>TABEL  48</t>
  </si>
  <si>
    <t>BALITA GIZI KURANG
(BB/TB : &lt; -2 s.d -3 SD)</t>
  </si>
  <si>
    <t>BALITA GIZI BURUK 
(BB/TB: &lt; -3 SD)</t>
  </si>
  <si>
    <t>MURID SD/MI PERLU PERAWATAN</t>
  </si>
  <si>
    <t>MURID SD/MI MENDAPAT PERAWATAN</t>
  </si>
  <si>
    <t>TABEL 54</t>
  </si>
  <si>
    <t>MELAKSANAKAN KELAS IBU BALITA</t>
  </si>
  <si>
    <t>MELAKSANAKAN KELAS SDIDTK</t>
  </si>
  <si>
    <t>MELAKSANAKAN MTBS</t>
  </si>
  <si>
    <t>MELAKSANAKAN PENJARINGAN KESEHATAN KELAS 7</t>
  </si>
  <si>
    <t>MELAKSANAKAN PENJARINGAN KESEHATAN KELAS 10</t>
  </si>
  <si>
    <t>TABEL 56</t>
  </si>
  <si>
    <t>DAN TREATMENT COVERAGE  (TC) MENURUT JENIS KELAMIN, KECAMATAN, DAN PUSKESMAS</t>
  </si>
  <si>
    <t>Keterangan: Jumlah pasien adalah seluruh pasien tuberkulosis yang ada di wilayah kerja puskesmas tersebut termasuk pasien yang ditemukan di RS, BBKPM/BPKPM/BP4, Lembaga Pemasyarakatan, Rumah Tahanan, Dokter Praktek Mandiri, Klinik dll</t>
  </si>
  <si>
    <t>BUMIL DENGAN KOMPLIKASI KEBIDANAN YANG DITANGANI</t>
  </si>
  <si>
    <t>KURANG ENERGI KRONIS (KEK)</t>
  </si>
  <si>
    <t>ANEMIA</t>
  </si>
  <si>
    <t>INFEKSI LAINNYA</t>
  </si>
  <si>
    <t>DIABETES MELITUS</t>
  </si>
  <si>
    <t>JANTUNG</t>
  </si>
  <si>
    <t>PENYEBAB LAINNYA</t>
  </si>
  <si>
    <t>JUMLAH KOMPLIKASI DALAM KEHAMILAN</t>
  </si>
  <si>
    <t>JUMLAH KOMPLIKASI DALAM PERSALINAN</t>
  </si>
  <si>
    <t>JUMLAH KOMPLIKASI PASCA PERSALINAN (NIFAS)</t>
  </si>
  <si>
    <t>BALITA DIPANTAU PERTUMBUHAN DAN PERKEMBANGAN</t>
  </si>
  <si>
    <t>BALITA DILAYANI SDIDTK</t>
  </si>
  <si>
    <t>BALITA DILAYANI MTBS</t>
  </si>
  <si>
    <t>TABEL 57</t>
  </si>
  <si>
    <t>TUBERKULOSIS</t>
  </si>
  <si>
    <t>TABEL 58</t>
  </si>
  <si>
    <t>TABEL 60</t>
  </si>
  <si>
    <t>TABEL  61</t>
  </si>
  <si>
    <t>BALITA BERAT BADAN KURANG (BB/U)</t>
  </si>
  <si>
    <t>TABEL  62</t>
  </si>
  <si>
    <t>TABEL  63</t>
  </si>
  <si>
    <t>TABEL  64</t>
  </si>
  <si>
    <t>TABEL  66</t>
  </si>
  <si>
    <t>JUMLAH KASUS TERDAFTAR DAN ANGKA PREVALENSI PENYAKIT KUSTA MENURUT TIPE/JENIS, USIA, KECAMATAN, DAN PUSKESMAS</t>
  </si>
  <si>
    <t>PAUSI BASILER/KUSTA KERING</t>
  </si>
  <si>
    <t>MULTI BASILER/KUSTA BASAH</t>
  </si>
  <si>
    <t>ANAK</t>
  </si>
  <si>
    <t>DEWASA</t>
  </si>
  <si>
    <t>TABEL  67</t>
  </si>
  <si>
    <t>RFT RATE PB (%)</t>
  </si>
  <si>
    <t>RFT RATE MB (%)</t>
  </si>
  <si>
    <t>TABEL 72</t>
  </si>
  <si>
    <t>Keterangan : Jumlah kasus adalah seluruh kasus yang ada di wilayah kerja puskesmas tersebut termasuk kasus yang ditemukan di RS</t>
  </si>
  <si>
    <t>TABEL 77</t>
  </si>
  <si>
    <t>IVA POSITIF DAN CURIGA KANKER LEHER RAHIM DIRUJUK</t>
  </si>
  <si>
    <t>TUMOR DAN CURIGA KANKER PAYUDARA DIRUJUK</t>
  </si>
  <si>
    <t>TABEL 78</t>
  </si>
  <si>
    <t>TABEL 79</t>
  </si>
  <si>
    <t>JUMLAH DESA/
KELURAHAN</t>
  </si>
  <si>
    <t>SARANA AIR MINUM YANG DIAWASI/ DIPERIKSA KUALITAS AIR MINUMNYA SESUAI STANDAR (AMAN)</t>
  </si>
  <si>
    <t>TABEL 80</t>
  </si>
  <si>
    <t>JUMLAH KEPALA KELUARGA DENGAN AKSES TERHADAP FASILITAS SANITASI YANG AMAN (JAMBAN SEHAT) MENURUT KECAMATAN DAN PUSKESMAS</t>
  </si>
  <si>
    <t>TABEL 81</t>
  </si>
  <si>
    <t>TABEL 82</t>
  </si>
  <si>
    <t>TABEL 83</t>
  </si>
  <si>
    <r>
      <rPr>
        <b/>
        <u/>
        <sz val="12"/>
        <color indexed="8"/>
        <rFont val="Arial"/>
        <family val="2"/>
      </rPr>
      <t>&gt;</t>
    </r>
    <r>
      <rPr>
        <b/>
        <sz val="12"/>
        <color indexed="8"/>
        <rFont val="Arial"/>
        <family val="2"/>
      </rPr>
      <t xml:space="preserve"> 60 th</t>
    </r>
  </si>
  <si>
    <r>
      <t xml:space="preserve">JUMLAH ESTIMASI PENDERITA HIPERTENSI BERUSIA </t>
    </r>
    <r>
      <rPr>
        <b/>
        <sz val="12"/>
        <rFont val="Calibri"/>
        <family val="2"/>
      </rPr>
      <t>≥</t>
    </r>
    <r>
      <rPr>
        <b/>
        <sz val="12"/>
        <rFont val="Arial"/>
        <family val="2"/>
      </rPr>
      <t xml:space="preserve"> 15 TAHUN</t>
    </r>
  </si>
  <si>
    <r>
      <rPr>
        <b/>
        <i/>
        <sz val="12"/>
        <rFont val="Arial"/>
        <family val="2"/>
      </rPr>
      <t>CFR</t>
    </r>
    <r>
      <rPr>
        <b/>
        <sz val="12"/>
        <rFont val="Arial"/>
        <family val="2"/>
      </rPr>
      <t xml:space="preserve"> (%)</t>
    </r>
  </si>
  <si>
    <r>
      <t>JUMLAH KASUS TUBERKULOSIS PARU TERKONFIRMASI BAKTERIOLOGIS YANG DITEMUKAN DAN DIOBATI</t>
    </r>
    <r>
      <rPr>
        <b/>
        <vertAlign val="superscript"/>
        <sz val="12"/>
        <rFont val="Arial"/>
        <family val="2"/>
      </rPr>
      <t>*)</t>
    </r>
  </si>
  <si>
    <r>
      <t xml:space="preserve">ANGKA PENGOBATAN LENGKAP 
</t>
    </r>
    <r>
      <rPr>
        <b/>
        <i/>
        <sz val="12"/>
        <rFont val="Arial"/>
        <family val="2"/>
      </rPr>
      <t>(COMPLETE RATE) SEMUA KASUS TUBERKULOSIS</t>
    </r>
  </si>
  <si>
    <r>
      <t xml:space="preserve">ANGKA KEBERHASILAN PENGOBATAN </t>
    </r>
    <r>
      <rPr>
        <b/>
        <i/>
        <sz val="12"/>
        <rFont val="Arial"/>
        <family val="2"/>
      </rPr>
      <t xml:space="preserve">(SUCCESS RATE/SR) </t>
    </r>
    <r>
      <rPr>
        <b/>
        <sz val="12"/>
        <rFont val="Arial"/>
        <family val="2"/>
      </rPr>
      <t>SEMUA KASUS TUBERKULOSIS</t>
    </r>
  </si>
  <si>
    <r>
      <t xml:space="preserve">JUMLAH BAYI
</t>
    </r>
    <r>
      <rPr>
        <b/>
        <i/>
        <sz val="12"/>
        <rFont val="Arial"/>
        <family val="2"/>
      </rPr>
      <t>(SURVIVING INFANT)</t>
    </r>
  </si>
  <si>
    <r>
      <t>NAMA RUMAH SAKIT</t>
    </r>
    <r>
      <rPr>
        <b/>
        <vertAlign val="superscript"/>
        <sz val="12"/>
        <rFont val="Arial"/>
        <family val="2"/>
      </rPr>
      <t>a</t>
    </r>
  </si>
  <si>
    <r>
      <t xml:space="preserve">PASIEN KELUAR MATI                 </t>
    </r>
    <r>
      <rPr>
        <b/>
        <sz val="12"/>
        <rFont val="Calibri"/>
        <family val="2"/>
      </rPr>
      <t>≥</t>
    </r>
    <r>
      <rPr>
        <b/>
        <sz val="12"/>
        <rFont val="Arial"/>
        <family val="2"/>
      </rPr>
      <t xml:space="preserve"> 48 JAM DIRAWAT</t>
    </r>
  </si>
  <si>
    <t>….......</t>
  </si>
  <si>
    <r>
      <rPr>
        <b/>
        <u/>
        <sz val="12"/>
        <rFont val="Arial"/>
        <family val="2"/>
      </rPr>
      <t>&gt;</t>
    </r>
    <r>
      <rPr>
        <b/>
        <sz val="12"/>
        <rFont val="Arial"/>
        <family val="2"/>
      </rPr>
      <t xml:space="preserve"> 60 th</t>
    </r>
  </si>
  <si>
    <t>Jumlah Klinik Pratama</t>
  </si>
  <si>
    <t>Jumlah Klinik Utama</t>
  </si>
  <si>
    <t>Persentase Ketersediaan Obat Essensial</t>
  </si>
  <si>
    <t>Persentase puskesmas dengan ketersediaan vaksin IDL</t>
  </si>
  <si>
    <t>Tabel 14</t>
  </si>
  <si>
    <t>Jumlah Tenaga Kesehatan Lingkungan</t>
  </si>
  <si>
    <r>
      <t>JML PENDERITA BARU</t>
    </r>
    <r>
      <rPr>
        <b/>
        <vertAlign val="superscript"/>
        <sz val="12"/>
        <rFont val="Arial"/>
        <family val="2"/>
      </rPr>
      <t>a</t>
    </r>
  </si>
  <si>
    <r>
      <t>JML PENDERITA BARU</t>
    </r>
    <r>
      <rPr>
        <b/>
        <vertAlign val="superscript"/>
        <sz val="12"/>
        <rFont val="Arial"/>
        <family val="2"/>
      </rPr>
      <t>b</t>
    </r>
  </si>
  <si>
    <t>Jumlah Ahli Teknologi Laboratorium Medik</t>
  </si>
  <si>
    <t>Jumlah Tenaga Teknik Biomedika Lainnya</t>
  </si>
  <si>
    <t>Jumlah Tenaga Keterapian Fisik</t>
  </si>
  <si>
    <t>Jumlah Tenaga Keteknisian Medis</t>
  </si>
  <si>
    <t>Tabel 16</t>
  </si>
  <si>
    <t>Jumlah Tenaga Apoteker</t>
  </si>
  <si>
    <t>Jumlah Tenaga Teknis Kefarmasian</t>
  </si>
  <si>
    <t>Tabel 22</t>
  </si>
  <si>
    <t>Kunjungan Ibu Hamil (K6)</t>
  </si>
  <si>
    <t>Persalinan di Fasyankes</t>
  </si>
  <si>
    <t>Pelayanan Ibu Nifas KF Lengkap</t>
  </si>
  <si>
    <t>Tabel 25</t>
  </si>
  <si>
    <t xml:space="preserve">Ibu Hamil Mengonsumsi Tablet Tambah Darah 90 </t>
  </si>
  <si>
    <t>Peserta KB Aktif Modern</t>
  </si>
  <si>
    <t>Tabel 32</t>
  </si>
  <si>
    <t>Bumil dengan Komplikasi Kebidanan yang Ditangani</t>
  </si>
  <si>
    <t>Jumlah Bayi Mati</t>
  </si>
  <si>
    <t>Tabel 38</t>
  </si>
  <si>
    <t>Tabel 40</t>
  </si>
  <si>
    <t>Cakupan Imunisasi Campak/Rubela pada Bayi</t>
  </si>
  <si>
    <t>Balita Memiliki Buku KIA</t>
  </si>
  <si>
    <t>Balita Mendapatkan Vitamin A</t>
  </si>
  <si>
    <t>Balita Dipantau Pertumbuhan dan Perkembangan</t>
  </si>
  <si>
    <t>Tabel 46</t>
  </si>
  <si>
    <t>Tabel 47</t>
  </si>
  <si>
    <t>Balita Berat Badan Kurang (BB/U)</t>
  </si>
  <si>
    <t>Balita pendek (TB/U)</t>
  </si>
  <si>
    <t>Balita Gizi Kurang (BB/TB)</t>
  </si>
  <si>
    <t>Balita Gizi Buruk (BB/TB)</t>
  </si>
  <si>
    <t>Catin Mendapatkan Layanan Kesehatan</t>
  </si>
  <si>
    <r>
      <rPr>
        <i/>
        <sz val="11"/>
        <rFont val="Arial"/>
        <family val="2"/>
      </rPr>
      <t xml:space="preserve">Treatment Coverage </t>
    </r>
    <r>
      <rPr>
        <sz val="11"/>
        <rFont val="Arial"/>
        <family val="2"/>
      </rPr>
      <t>TBC</t>
    </r>
  </si>
  <si>
    <t>Persentase Ibu hamil diperiksa Hepatitis</t>
  </si>
  <si>
    <t>Persentase ODHIV Baru Mendapat Pengobatan ARV</t>
  </si>
  <si>
    <t>Persentase Penderita Diare pada Semua Umur Dilayani</t>
  </si>
  <si>
    <t>Persentase Penderita Diare pada Balita Dilayani</t>
  </si>
  <si>
    <t>Persentase Ibu hamil diperiksa Reaktif Hepatitis</t>
  </si>
  <si>
    <t>Persentase Bayi dari Bumil Reakif Hepatitis Diperiksa</t>
  </si>
  <si>
    <t>Tabel 64</t>
  </si>
  <si>
    <t>Persentase Kasus Baru Kusta anak &lt; 15 Tahun</t>
  </si>
  <si>
    <t>Tabel 77</t>
  </si>
  <si>
    <t>Pemeriksaan payudara (SADANIS) pada perempuan 30-50 tahun</t>
  </si>
  <si>
    <t>Pemeriksaan IVA pada perempuan usia 30-50 tahun</t>
  </si>
  <si>
    <t>Persentase tumor/benjolan payudara pada perempuan 30-50 tahun</t>
  </si>
  <si>
    <t>Tabel 78</t>
  </si>
  <si>
    <t>Sarana Air Minum yang DiawasiI/ Diperiksa Kualitas Air Minumnya Sesuai Standar (Aman)</t>
  </si>
  <si>
    <t>Tabel 79</t>
  </si>
  <si>
    <t>KK dengan Akses terhadap Fasilitas Sanitasi yang Layak</t>
  </si>
  <si>
    <t>KK dengan Akses terhadap Fasilitas Sanitasi yang Aman</t>
  </si>
  <si>
    <t>Tabel 80</t>
  </si>
  <si>
    <t>KK Stop BABS (SBS)</t>
  </si>
  <si>
    <t>Desa/ Kelurahan Stop BABS (SBS)</t>
  </si>
  <si>
    <t>KK Cuci Tangan Pakai Sabun (CTPS)</t>
  </si>
  <si>
    <t>Tabel 81</t>
  </si>
  <si>
    <t>KK Pengelolaan Air Minum dan Makanan Rumah Tangga (PAMMRT)</t>
  </si>
  <si>
    <t>KK Pengelolaan Sampah Rumah Tangga (PSRT)</t>
  </si>
  <si>
    <t>KK Pengelolaan Limbah Cair Rumah Tangga (PLCRT)</t>
  </si>
  <si>
    <t>Desa/ Kelurahan 5 Pilar STBM</t>
  </si>
  <si>
    <t>KK Pengelolaan Kualitas Udara dalam Rumah Tangga (PKURT)</t>
  </si>
  <si>
    <t>KK Akses Rumah Sehat</t>
  </si>
  <si>
    <t>Tempat Fasilitas Umum (TFU) yang Dilakukan Pengawasan Sesuai Standar</t>
  </si>
  <si>
    <t>Tabel 82</t>
  </si>
  <si>
    <t>PAUSI BASILER (PB)/ KUSTA KERING</t>
  </si>
  <si>
    <t>MULTI BASILER (MB)/ KUSTA BASAH</t>
  </si>
  <si>
    <t>Tempat Pengelolaan Pangan (TPP) Jasa Boga yang Memenuhi Syarat Kesehatan</t>
  </si>
  <si>
    <t>Tabel 83</t>
  </si>
  <si>
    <t>MEMPUNYAI KEMAMPUAN PELAYANAN GAWAT DARURAT LEVEL I</t>
  </si>
  <si>
    <t>PERSENTASE PUSKESMAS DENGAN KETERSEDIAAN VAKSIN IMUNISASI DASAR LENGKAP (IDL) MENURUT KECAMATAN DAN PUSKESMAS</t>
  </si>
  <si>
    <t>JUMLAH POSYANDU DAN POSBINDU PTM MENURUT KECAMATAN DAN PUSKESMAS</t>
  </si>
  <si>
    <t>DOKTER</t>
  </si>
  <si>
    <t>INSTITUSI DIKNAKES/DIKLAT</t>
  </si>
  <si>
    <t>DINAS KESEHATAN KAB/KOTA</t>
  </si>
  <si>
    <t>CAKUPAN JAMINAN KESEHATAN  PENDUDUK MENURUT JENIS KEPESERTAAN</t>
  </si>
  <si>
    <r>
      <t>JUMLAH (KAB/KOTA)</t>
    </r>
    <r>
      <rPr>
        <vertAlign val="superscript"/>
        <sz val="12"/>
        <rFont val="Arial"/>
        <family val="2"/>
      </rPr>
      <t>a</t>
    </r>
  </si>
  <si>
    <t xml:space="preserve">            a. Pada penghitungan jumlah dan rasio di tingkat kabupaten/kota, nakes yang bertugas di lebih dari satu tempat hanya dihitung satu kali </t>
  </si>
  <si>
    <t>JUMLAH TENAGA TEKNIK BIOMEDIKA, KETERAPIAN FISIK, DAN KETEKNISIAN MEDIK DI FASILITAS KESEHATAN</t>
  </si>
  <si>
    <t>PERSALINAN DI FASYANKES</t>
  </si>
  <si>
    <t>K4</t>
  </si>
  <si>
    <t>MAL : Metode Amenore Laktasi</t>
  </si>
  <si>
    <t>ALKI : Anemia, LiLA&lt;23,5, Penyakit Kronis, dan IMS</t>
  </si>
  <si>
    <t>PERSENTASE PUSKESMAS DENGAN KETERSEDIAAN OBAT ESENSIAL MENURUT PUSKESMAS DAN KECAMATAN</t>
  </si>
  <si>
    <t>MENURUT  KECAMATAN DAN PUSKESMAS</t>
  </si>
  <si>
    <t>KUNJUNGAN NEONATAL 3 KALI (KN LENGKAP)</t>
  </si>
  <si>
    <t>USIA PENDIDIKAN DASAR (KELAS 1-9)</t>
  </si>
  <si>
    <r>
      <t>ANGKA KESEMBUHAN (</t>
    </r>
    <r>
      <rPr>
        <b/>
        <i/>
        <sz val="12"/>
        <rFont val="Arial"/>
        <family val="2"/>
      </rPr>
      <t>CURE RATE</t>
    </r>
    <r>
      <rPr>
        <b/>
        <sz val="12"/>
        <rFont val="Arial"/>
        <family val="2"/>
      </rPr>
      <t>) TUBERKULOSIS PARU TERKONFIRMASI BAKTERIOLOGIS</t>
    </r>
  </si>
  <si>
    <t>KASUS H I V</t>
  </si>
  <si>
    <t>SASARAN BALITA (USIA 0-59 BULAN)</t>
  </si>
  <si>
    <t>SASARAN ANAK BALITA (USIA 12-59 BULAN)</t>
  </si>
  <si>
    <r>
      <t>(</t>
    </r>
    <r>
      <rPr>
        <b/>
        <i/>
        <sz val="12"/>
        <rFont val="Arial"/>
        <family val="2"/>
      </rPr>
      <t>km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)</t>
    </r>
  </si>
  <si>
    <r>
      <rPr>
        <b/>
        <i/>
        <sz val="12"/>
        <rFont val="Arial"/>
        <family val="2"/>
      </rPr>
      <t>per km</t>
    </r>
    <r>
      <rPr>
        <b/>
        <vertAlign val="superscript"/>
        <sz val="12"/>
        <rFont val="Arial"/>
        <family val="2"/>
      </rPr>
      <t>2</t>
    </r>
  </si>
  <si>
    <t>INCIDENCE RATE SUSPEK CAMPAK</t>
  </si>
  <si>
    <t>PERSENTASE KK DENGAN AKSES TERHADAP FASILITAS SANITASI YANG AMAN</t>
  </si>
  <si>
    <t xml:space="preserve">JUMLAH TERDUGA TUBERKULOSIS, KASUS TUBERKULOSIS, KASUS TUBERKULOSIS ANAK, </t>
  </si>
  <si>
    <t>JUMLAH TENAGA TENAGA KEPERAWATAN DAN TENAGA KEBIDANAN DI FASILITAS KESEHATAN</t>
  </si>
  <si>
    <t>EFEK SAMPING BER-KB</t>
  </si>
  <si>
    <t>KOMPLIKASI BER-KB</t>
  </si>
  <si>
    <t>KEGAGALAN BER-KB</t>
  </si>
  <si>
    <t>DROP OUT BER-KB</t>
  </si>
  <si>
    <t>4 Terlalu (4T), yaitu : 1) berusia kurang dari 20 tahun; 2) berusia lebih dari 35 tahun; 3) telah memiliki anak hidup lebih dari 3 orang;anak dengan lainnya kurang dari 2 tahun, atau</t>
  </si>
  <si>
    <t>JUMLAH KEMATIAN NEONATAL, POST NEONATAL, BAYI, DAN BALITA MENURUT JENIS KELAMIN, KECAMATAN, DAN PUSKESMAS</t>
  </si>
  <si>
    <t>JUMLAH KEMATIAN NEONATAL DAN POST NEONATAL MENURUT PENYEBAB UTAMA, KECAMATAN, DAN PUSKESMAS</t>
  </si>
  <si>
    <t>BAYI BERAT BADAN LAHIR RENDAH (BBLR) DAN PREMATUR MENURUT JENIS KELAMIN, KECAMATAN, DAN PUSKESMAS</t>
  </si>
  <si>
    <r>
      <t xml:space="preserve">CAKUPAN DESA/KELURAHAN </t>
    </r>
    <r>
      <rPr>
        <b/>
        <i/>
        <sz val="12"/>
        <rFont val="Arial"/>
        <family val="2"/>
      </rPr>
      <t>UNIVERSAL CHILD IMMUNIZATION</t>
    </r>
    <r>
      <rPr>
        <b/>
        <sz val="12"/>
        <rFont val="Arial"/>
        <family val="2"/>
      </rPr>
      <t xml:space="preserve"> (</t>
    </r>
    <r>
      <rPr>
        <b/>
        <i/>
        <sz val="12"/>
        <rFont val="Arial"/>
        <family val="2"/>
      </rPr>
      <t>UCI</t>
    </r>
    <r>
      <rPr>
        <b/>
        <sz val="12"/>
        <rFont val="Arial"/>
        <family val="2"/>
      </rPr>
      <t>) MENURUT KECAMATAN DAN PUSKESMAS</t>
    </r>
  </si>
  <si>
    <r>
      <t xml:space="preserve">DESA/KELURAHAN
</t>
    </r>
    <r>
      <rPr>
        <b/>
        <i/>
        <sz val="12"/>
        <rFont val="Arial"/>
        <family val="2"/>
      </rPr>
      <t>UCI</t>
    </r>
    <r>
      <rPr>
        <b/>
        <sz val="12"/>
        <rFont val="Arial"/>
        <family val="2"/>
      </rPr>
      <t xml:space="preserve"> </t>
    </r>
  </si>
  <si>
    <r>
      <t xml:space="preserve">% DESA/KELURAHAN
</t>
    </r>
    <r>
      <rPr>
        <b/>
        <i/>
        <sz val="12"/>
        <rFont val="Arial"/>
        <family val="2"/>
      </rPr>
      <t>UCI</t>
    </r>
  </si>
  <si>
    <t>USIA 6-11 TAHUN</t>
  </si>
  <si>
    <t>USIA 12-17 TAHUN</t>
  </si>
  <si>
    <t>USIA 18-59 TAHUN</t>
  </si>
  <si>
    <r>
      <t xml:space="preserve">USIA </t>
    </r>
    <r>
      <rPr>
        <b/>
        <u/>
        <sz val="12"/>
        <color theme="1"/>
        <rFont val="Arial"/>
        <family val="2"/>
      </rPr>
      <t>&gt;</t>
    </r>
    <r>
      <rPr>
        <b/>
        <sz val="12"/>
        <color theme="1"/>
        <rFont val="Arial"/>
        <family val="2"/>
      </rPr>
      <t xml:space="preserve"> 60 TAHUN</t>
    </r>
  </si>
  <si>
    <t>CAKUPAN TOTAL</t>
  </si>
  <si>
    <t>SASARAN</t>
  </si>
  <si>
    <t>HASIL VAKSINASI</t>
  </si>
  <si>
    <t xml:space="preserve">Sumber : </t>
  </si>
  <si>
    <t>KASUS KONFIRMASI</t>
  </si>
  <si>
    <t>SEMBUH</t>
  </si>
  <si>
    <t>ANGKA KESEMBUHAN (RR)</t>
  </si>
  <si>
    <t>ANGKA KEMATIAN (CFR)</t>
  </si>
  <si>
    <t>5-6 TAHUN</t>
  </si>
  <si>
    <t>0-4 TAHUN</t>
  </si>
  <si>
    <t>15-59 TAHUN</t>
  </si>
  <si>
    <t>≥ 60 TAHUN</t>
  </si>
  <si>
    <t>7-14 TAHUN</t>
  </si>
  <si>
    <t>TABEL 86</t>
  </si>
  <si>
    <t>TABEL 87</t>
  </si>
  <si>
    <t xml:space="preserve">TABEL 84 </t>
  </si>
  <si>
    <t>TOTAL KAB/KOTA</t>
  </si>
  <si>
    <t>KASUS COVID-19 BERDASARKAN JENIS KELAMIN DAN KELOMPOK UMUR MENURUT KECAMATAN DAN PUSKESMAS</t>
  </si>
  <si>
    <t>KASUS COVID-19 MENURUT MENURUT KECAMATAN DAN PUSKESMAS</t>
  </si>
  <si>
    <t>CAKUPAN VAKSINASI COVID-19 DOSIS 1 MENURUT KECAMATAN DAN PUSKESMAS</t>
  </si>
  <si>
    <t>CAKUPAN VAKSINASI COVID-19 DOSIS 2 MENURUT KECAMATAN DAN PUSKESMAS</t>
  </si>
  <si>
    <t>TABEL 85</t>
  </si>
  <si>
    <t>Tabel 84</t>
  </si>
  <si>
    <t>Jumlah Kasus Covid-19</t>
  </si>
  <si>
    <r>
      <t>CFR (</t>
    </r>
    <r>
      <rPr>
        <i/>
        <sz val="11"/>
        <rFont val="Arial"/>
        <family val="2"/>
      </rPr>
      <t>Case Fatality Rate</t>
    </r>
    <r>
      <rPr>
        <sz val="11"/>
        <rFont val="Arial"/>
        <family val="2"/>
      </rPr>
      <t>) Covid-19</t>
    </r>
  </si>
  <si>
    <t>Cakupan Total Vaksinasi Covid-19 Dosis 1</t>
  </si>
  <si>
    <t>Cakupan Total Vaksinasi Covid-19 Dosis 2</t>
  </si>
  <si>
    <t>Tabel 86</t>
  </si>
  <si>
    <t>Tabel 87</t>
  </si>
  <si>
    <r>
      <t xml:space="preserve">Keterangan: </t>
    </r>
    <r>
      <rPr>
        <vertAlign val="superscript"/>
        <sz val="10"/>
        <rFont val="Arial"/>
        <family val="2"/>
      </rPr>
      <t>a</t>
    </r>
    <r>
      <rPr>
        <sz val="10"/>
        <rFont val="Arial"/>
        <family val="2"/>
      </rPr>
      <t xml:space="preserve"> termasuk rumah sakit swasta</t>
    </r>
  </si>
  <si>
    <r>
      <t xml:space="preserve">                    *) jika puskesmas tersebut tidak melapor, </t>
    </r>
    <r>
      <rPr>
        <b/>
        <sz val="10"/>
        <rFont val="Arial"/>
        <family val="2"/>
      </rPr>
      <t>mohon dikosongkan atau tidak memberi tanda "V" maupun "X"</t>
    </r>
  </si>
  <si>
    <r>
      <t xml:space="preserve">                    *) jika Puskesmas tersebut tidak melapor, </t>
    </r>
    <r>
      <rPr>
        <b/>
        <sz val="10"/>
        <rFont val="Arial"/>
        <family val="2"/>
      </rPr>
      <t>mohon dikosongkan atau tidak memberi tanda "V" maupun "X"</t>
    </r>
  </si>
  <si>
    <t xml:space="preserve">               4) jarak kelahiran antara satu </t>
  </si>
  <si>
    <t>PREKLAMPSIA/ EKLAMSIA</t>
  </si>
  <si>
    <t>…………</t>
  </si>
  <si>
    <t>JUMLAH PUSKESMAS YANG MEMILIKI 80% OBAT ESENSIAL</t>
  </si>
  <si>
    <t>% PUSKESMAS DENGAN KETERSEDIAAN OBAT ESENSIAL</t>
  </si>
  <si>
    <t>Keterangan: *) beri tanda "V" jika puskesmas memiliki obat esensial ≥80%</t>
  </si>
  <si>
    <t xml:space="preserve">                    *) beri tanda "X" jika puskesmas memiliki obat esensial &lt;80%</t>
  </si>
  <si>
    <t>a. Belanja Operasi</t>
  </si>
  <si>
    <t>b. Belanja Modal</t>
  </si>
  <si>
    <t>c. Belanja Tidak Terduga</t>
  </si>
  <si>
    <t>d. Belanja Transfer</t>
  </si>
  <si>
    <t>TABEL 20</t>
  </si>
  <si>
    <t>CAKUPAN PELAYANAN KESEHATAN BALITA MENURUT KECAMATAN, DAN PUSKESMAS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</si>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</sst>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Rp&quot;#,##0;\-&quot;Rp&quot;#,##0"/>
    <numFmt numFmtId="41" formatCode="_-* #,##0_-;\-* #,##0_-;_-* &quot;-&quot;_-;_-@_-"/>
    <numFmt numFmtId="164" formatCode="_(* #,##0_);_(* \(#,##0\);_(* &quot;-&quot;_);_(@_)"/>
    <numFmt numFmtId="165" formatCode="_(* #,##0.00_);_(* \(#,##0.00\);_(* &quot;-&quot;??_);_(@_)"/>
    <numFmt numFmtId="166" formatCode="0.0"/>
    <numFmt numFmtId="167" formatCode="#,##0.0"/>
    <numFmt numFmtId="168" formatCode="#,##0.0_);\(#,##0.0\)"/>
    <numFmt numFmtId="169" formatCode="_(* #,##0.0_);_(* \(#,##0.0\);_(* &quot;-&quot;_);_(@_)"/>
    <numFmt numFmtId="170" formatCode="_(* #,##0_);_(* \(#,##0\);_(* &quot;-&quot;??_);_(@_)"/>
    <numFmt numFmtId="171" formatCode="&quot;Rp&quot;#,##0.00_);[Red]\(&quot;Rp&quot;#,##0.00\)"/>
    <numFmt numFmtId="172" formatCode="0.0_);\(0.0\)"/>
    <numFmt numFmtId="173" formatCode="0.0%"/>
    <numFmt numFmtId="174" formatCode="_([$Rp-421]* #,##0.00_);_([$Rp-421]* \(#,##0.00\);_([$Rp-421]* &quot;-&quot;??_);_(@_)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rgb="FFFF0000"/>
      <name val="Arial"/>
      <family val="2"/>
    </font>
    <font>
      <vertAlign val="superscript"/>
      <sz val="11"/>
      <name val="Arial"/>
      <family val="2"/>
    </font>
    <font>
      <u/>
      <sz val="10"/>
      <color indexed="12"/>
      <name val="Arial"/>
      <family val="2"/>
    </font>
    <font>
      <i/>
      <sz val="11"/>
      <name val="Arial"/>
      <family val="2"/>
    </font>
    <font>
      <b/>
      <sz val="11"/>
      <color indexed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2"/>
      <name val="Arial"/>
      <family val="2"/>
    </font>
    <font>
      <sz val="12"/>
      <color indexed="10"/>
      <name val="Arial"/>
      <family val="2"/>
    </font>
    <font>
      <sz val="12"/>
      <color rgb="FFFF0000"/>
      <name val="Arial"/>
      <family val="2"/>
    </font>
    <font>
      <sz val="12"/>
      <color indexed="14"/>
      <name val="Arial"/>
      <family val="2"/>
    </font>
    <font>
      <sz val="12"/>
      <name val="Tahoma"/>
      <family val="2"/>
    </font>
    <font>
      <sz val="12"/>
      <name val="Times New Roman"/>
      <family val="1"/>
    </font>
    <font>
      <b/>
      <sz val="12"/>
      <color theme="0"/>
      <name val="Arial"/>
      <family val="2"/>
    </font>
    <font>
      <b/>
      <sz val="12"/>
      <color indexed="10"/>
      <name val="Arial"/>
      <family val="2"/>
    </font>
    <font>
      <sz val="12"/>
      <name val="Calibri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C00000"/>
      <name val="Arial"/>
      <family val="2"/>
    </font>
    <font>
      <sz val="10"/>
      <name val="Arial"/>
      <family val="2"/>
    </font>
    <font>
      <sz val="1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b/>
      <sz val="12"/>
      <name val="Calibri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b/>
      <sz val="12"/>
      <color theme="1"/>
      <name val="Arial"/>
      <family val="2"/>
    </font>
    <font>
      <b/>
      <u/>
      <sz val="12"/>
      <color indexed="8"/>
      <name val="Arial"/>
      <family val="2"/>
    </font>
    <font>
      <b/>
      <sz val="12"/>
      <color indexed="8"/>
      <name val="Arial"/>
      <family val="2"/>
    </font>
    <font>
      <b/>
      <vertAlign val="superscript"/>
      <sz val="12"/>
      <name val="Arial"/>
      <family val="2"/>
    </font>
    <font>
      <b/>
      <sz val="12"/>
      <color rgb="FFFF0000"/>
      <name val="Arial"/>
      <family val="2"/>
    </font>
    <font>
      <b/>
      <sz val="10"/>
      <name val="Arial"/>
      <family val="2"/>
    </font>
    <font>
      <b/>
      <sz val="13"/>
      <name val="Arial"/>
      <family val="2"/>
    </font>
    <font>
      <b/>
      <sz val="10"/>
      <color theme="1"/>
      <name val="Arial"/>
      <family val="2"/>
    </font>
    <font>
      <b/>
      <i/>
      <sz val="9"/>
      <name val="Arial"/>
      <family val="2"/>
    </font>
    <font>
      <b/>
      <sz val="12"/>
      <name val="Symbol"/>
      <family val="1"/>
    </font>
    <font>
      <b/>
      <sz val="11"/>
      <color theme="1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color rgb="FF000000"/>
      <name val="Arial"/>
      <family val="2"/>
    </font>
    <font>
      <sz val="9"/>
      <color theme="1"/>
      <name val="Arial"/>
      <family val="2"/>
    </font>
    <font>
      <i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3"/>
      <color theme="1"/>
      <name val="Arial"/>
      <family val="2"/>
    </font>
    <font>
      <sz val="12"/>
      <color theme="1"/>
      <name val="Calibri"/>
      <family val="2"/>
      <charset val="1"/>
      <scheme val="minor"/>
    </font>
    <font>
      <b/>
      <sz val="12"/>
      <color theme="1"/>
      <name val="Calibri"/>
      <family val="2"/>
      <charset val="1"/>
      <scheme val="minor"/>
    </font>
    <font>
      <b/>
      <u/>
      <sz val="12"/>
      <color theme="1"/>
      <name val="Arial"/>
      <family val="2"/>
    </font>
    <font>
      <i/>
      <sz val="9"/>
      <color theme="1"/>
      <name val="Calibri"/>
      <family val="2"/>
      <scheme val="minor"/>
    </font>
    <font>
      <sz val="11"/>
      <color theme="1"/>
      <name val="Arial"/>
      <family val="2"/>
    </font>
    <font>
      <i/>
      <sz val="9"/>
      <color theme="1"/>
      <name val="Arial"/>
      <family val="2"/>
    </font>
    <font>
      <sz val="10"/>
      <color theme="1"/>
      <name val="Arial"/>
      <family val="2"/>
    </font>
    <font>
      <vertAlign val="superscript"/>
      <sz val="10"/>
      <name val="Arial"/>
      <family val="2"/>
    </font>
    <font>
      <b/>
      <sz val="11"/>
      <color theme="1"/>
      <name val="Calibri"/>
      <family val="2"/>
      <charset val="1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u/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51"/>
      </patternFill>
    </fill>
    <fill>
      <patternFill patternType="solid">
        <fgColor indexed="1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5">
    <xf numFmtId="0" fontId="0" fillId="0" borderId="0"/>
    <xf numFmtId="0" fontId="2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4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58" fillId="0" borderId="0"/>
    <xf numFmtId="41" fontId="1" fillId="0" borderId="0" applyFont="0" applyFill="0" applyBorder="0" applyAlignment="0" applyProtection="0"/>
  </cellStyleXfs>
  <cellXfs count="1437">
    <xf numFmtId="0" fontId="0" fillId="0" borderId="0" xfId="0"/>
    <xf numFmtId="0" fontId="4" fillId="0" borderId="0" xfId="1" applyFont="1"/>
    <xf numFmtId="0" fontId="5" fillId="0" borderId="0" xfId="1" applyFont="1"/>
    <xf numFmtId="0" fontId="3" fillId="0" borderId="0" xfId="1" applyFont="1" applyAlignment="1">
      <alignment horizontal="right"/>
    </xf>
    <xf numFmtId="0" fontId="3" fillId="0" borderId="0" xfId="1" quotePrefix="1" applyFont="1" applyAlignment="1">
      <alignment horizontal="left"/>
    </xf>
    <xf numFmtId="0" fontId="7" fillId="0" borderId="0" xfId="1" applyFont="1" applyAlignment="1">
      <alignment horizontal="center" vertical="center" wrapText="1"/>
    </xf>
    <xf numFmtId="0" fontId="3" fillId="0" borderId="0" xfId="1" applyFont="1" applyAlignment="1">
      <alignment horizontal="left"/>
    </xf>
    <xf numFmtId="0" fontId="4" fillId="0" borderId="0" xfId="1" applyFont="1" applyAlignment="1">
      <alignment horizontal="left"/>
    </xf>
    <xf numFmtId="0" fontId="8" fillId="0" borderId="0" xfId="1" applyFont="1"/>
    <xf numFmtId="0" fontId="4" fillId="0" borderId="0" xfId="1" applyFont="1" applyAlignment="1">
      <alignment horizontal="right"/>
    </xf>
    <xf numFmtId="0" fontId="4" fillId="0" borderId="0" xfId="1" applyFont="1" applyAlignment="1">
      <alignment horizontal="center"/>
    </xf>
    <xf numFmtId="0" fontId="3" fillId="0" borderId="1" xfId="1" applyFont="1" applyBorder="1" applyAlignment="1">
      <alignment horizontal="center" vertical="center"/>
    </xf>
    <xf numFmtId="0" fontId="3" fillId="0" borderId="5" xfId="1" applyFont="1" applyBorder="1" applyAlignment="1">
      <alignment horizontal="right" vertical="top"/>
    </xf>
    <xf numFmtId="0" fontId="4" fillId="0" borderId="5" xfId="1" applyFont="1" applyBorder="1" applyAlignment="1">
      <alignment horizontal="right"/>
    </xf>
    <xf numFmtId="0" fontId="4" fillId="0" borderId="7" xfId="1" applyFont="1" applyBorder="1" applyAlignment="1">
      <alignment vertical="top"/>
    </xf>
    <xf numFmtId="3" fontId="4" fillId="2" borderId="7" xfId="1" applyNumberFormat="1" applyFont="1" applyFill="1" applyBorder="1" applyAlignment="1">
      <alignment horizontal="right"/>
    </xf>
    <xf numFmtId="3" fontId="4" fillId="0" borderId="7" xfId="1" applyNumberFormat="1" applyFont="1" applyBorder="1" applyAlignment="1">
      <alignment horizontal="right"/>
    </xf>
    <xf numFmtId="166" fontId="4" fillId="2" borderId="7" xfId="1" applyNumberFormat="1" applyFont="1" applyFill="1" applyBorder="1" applyAlignment="1">
      <alignment horizontal="right"/>
    </xf>
    <xf numFmtId="166" fontId="4" fillId="0" borderId="7" xfId="1" applyNumberFormat="1" applyFont="1" applyBorder="1" applyAlignment="1">
      <alignment horizontal="right"/>
    </xf>
    <xf numFmtId="0" fontId="4" fillId="0" borderId="7" xfId="1" applyFont="1" applyBorder="1" applyAlignment="1">
      <alignment horizontal="right"/>
    </xf>
    <xf numFmtId="0" fontId="4" fillId="0" borderId="7" xfId="1" applyFont="1" applyBorder="1" applyAlignment="1">
      <alignment wrapText="1"/>
    </xf>
    <xf numFmtId="0" fontId="8" fillId="0" borderId="7" xfId="1" applyFont="1" applyBorder="1" applyAlignment="1">
      <alignment vertical="top"/>
    </xf>
    <xf numFmtId="39" fontId="4" fillId="0" borderId="7" xfId="1" applyNumberFormat="1" applyFont="1" applyBorder="1" applyAlignment="1">
      <alignment horizontal="right"/>
    </xf>
    <xf numFmtId="0" fontId="3" fillId="0" borderId="7" xfId="1" applyFont="1" applyBorder="1" applyAlignment="1">
      <alignment horizontal="right" vertical="top"/>
    </xf>
    <xf numFmtId="165" fontId="4" fillId="0" borderId="7" xfId="1" applyNumberFormat="1" applyFont="1" applyBorder="1" applyAlignment="1">
      <alignment horizontal="right"/>
    </xf>
    <xf numFmtId="0" fontId="4" fillId="0" borderId="7" xfId="1" applyFont="1" applyBorder="1" applyAlignment="1">
      <alignment horizontal="right" vertical="top"/>
    </xf>
    <xf numFmtId="3" fontId="4" fillId="3" borderId="7" xfId="1" applyNumberFormat="1" applyFont="1" applyFill="1" applyBorder="1" applyAlignment="1">
      <alignment horizontal="right"/>
    </xf>
    <xf numFmtId="3" fontId="4" fillId="3" borderId="7" xfId="1" applyNumberFormat="1" applyFont="1" applyFill="1" applyBorder="1" applyAlignment="1">
      <alignment horizontal="right" vertical="top"/>
    </xf>
    <xf numFmtId="166" fontId="4" fillId="3" borderId="7" xfId="1" applyNumberFormat="1" applyFont="1" applyFill="1" applyBorder="1" applyAlignment="1">
      <alignment horizontal="right"/>
    </xf>
    <xf numFmtId="166" fontId="4" fillId="0" borderId="7" xfId="1" applyNumberFormat="1" applyFont="1" applyBorder="1" applyAlignment="1">
      <alignment horizontal="right" vertical="top"/>
    </xf>
    <xf numFmtId="0" fontId="8" fillId="0" borderId="7" xfId="1" applyFont="1" applyBorder="1" applyAlignment="1">
      <alignment horizontal="right" vertical="top"/>
    </xf>
    <xf numFmtId="166" fontId="4" fillId="3" borderId="7" xfId="1" applyNumberFormat="1" applyFont="1" applyFill="1" applyBorder="1" applyAlignment="1">
      <alignment horizontal="right" vertical="top"/>
    </xf>
    <xf numFmtId="0" fontId="10" fillId="0" borderId="0" xfId="2" applyAlignment="1" applyProtection="1">
      <alignment horizontal="center"/>
    </xf>
    <xf numFmtId="167" fontId="4" fillId="0" borderId="7" xfId="1" applyNumberFormat="1" applyFont="1" applyBorder="1" applyAlignment="1">
      <alignment horizontal="right"/>
    </xf>
    <xf numFmtId="167" fontId="4" fillId="2" borderId="7" xfId="1" applyNumberFormat="1" applyFont="1" applyFill="1" applyBorder="1"/>
    <xf numFmtId="167" fontId="4" fillId="2" borderId="7" xfId="1" applyNumberFormat="1" applyFont="1" applyFill="1" applyBorder="1" applyAlignment="1">
      <alignment horizontal="right"/>
    </xf>
    <xf numFmtId="0" fontId="4" fillId="2" borderId="7" xfId="1" applyFont="1" applyFill="1" applyBorder="1"/>
    <xf numFmtId="165" fontId="4" fillId="2" borderId="7" xfId="1" applyNumberFormat="1" applyFont="1" applyFill="1" applyBorder="1" applyAlignment="1">
      <alignment horizontal="right"/>
    </xf>
    <xf numFmtId="165" fontId="4" fillId="0" borderId="7" xfId="1" applyNumberFormat="1" applyFont="1" applyBorder="1" applyAlignment="1">
      <alignment horizontal="right" vertical="top"/>
    </xf>
    <xf numFmtId="0" fontId="4" fillId="2" borderId="7" xfId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 vertical="top"/>
    </xf>
    <xf numFmtId="37" fontId="4" fillId="0" borderId="7" xfId="1" applyNumberFormat="1" applyFont="1" applyBorder="1" applyAlignment="1">
      <alignment horizontal="right" vertical="top"/>
    </xf>
    <xf numFmtId="3" fontId="4" fillId="0" borderId="7" xfId="1" applyNumberFormat="1" applyFont="1" applyBorder="1" applyAlignment="1">
      <alignment horizontal="right" vertical="top"/>
    </xf>
    <xf numFmtId="3" fontId="4" fillId="2" borderId="7" xfId="1" applyNumberFormat="1" applyFont="1" applyFill="1" applyBorder="1" applyAlignment="1">
      <alignment horizontal="right" vertical="top"/>
    </xf>
    <xf numFmtId="5" fontId="4" fillId="0" borderId="7" xfId="1" applyNumberFormat="1" applyFont="1" applyBorder="1" applyAlignment="1">
      <alignment horizontal="right" vertical="top"/>
    </xf>
    <xf numFmtId="37" fontId="4" fillId="0" borderId="7" xfId="1" applyNumberFormat="1" applyFont="1" applyBorder="1"/>
    <xf numFmtId="166" fontId="4" fillId="0" borderId="7" xfId="1" applyNumberFormat="1" applyFont="1" applyBorder="1"/>
    <xf numFmtId="164" fontId="4" fillId="2" borderId="7" xfId="1" applyNumberFormat="1" applyFont="1" applyFill="1" applyBorder="1" applyAlignment="1">
      <alignment horizontal="right"/>
    </xf>
    <xf numFmtId="37" fontId="4" fillId="0" borderId="7" xfId="1" applyNumberFormat="1" applyFont="1" applyBorder="1" applyAlignment="1">
      <alignment horizontal="right"/>
    </xf>
    <xf numFmtId="166" fontId="4" fillId="0" borderId="6" xfId="1" applyNumberFormat="1" applyFont="1" applyBorder="1" applyAlignment="1">
      <alignment horizontal="right"/>
    </xf>
    <xf numFmtId="0" fontId="12" fillId="0" borderId="0" xfId="1" applyFont="1"/>
    <xf numFmtId="0" fontId="4" fillId="0" borderId="7" xfId="1" applyFont="1" applyBorder="1" applyAlignment="1">
      <alignment vertical="top" wrapText="1"/>
    </xf>
    <xf numFmtId="0" fontId="8" fillId="0" borderId="6" xfId="1" applyFont="1" applyBorder="1" applyAlignment="1">
      <alignment vertical="top"/>
    </xf>
    <xf numFmtId="0" fontId="4" fillId="0" borderId="6" xfId="1" applyFont="1" applyBorder="1" applyAlignment="1">
      <alignment horizontal="right"/>
    </xf>
    <xf numFmtId="0" fontId="4" fillId="0" borderId="0" xfId="1" applyFont="1" applyAlignment="1">
      <alignment wrapText="1"/>
    </xf>
    <xf numFmtId="39" fontId="4" fillId="2" borderId="7" xfId="1" applyNumberFormat="1" applyFont="1" applyFill="1" applyBorder="1"/>
    <xf numFmtId="168" fontId="4" fillId="0" borderId="7" xfId="1" applyNumberFormat="1" applyFont="1" applyBorder="1"/>
    <xf numFmtId="3" fontId="4" fillId="0" borderId="7" xfId="1" applyNumberFormat="1" applyFont="1" applyBorder="1"/>
    <xf numFmtId="0" fontId="3" fillId="0" borderId="7" xfId="1" applyFont="1" applyBorder="1" applyAlignment="1">
      <alignment vertical="top"/>
    </xf>
    <xf numFmtId="0" fontId="3" fillId="0" borderId="7" xfId="1" applyFont="1" applyBorder="1" applyAlignment="1">
      <alignment wrapText="1"/>
    </xf>
    <xf numFmtId="2" fontId="4" fillId="0" borderId="7" xfId="1" applyNumberFormat="1" applyFont="1" applyBorder="1" applyAlignment="1">
      <alignment horizontal="right"/>
    </xf>
    <xf numFmtId="1" fontId="4" fillId="2" borderId="7" xfId="1" applyNumberFormat="1" applyFont="1" applyFill="1" applyBorder="1" applyAlignment="1">
      <alignment horizontal="right"/>
    </xf>
    <xf numFmtId="166" fontId="4" fillId="2" borderId="7" xfId="1" applyNumberFormat="1" applyFont="1" applyFill="1" applyBorder="1" applyAlignment="1">
      <alignment vertical="center"/>
    </xf>
    <xf numFmtId="166" fontId="4" fillId="0" borderId="7" xfId="1" applyNumberFormat="1" applyFont="1" applyBorder="1" applyAlignment="1">
      <alignment vertical="center"/>
    </xf>
    <xf numFmtId="166" fontId="4" fillId="2" borderId="0" xfId="1" applyNumberFormat="1" applyFont="1" applyFill="1" applyAlignment="1">
      <alignment horizontal="right"/>
    </xf>
    <xf numFmtId="166" fontId="4" fillId="0" borderId="0" xfId="1" applyNumberFormat="1" applyFont="1" applyAlignment="1">
      <alignment horizontal="right"/>
    </xf>
    <xf numFmtId="166" fontId="4" fillId="2" borderId="0" xfId="1" applyNumberFormat="1" applyFont="1" applyFill="1"/>
    <xf numFmtId="166" fontId="4" fillId="2" borderId="7" xfId="1" applyNumberFormat="1" applyFont="1" applyFill="1" applyBorder="1"/>
    <xf numFmtId="168" fontId="4" fillId="0" borderId="7" xfId="1" applyNumberFormat="1" applyFont="1" applyBorder="1" applyAlignment="1">
      <alignment horizontal="right" vertical="top"/>
    </xf>
    <xf numFmtId="0" fontId="7" fillId="0" borderId="0" xfId="3" quotePrefix="1" applyFont="1" applyAlignment="1">
      <alignment horizontal="left" vertical="center"/>
    </xf>
    <xf numFmtId="0" fontId="7" fillId="0" borderId="0" xfId="3" applyFont="1" applyAlignment="1">
      <alignment vertical="center"/>
    </xf>
    <xf numFmtId="0" fontId="7" fillId="0" borderId="9" xfId="3" applyFont="1" applyBorder="1" applyAlignment="1">
      <alignment vertical="center"/>
    </xf>
    <xf numFmtId="0" fontId="7" fillId="0" borderId="7" xfId="3" applyFont="1" applyBorder="1" applyAlignment="1">
      <alignment vertical="center"/>
    </xf>
    <xf numFmtId="169" fontId="7" fillId="0" borderId="14" xfId="4" applyNumberFormat="1" applyFont="1" applyBorder="1" applyAlignment="1">
      <alignment vertical="center"/>
    </xf>
    <xf numFmtId="164" fontId="7" fillId="0" borderId="7" xfId="4" applyFont="1" applyBorder="1" applyAlignment="1">
      <alignment vertical="center"/>
    </xf>
    <xf numFmtId="166" fontId="7" fillId="0" borderId="7" xfId="5" applyNumberFormat="1" applyFont="1" applyBorder="1" applyAlignment="1">
      <alignment vertical="center"/>
    </xf>
    <xf numFmtId="169" fontId="7" fillId="0" borderId="10" xfId="4" applyNumberFormat="1" applyFont="1" applyBorder="1" applyAlignment="1">
      <alignment vertical="center"/>
    </xf>
    <xf numFmtId="169" fontId="7" fillId="0" borderId="7" xfId="3" applyNumberFormat="1" applyFont="1" applyBorder="1" applyAlignment="1">
      <alignment wrapText="1"/>
    </xf>
    <xf numFmtId="0" fontId="7" fillId="0" borderId="6" xfId="3" applyFont="1" applyBorder="1" applyAlignment="1">
      <alignment vertical="center"/>
    </xf>
    <xf numFmtId="169" fontId="7" fillId="0" borderId="11" xfId="4" applyNumberFormat="1" applyFont="1" applyBorder="1" applyAlignment="1">
      <alignment vertical="center"/>
    </xf>
    <xf numFmtId="164" fontId="7" fillId="0" borderId="6" xfId="4" applyFont="1" applyBorder="1" applyAlignment="1">
      <alignment vertical="center"/>
    </xf>
    <xf numFmtId="166" fontId="7" fillId="0" borderId="6" xfId="5" applyNumberFormat="1" applyFont="1" applyBorder="1" applyAlignment="1">
      <alignment vertical="center"/>
    </xf>
    <xf numFmtId="0" fontId="7" fillId="0" borderId="10" xfId="3" applyFont="1" applyBorder="1" applyAlignment="1">
      <alignment vertical="center"/>
    </xf>
    <xf numFmtId="0" fontId="6" fillId="0" borderId="15" xfId="3" applyFont="1" applyBorder="1" applyAlignment="1">
      <alignment vertical="center"/>
    </xf>
    <xf numFmtId="169" fontId="6" fillId="0" borderId="16" xfId="4" applyNumberFormat="1" applyFont="1" applyBorder="1" applyAlignment="1">
      <alignment vertical="center"/>
    </xf>
    <xf numFmtId="1" fontId="6" fillId="0" borderId="16" xfId="4" applyNumberFormat="1" applyFont="1" applyBorder="1" applyAlignment="1">
      <alignment vertical="center"/>
    </xf>
    <xf numFmtId="1" fontId="6" fillId="0" borderId="15" xfId="3" applyNumberFormat="1" applyFont="1" applyBorder="1" applyAlignment="1">
      <alignment vertical="center"/>
    </xf>
    <xf numFmtId="164" fontId="6" fillId="0" borderId="16" xfId="4" applyFont="1" applyBorder="1" applyAlignment="1">
      <alignment vertical="center"/>
    </xf>
    <xf numFmtId="166" fontId="6" fillId="0" borderId="15" xfId="5" applyNumberFormat="1" applyFont="1" applyBorder="1" applyAlignment="1">
      <alignment vertical="center"/>
    </xf>
    <xf numFmtId="37" fontId="7" fillId="0" borderId="7" xfId="4" applyNumberFormat="1" applyFont="1" applyBorder="1" applyAlignment="1">
      <alignment horizontal="center" vertical="center"/>
    </xf>
    <xf numFmtId="16" fontId="7" fillId="0" borderId="10" xfId="3" quotePrefix="1" applyNumberFormat="1" applyFont="1" applyBorder="1" applyAlignment="1">
      <alignment horizontal="center" vertical="center"/>
    </xf>
    <xf numFmtId="37" fontId="7" fillId="0" borderId="7" xfId="4" applyNumberFormat="1" applyFont="1" applyBorder="1" applyAlignment="1">
      <alignment horizontal="right" vertical="center" indent="8"/>
    </xf>
    <xf numFmtId="168" fontId="7" fillId="0" borderId="7" xfId="4" applyNumberFormat="1" applyFont="1" applyBorder="1" applyAlignment="1">
      <alignment horizontal="right" vertical="center" indent="6"/>
    </xf>
    <xf numFmtId="37" fontId="7" fillId="0" borderId="6" xfId="4" applyNumberFormat="1" applyFont="1" applyBorder="1" applyAlignment="1">
      <alignment horizontal="right" vertical="center" indent="8"/>
    </xf>
    <xf numFmtId="168" fontId="7" fillId="0" borderId="6" xfId="4" applyNumberFormat="1" applyFont="1" applyBorder="1" applyAlignment="1">
      <alignment horizontal="right" vertical="center" indent="6"/>
    </xf>
    <xf numFmtId="0" fontId="6" fillId="0" borderId="14" xfId="3" applyFont="1" applyBorder="1" applyAlignment="1">
      <alignment vertical="center"/>
    </xf>
    <xf numFmtId="0" fontId="6" fillId="0" borderId="18" xfId="3" applyFont="1" applyBorder="1" applyAlignment="1">
      <alignment vertical="center"/>
    </xf>
    <xf numFmtId="37" fontId="6" fillId="0" borderId="5" xfId="4" applyNumberFormat="1" applyFont="1" applyBorder="1" applyAlignment="1">
      <alignment horizontal="right" vertical="center" indent="8"/>
    </xf>
    <xf numFmtId="37" fontId="6" fillId="0" borderId="1" xfId="4" applyNumberFormat="1" applyFont="1" applyBorder="1" applyAlignment="1">
      <alignment horizontal="right" vertical="center" indent="8"/>
    </xf>
    <xf numFmtId="168" fontId="6" fillId="0" borderId="1" xfId="4" applyNumberFormat="1" applyFont="1" applyBorder="1" applyAlignment="1">
      <alignment horizontal="right" vertical="center" indent="6"/>
    </xf>
    <xf numFmtId="37" fontId="6" fillId="0" borderId="19" xfId="4" applyNumberFormat="1" applyFont="1" applyBorder="1" applyAlignment="1">
      <alignment vertical="center"/>
    </xf>
    <xf numFmtId="37" fontId="6" fillId="0" borderId="20" xfId="4" applyNumberFormat="1" applyFont="1" applyBorder="1" applyAlignment="1">
      <alignment vertical="center"/>
    </xf>
    <xf numFmtId="37" fontId="6" fillId="0" borderId="21" xfId="4" applyNumberFormat="1" applyFont="1" applyBorder="1" applyAlignment="1">
      <alignment vertical="center"/>
    </xf>
    <xf numFmtId="37" fontId="6" fillId="2" borderId="22" xfId="4" applyNumberFormat="1" applyFont="1" applyFill="1" applyBorder="1" applyAlignment="1">
      <alignment vertical="center"/>
    </xf>
    <xf numFmtId="0" fontId="7" fillId="0" borderId="23" xfId="3" applyFont="1" applyBorder="1" applyAlignment="1">
      <alignment vertical="center"/>
    </xf>
    <xf numFmtId="170" fontId="7" fillId="0" borderId="0" xfId="5" applyNumberFormat="1" applyFont="1" applyAlignment="1">
      <alignment vertical="center"/>
    </xf>
    <xf numFmtId="0" fontId="6" fillId="0" borderId="0" xfId="3" applyFont="1" applyAlignment="1">
      <alignment horizontal="left" vertical="center" wrapText="1"/>
    </xf>
    <xf numFmtId="0" fontId="7" fillId="0" borderId="0" xfId="3" applyFont="1" applyAlignment="1">
      <alignment horizontal="centerContinuous" vertical="center"/>
    </xf>
    <xf numFmtId="0" fontId="7" fillId="0" borderId="0" xfId="3" applyFont="1" applyAlignment="1">
      <alignment wrapText="1"/>
    </xf>
    <xf numFmtId="0" fontId="7" fillId="0" borderId="9" xfId="3" applyFont="1" applyBorder="1" applyAlignment="1">
      <alignment horizontal="centerContinuous" vertical="center"/>
    </xf>
    <xf numFmtId="0" fontId="7" fillId="0" borderId="9" xfId="3" applyFont="1" applyBorder="1" applyAlignment="1">
      <alignment wrapText="1"/>
    </xf>
    <xf numFmtId="3" fontId="7" fillId="0" borderId="5" xfId="3" applyNumberFormat="1" applyFont="1" applyBorder="1" applyAlignment="1">
      <alignment horizontal="center" vertical="center"/>
    </xf>
    <xf numFmtId="37" fontId="7" fillId="0" borderId="5" xfId="3" applyNumberFormat="1" applyFont="1" applyBorder="1" applyAlignment="1">
      <alignment horizontal="center" vertical="center"/>
    </xf>
    <xf numFmtId="0" fontId="7" fillId="2" borderId="5" xfId="3" applyFont="1" applyFill="1" applyBorder="1" applyAlignment="1">
      <alignment wrapText="1"/>
    </xf>
    <xf numFmtId="3" fontId="7" fillId="0" borderId="7" xfId="4" applyNumberFormat="1" applyFont="1" applyBorder="1" applyAlignment="1">
      <alignment horizontal="center" vertical="center" wrapText="1"/>
    </xf>
    <xf numFmtId="37" fontId="7" fillId="0" borderId="7" xfId="4" applyNumberFormat="1" applyFont="1" applyBorder="1" applyAlignment="1">
      <alignment horizontal="center" vertical="center" wrapText="1"/>
    </xf>
    <xf numFmtId="166" fontId="7" fillId="0" borderId="7" xfId="3" applyNumberFormat="1" applyFont="1" applyBorder="1" applyAlignment="1">
      <alignment horizontal="center" vertical="center" wrapText="1"/>
    </xf>
    <xf numFmtId="3" fontId="7" fillId="0" borderId="7" xfId="4" applyNumberFormat="1" applyFont="1" applyBorder="1" applyAlignment="1">
      <alignment horizontal="center" wrapText="1"/>
    </xf>
    <xf numFmtId="37" fontId="7" fillId="0" borderId="7" xfId="4" applyNumberFormat="1" applyFont="1" applyBorder="1" applyAlignment="1">
      <alignment horizontal="center" wrapText="1"/>
    </xf>
    <xf numFmtId="166" fontId="7" fillId="0" borderId="7" xfId="3" applyNumberFormat="1" applyFont="1" applyBorder="1" applyAlignment="1">
      <alignment horizontal="center" wrapText="1"/>
    </xf>
    <xf numFmtId="0" fontId="7" fillId="0" borderId="0" xfId="3" applyFont="1" applyAlignment="1">
      <alignment vertical="center" wrapText="1"/>
    </xf>
    <xf numFmtId="0" fontId="7" fillId="0" borderId="7" xfId="3" applyFont="1" applyBorder="1" applyAlignment="1">
      <alignment horizontal="left" vertical="center" wrapText="1"/>
    </xf>
    <xf numFmtId="0" fontId="7" fillId="0" borderId="22" xfId="3" applyFont="1" applyBorder="1" applyAlignment="1">
      <alignment horizontal="center" vertical="center" wrapText="1"/>
    </xf>
    <xf numFmtId="0" fontId="7" fillId="0" borderId="22" xfId="3" applyFont="1" applyBorder="1" applyAlignment="1">
      <alignment horizontal="left" vertical="center" wrapText="1"/>
    </xf>
    <xf numFmtId="3" fontId="7" fillId="0" borderId="22" xfId="4" applyNumberFormat="1" applyFont="1" applyBorder="1" applyAlignment="1">
      <alignment horizontal="center" vertical="center" wrapText="1"/>
    </xf>
    <xf numFmtId="37" fontId="7" fillId="0" borderId="22" xfId="4" applyNumberFormat="1" applyFont="1" applyBorder="1" applyAlignment="1">
      <alignment horizontal="center" wrapText="1"/>
    </xf>
    <xf numFmtId="166" fontId="7" fillId="0" borderId="22" xfId="3" applyNumberFormat="1" applyFont="1" applyBorder="1" applyAlignment="1">
      <alignment horizontal="center" wrapText="1"/>
    </xf>
    <xf numFmtId="0" fontId="7" fillId="0" borderId="0" xfId="3" applyFont="1" applyAlignment="1">
      <alignment horizontal="left" vertical="center"/>
    </xf>
    <xf numFmtId="170" fontId="7" fillId="0" borderId="7" xfId="6" applyNumberFormat="1" applyFont="1" applyBorder="1" applyAlignment="1">
      <alignment vertical="center"/>
    </xf>
    <xf numFmtId="0" fontId="7" fillId="0" borderId="7" xfId="3" applyFont="1" applyBorder="1" applyAlignment="1">
      <alignment vertical="top" wrapText="1"/>
    </xf>
    <xf numFmtId="0" fontId="7" fillId="0" borderId="7" xfId="3" applyFont="1" applyBorder="1" applyAlignment="1">
      <alignment horizontal="left" vertical="center"/>
    </xf>
    <xf numFmtId="0" fontId="7" fillId="0" borderId="7" xfId="3" applyFont="1" applyBorder="1" applyAlignment="1">
      <alignment horizontal="right" vertical="center"/>
    </xf>
    <xf numFmtId="0" fontId="6" fillId="0" borderId="7" xfId="3" applyFont="1" applyBorder="1" applyAlignment="1">
      <alignment horizontal="left" vertical="center"/>
    </xf>
    <xf numFmtId="0" fontId="20" fillId="0" borderId="0" xfId="3" applyFont="1" applyAlignment="1">
      <alignment vertical="center"/>
    </xf>
    <xf numFmtId="0" fontId="6" fillId="0" borderId="1" xfId="3" applyFont="1" applyBorder="1" applyAlignment="1">
      <alignment vertical="center"/>
    </xf>
    <xf numFmtId="37" fontId="6" fillId="0" borderId="1" xfId="7" applyNumberFormat="1" applyFont="1" applyBorder="1" applyAlignment="1">
      <alignment vertical="center"/>
    </xf>
    <xf numFmtId="0" fontId="6" fillId="0" borderId="6" xfId="3" applyFont="1" applyBorder="1" applyAlignment="1">
      <alignment vertical="center"/>
    </xf>
    <xf numFmtId="168" fontId="6" fillId="0" borderId="6" xfId="7" applyNumberFormat="1" applyFont="1" applyBorder="1" applyAlignment="1">
      <alignment vertical="center"/>
    </xf>
    <xf numFmtId="0" fontId="6" fillId="0" borderId="10" xfId="3" applyFont="1" applyBorder="1" applyAlignment="1">
      <alignment horizontal="center" vertical="center"/>
    </xf>
    <xf numFmtId="0" fontId="6" fillId="0" borderId="10" xfId="3" applyFont="1" applyBorder="1" applyAlignment="1">
      <alignment horizontal="left" vertical="center"/>
    </xf>
    <xf numFmtId="37" fontId="7" fillId="0" borderId="7" xfId="7" applyNumberFormat="1" applyFont="1" applyBorder="1" applyAlignment="1">
      <alignment vertical="center"/>
    </xf>
    <xf numFmtId="0" fontId="7" fillId="0" borderId="10" xfId="3" applyFont="1" applyBorder="1" applyAlignment="1">
      <alignment horizontal="left" vertical="center"/>
    </xf>
    <xf numFmtId="0" fontId="7" fillId="0" borderId="2" xfId="3" applyFont="1" applyBorder="1" applyAlignment="1">
      <alignment vertical="center"/>
    </xf>
    <xf numFmtId="37" fontId="7" fillId="0" borderId="1" xfId="7" applyNumberFormat="1" applyFont="1" applyBorder="1" applyAlignment="1">
      <alignment vertical="center"/>
    </xf>
    <xf numFmtId="0" fontId="7" fillId="0" borderId="16" xfId="3" applyFont="1" applyBorder="1" applyAlignment="1">
      <alignment vertical="center"/>
    </xf>
    <xf numFmtId="37" fontId="7" fillId="0" borderId="15" xfId="7" applyNumberFormat="1" applyFont="1" applyBorder="1" applyAlignment="1">
      <alignment vertical="center"/>
    </xf>
    <xf numFmtId="0" fontId="7" fillId="0" borderId="0" xfId="1" quotePrefix="1" applyFont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7" fillId="0" borderId="7" xfId="1" applyFont="1" applyBorder="1" applyAlignment="1">
      <alignment vertical="center"/>
    </xf>
    <xf numFmtId="37" fontId="7" fillId="0" borderId="7" xfId="8" applyNumberFormat="1" applyFont="1" applyBorder="1" applyAlignment="1">
      <alignment vertical="center"/>
    </xf>
    <xf numFmtId="168" fontId="7" fillId="0" borderId="7" xfId="8" applyNumberFormat="1" applyFont="1" applyBorder="1" applyAlignment="1">
      <alignment vertical="center"/>
    </xf>
    <xf numFmtId="0" fontId="7" fillId="0" borderId="11" xfId="1" applyFont="1" applyBorder="1" applyAlignment="1">
      <alignment vertical="center"/>
    </xf>
    <xf numFmtId="0" fontId="7" fillId="0" borderId="6" xfId="1" applyFont="1" applyBorder="1" applyAlignment="1">
      <alignment vertical="center"/>
    </xf>
    <xf numFmtId="37" fontId="7" fillId="0" borderId="6" xfId="8" applyNumberFormat="1" applyFont="1" applyBorder="1" applyAlignment="1">
      <alignment vertical="center"/>
    </xf>
    <xf numFmtId="0" fontId="6" fillId="0" borderId="16" xfId="1" applyFont="1" applyBorder="1" applyAlignment="1">
      <alignment vertical="center"/>
    </xf>
    <xf numFmtId="0" fontId="6" fillId="0" borderId="19" xfId="1" applyFont="1" applyBorder="1" applyAlignment="1">
      <alignment vertical="center"/>
    </xf>
    <xf numFmtId="37" fontId="6" fillId="0" borderId="15" xfId="8" applyNumberFormat="1" applyFont="1" applyBorder="1" applyAlignment="1">
      <alignment vertical="center"/>
    </xf>
    <xf numFmtId="168" fontId="6" fillId="0" borderId="15" xfId="8" applyNumberFormat="1" applyFont="1" applyBorder="1" applyAlignment="1">
      <alignment vertical="center"/>
    </xf>
    <xf numFmtId="170" fontId="7" fillId="0" borderId="10" xfId="5" applyNumberFormat="1" applyFont="1" applyBorder="1" applyAlignment="1">
      <alignment vertical="center"/>
    </xf>
    <xf numFmtId="37" fontId="7" fillId="0" borderId="10" xfId="5" applyNumberFormat="1" applyFont="1" applyBorder="1" applyAlignment="1">
      <alignment vertical="center"/>
    </xf>
    <xf numFmtId="168" fontId="7" fillId="0" borderId="5" xfId="3" applyNumberFormat="1" applyFont="1" applyBorder="1" applyAlignment="1">
      <alignment vertical="center"/>
    </xf>
    <xf numFmtId="168" fontId="7" fillId="0" borderId="18" xfId="3" applyNumberFormat="1" applyFont="1" applyBorder="1" applyAlignment="1">
      <alignment vertical="center"/>
    </xf>
    <xf numFmtId="168" fontId="7" fillId="0" borderId="7" xfId="3" applyNumberFormat="1" applyFont="1" applyBorder="1" applyAlignment="1">
      <alignment vertical="center"/>
    </xf>
    <xf numFmtId="168" fontId="7" fillId="0" borderId="17" xfId="3" applyNumberFormat="1" applyFont="1" applyBorder="1" applyAlignment="1">
      <alignment vertical="center"/>
    </xf>
    <xf numFmtId="0" fontId="7" fillId="0" borderId="12" xfId="3" applyFont="1" applyBorder="1" applyAlignment="1">
      <alignment vertical="center"/>
    </xf>
    <xf numFmtId="170" fontId="7" fillId="0" borderId="11" xfId="5" applyNumberFormat="1" applyFont="1" applyBorder="1" applyAlignment="1">
      <alignment vertical="center"/>
    </xf>
    <xf numFmtId="37" fontId="7" fillId="0" borderId="11" xfId="5" applyNumberFormat="1" applyFont="1" applyBorder="1" applyAlignment="1">
      <alignment vertical="center"/>
    </xf>
    <xf numFmtId="168" fontId="7" fillId="0" borderId="11" xfId="3" applyNumberFormat="1" applyFont="1" applyBorder="1" applyAlignment="1">
      <alignment vertical="center"/>
    </xf>
    <xf numFmtId="168" fontId="7" fillId="0" borderId="6" xfId="3" applyNumberFormat="1" applyFont="1" applyBorder="1" applyAlignment="1">
      <alignment vertical="center"/>
    </xf>
    <xf numFmtId="168" fontId="7" fillId="0" borderId="12" xfId="3" applyNumberFormat="1" applyFont="1" applyBorder="1" applyAlignment="1">
      <alignment vertical="center"/>
    </xf>
    <xf numFmtId="170" fontId="6" fillId="0" borderId="15" xfId="3" applyNumberFormat="1" applyFont="1" applyBorder="1" applyAlignment="1">
      <alignment vertical="center"/>
    </xf>
    <xf numFmtId="37" fontId="6" fillId="0" borderId="15" xfId="3" applyNumberFormat="1" applyFont="1" applyBorder="1" applyAlignment="1">
      <alignment vertical="center"/>
    </xf>
    <xf numFmtId="168" fontId="6" fillId="0" borderId="15" xfId="3" applyNumberFormat="1" applyFont="1" applyBorder="1" applyAlignment="1">
      <alignment vertical="center"/>
    </xf>
    <xf numFmtId="168" fontId="6" fillId="0" borderId="20" xfId="3" applyNumberFormat="1" applyFont="1" applyBorder="1" applyAlignment="1">
      <alignment vertical="center"/>
    </xf>
    <xf numFmtId="0" fontId="7" fillId="0" borderId="5" xfId="3" applyFont="1" applyBorder="1" applyAlignment="1">
      <alignment vertical="center"/>
    </xf>
    <xf numFmtId="3" fontId="7" fillId="0" borderId="10" xfId="5" applyNumberFormat="1" applyFont="1" applyBorder="1" applyAlignment="1">
      <alignment vertical="center"/>
    </xf>
    <xf numFmtId="166" fontId="7" fillId="0" borderId="14" xfId="3" applyNumberFormat="1" applyFont="1" applyBorder="1" applyAlignment="1">
      <alignment vertical="center"/>
    </xf>
    <xf numFmtId="1" fontId="7" fillId="0" borderId="14" xfId="3" applyNumberFormat="1" applyFont="1" applyBorder="1" applyAlignment="1">
      <alignment vertical="center"/>
    </xf>
    <xf numFmtId="1" fontId="7" fillId="0" borderId="5" xfId="3" applyNumberFormat="1" applyFont="1" applyBorder="1" applyAlignment="1">
      <alignment vertical="center"/>
    </xf>
    <xf numFmtId="3" fontId="7" fillId="0" borderId="10" xfId="4" applyNumberFormat="1" applyFont="1" applyBorder="1" applyAlignment="1">
      <alignment vertical="center"/>
    </xf>
    <xf numFmtId="166" fontId="7" fillId="0" borderId="10" xfId="3" applyNumberFormat="1" applyFont="1" applyBorder="1" applyAlignment="1">
      <alignment vertical="center"/>
    </xf>
    <xf numFmtId="1" fontId="7" fillId="0" borderId="10" xfId="3" applyNumberFormat="1" applyFont="1" applyBorder="1" applyAlignment="1">
      <alignment vertical="center"/>
    </xf>
    <xf numFmtId="1" fontId="7" fillId="0" borderId="7" xfId="3" applyNumberFormat="1" applyFont="1" applyBorder="1" applyAlignment="1">
      <alignment vertical="center"/>
    </xf>
    <xf numFmtId="170" fontId="7" fillId="0" borderId="6" xfId="5" applyNumberFormat="1" applyFont="1" applyBorder="1" applyAlignment="1">
      <alignment vertical="center"/>
    </xf>
    <xf numFmtId="3" fontId="6" fillId="0" borderId="15" xfId="3" applyNumberFormat="1" applyFont="1" applyBorder="1" applyAlignment="1">
      <alignment vertical="center"/>
    </xf>
    <xf numFmtId="3" fontId="6" fillId="0" borderId="15" xfId="4" applyNumberFormat="1" applyFont="1" applyBorder="1" applyAlignment="1">
      <alignment vertical="center"/>
    </xf>
    <xf numFmtId="166" fontId="6" fillId="0" borderId="16" xfId="3" applyNumberFormat="1" applyFont="1" applyBorder="1" applyAlignment="1">
      <alignment vertical="center"/>
    </xf>
    <xf numFmtId="1" fontId="6" fillId="0" borderId="16" xfId="3" applyNumberFormat="1" applyFont="1" applyBorder="1" applyAlignment="1">
      <alignment vertical="center"/>
    </xf>
    <xf numFmtId="37" fontId="7" fillId="0" borderId="18" xfId="7" applyNumberFormat="1" applyFont="1" applyBorder="1" applyAlignment="1">
      <alignment horizontal="center" vertical="center"/>
    </xf>
    <xf numFmtId="37" fontId="7" fillId="0" borderId="17" xfId="7" applyNumberFormat="1" applyFont="1" applyBorder="1" applyAlignment="1">
      <alignment horizontal="center" vertical="center"/>
    </xf>
    <xf numFmtId="37" fontId="7" fillId="0" borderId="7" xfId="7" applyNumberFormat="1" applyFont="1" applyBorder="1" applyAlignment="1">
      <alignment horizontal="center" vertical="center"/>
    </xf>
    <xf numFmtId="0" fontId="6" fillId="0" borderId="15" xfId="3" quotePrefix="1" applyFont="1" applyBorder="1" applyAlignment="1">
      <alignment horizontal="left" vertical="center"/>
    </xf>
    <xf numFmtId="10" fontId="6" fillId="0" borderId="15" xfId="10" applyNumberFormat="1" applyFont="1" applyBorder="1" applyAlignment="1">
      <alignment vertical="center"/>
    </xf>
    <xf numFmtId="37" fontId="7" fillId="0" borderId="0" xfId="7" applyNumberFormat="1" applyFont="1" applyAlignment="1">
      <alignment vertical="center"/>
    </xf>
    <xf numFmtId="0" fontId="7" fillId="0" borderId="9" xfId="3" applyFont="1" applyBorder="1" applyAlignment="1">
      <alignment horizontal="center" vertical="center"/>
    </xf>
    <xf numFmtId="0" fontId="7" fillId="0" borderId="1" xfId="3" applyFont="1" applyBorder="1" applyAlignment="1">
      <alignment vertical="center"/>
    </xf>
    <xf numFmtId="0" fontId="7" fillId="0" borderId="17" xfId="3" applyFont="1" applyBorder="1" applyAlignment="1">
      <alignment vertical="center"/>
    </xf>
    <xf numFmtId="3" fontId="7" fillId="0" borderId="7" xfId="5" applyNumberFormat="1" applyFont="1" applyBorder="1" applyAlignment="1">
      <alignment vertical="center"/>
    </xf>
    <xf numFmtId="3" fontId="7" fillId="0" borderId="17" xfId="5" applyNumberFormat="1" applyFont="1" applyBorder="1" applyAlignment="1">
      <alignment vertical="center"/>
    </xf>
    <xf numFmtId="3" fontId="7" fillId="0" borderId="17" xfId="11" applyNumberFormat="1" applyFont="1" applyBorder="1" applyAlignment="1">
      <alignment vertical="center"/>
    </xf>
    <xf numFmtId="166" fontId="7" fillId="0" borderId="17" xfId="5" applyNumberFormat="1" applyFont="1" applyBorder="1" applyAlignment="1">
      <alignment vertical="center"/>
    </xf>
    <xf numFmtId="3" fontId="6" fillId="0" borderId="1" xfId="5" applyNumberFormat="1" applyFont="1" applyBorder="1" applyAlignment="1">
      <alignment vertical="center"/>
    </xf>
    <xf numFmtId="166" fontId="6" fillId="0" borderId="1" xfId="5" applyNumberFormat="1" applyFont="1" applyBorder="1" applyAlignment="1">
      <alignment vertical="center"/>
    </xf>
    <xf numFmtId="0" fontId="6" fillId="0" borderId="1" xfId="5" applyNumberFormat="1" applyFont="1" applyBorder="1" applyAlignment="1">
      <alignment vertical="center"/>
    </xf>
    <xf numFmtId="1" fontId="6" fillId="2" borderId="16" xfId="5" applyNumberFormat="1" applyFont="1" applyFill="1" applyBorder="1" applyAlignment="1">
      <alignment vertical="center"/>
    </xf>
    <xf numFmtId="2" fontId="6" fillId="2" borderId="19" xfId="5" applyNumberFormat="1" applyFont="1" applyFill="1" applyBorder="1" applyAlignment="1">
      <alignment vertical="center"/>
    </xf>
    <xf numFmtId="1" fontId="6" fillId="2" borderId="19" xfId="5" applyNumberFormat="1" applyFont="1" applyFill="1" applyBorder="1" applyAlignment="1">
      <alignment vertical="center"/>
    </xf>
    <xf numFmtId="2" fontId="6" fillId="2" borderId="20" xfId="5" applyNumberFormat="1" applyFont="1" applyFill="1" applyBorder="1" applyAlignment="1">
      <alignment vertical="center"/>
    </xf>
    <xf numFmtId="166" fontId="6" fillId="0" borderId="20" xfId="5" applyNumberFormat="1" applyFont="1" applyBorder="1" applyAlignment="1">
      <alignment vertical="center"/>
    </xf>
    <xf numFmtId="0" fontId="7" fillId="0" borderId="14" xfId="3" applyFont="1" applyBorder="1" applyAlignment="1">
      <alignment vertical="center"/>
    </xf>
    <xf numFmtId="37" fontId="7" fillId="0" borderId="18" xfId="5" applyNumberFormat="1" applyFont="1" applyBorder="1" applyAlignment="1">
      <alignment vertical="center"/>
    </xf>
    <xf numFmtId="37" fontId="7" fillId="0" borderId="5" xfId="5" applyNumberFormat="1" applyFont="1" applyBorder="1" applyAlignment="1">
      <alignment vertical="center"/>
    </xf>
    <xf numFmtId="37" fontId="7" fillId="0" borderId="17" xfId="5" applyNumberFormat="1" applyFont="1" applyBorder="1" applyAlignment="1">
      <alignment vertical="center"/>
    </xf>
    <xf numFmtId="37" fontId="7" fillId="0" borderId="7" xfId="5" applyNumberFormat="1" applyFont="1" applyBorder="1" applyAlignment="1">
      <alignment vertical="center"/>
    </xf>
    <xf numFmtId="0" fontId="7" fillId="0" borderId="11" xfId="3" applyFont="1" applyBorder="1" applyAlignment="1">
      <alignment vertical="center"/>
    </xf>
    <xf numFmtId="37" fontId="7" fillId="0" borderId="13" xfId="5" applyNumberFormat="1" applyFont="1" applyBorder="1" applyAlignment="1">
      <alignment vertical="center"/>
    </xf>
    <xf numFmtId="37" fontId="7" fillId="0" borderId="6" xfId="5" applyNumberFormat="1" applyFont="1" applyBorder="1" applyAlignment="1">
      <alignment vertical="center"/>
    </xf>
    <xf numFmtId="37" fontId="7" fillId="0" borderId="1" xfId="5" applyNumberFormat="1" applyFont="1" applyBorder="1" applyAlignment="1">
      <alignment vertical="center"/>
    </xf>
    <xf numFmtId="37" fontId="7" fillId="0" borderId="4" xfId="5" applyNumberFormat="1" applyFont="1" applyBorder="1" applyAlignment="1">
      <alignment vertical="center"/>
    </xf>
    <xf numFmtId="0" fontId="6" fillId="2" borderId="15" xfId="3" applyFont="1" applyFill="1" applyBorder="1" applyAlignment="1">
      <alignment vertical="center"/>
    </xf>
    <xf numFmtId="166" fontId="6" fillId="0" borderId="15" xfId="3" applyNumberFormat="1" applyFont="1" applyBorder="1" applyAlignment="1">
      <alignment vertical="center"/>
    </xf>
    <xf numFmtId="0" fontId="6" fillId="0" borderId="0" xfId="3" applyFont="1" applyAlignment="1">
      <alignment vertical="center"/>
    </xf>
    <xf numFmtId="166" fontId="6" fillId="0" borderId="0" xfId="3" applyNumberFormat="1" applyFont="1" applyAlignment="1">
      <alignment vertical="center"/>
    </xf>
    <xf numFmtId="3" fontId="7" fillId="0" borderId="18" xfId="5" applyNumberFormat="1" applyFont="1" applyBorder="1" applyAlignment="1">
      <alignment vertical="center"/>
    </xf>
    <xf numFmtId="3" fontId="7" fillId="0" borderId="5" xfId="3" applyNumberFormat="1" applyFont="1" applyBorder="1" applyAlignment="1">
      <alignment vertical="center"/>
    </xf>
    <xf numFmtId="2" fontId="7" fillId="0" borderId="10" xfId="3" applyNumberFormat="1" applyFont="1" applyBorder="1" applyAlignment="1">
      <alignment vertical="center"/>
    </xf>
    <xf numFmtId="2" fontId="7" fillId="0" borderId="7" xfId="3" applyNumberFormat="1" applyFont="1" applyBorder="1" applyAlignment="1">
      <alignment vertical="center"/>
    </xf>
    <xf numFmtId="3" fontId="7" fillId="0" borderId="7" xfId="3" applyNumberFormat="1" applyFont="1" applyBorder="1" applyAlignment="1">
      <alignment vertical="center"/>
    </xf>
    <xf numFmtId="2" fontId="7" fillId="0" borderId="11" xfId="3" applyNumberFormat="1" applyFont="1" applyBorder="1" applyAlignment="1">
      <alignment vertical="center"/>
    </xf>
    <xf numFmtId="2" fontId="7" fillId="0" borderId="6" xfId="3" applyNumberFormat="1" applyFont="1" applyBorder="1" applyAlignment="1">
      <alignment vertical="center"/>
    </xf>
    <xf numFmtId="3" fontId="7" fillId="0" borderId="6" xfId="5" applyNumberFormat="1" applyFont="1" applyBorder="1" applyAlignment="1">
      <alignment vertical="center"/>
    </xf>
    <xf numFmtId="3" fontId="7" fillId="0" borderId="13" xfId="5" applyNumberFormat="1" applyFont="1" applyBorder="1" applyAlignment="1">
      <alignment vertical="center"/>
    </xf>
    <xf numFmtId="3" fontId="7" fillId="0" borderId="6" xfId="3" applyNumberFormat="1" applyFont="1" applyBorder="1" applyAlignment="1">
      <alignment vertical="center"/>
    </xf>
    <xf numFmtId="2" fontId="7" fillId="0" borderId="1" xfId="3" applyNumberFormat="1" applyFont="1" applyBorder="1" applyAlignment="1">
      <alignment vertical="center"/>
    </xf>
    <xf numFmtId="2" fontId="7" fillId="0" borderId="4" xfId="3" applyNumberFormat="1" applyFont="1" applyBorder="1" applyAlignment="1">
      <alignment vertical="center"/>
    </xf>
    <xf numFmtId="3" fontId="7" fillId="0" borderId="1" xfId="5" applyNumberFormat="1" applyFont="1" applyBorder="1" applyAlignment="1">
      <alignment vertical="center"/>
    </xf>
    <xf numFmtId="3" fontId="7" fillId="0" borderId="4" xfId="5" applyNumberFormat="1" applyFont="1" applyBorder="1" applyAlignment="1">
      <alignment vertical="center"/>
    </xf>
    <xf numFmtId="3" fontId="7" fillId="0" borderId="1" xfId="3" applyNumberFormat="1" applyFont="1" applyBorder="1" applyAlignment="1">
      <alignment vertical="center"/>
    </xf>
    <xf numFmtId="1" fontId="6" fillId="2" borderId="15" xfId="5" applyNumberFormat="1" applyFont="1" applyFill="1" applyBorder="1" applyAlignment="1">
      <alignment vertical="center"/>
    </xf>
    <xf numFmtId="1" fontId="7" fillId="0" borderId="0" xfId="5" applyNumberFormat="1" applyFont="1" applyAlignment="1">
      <alignment vertical="center"/>
    </xf>
    <xf numFmtId="3" fontId="7" fillId="0" borderId="7" xfId="11" applyNumberFormat="1" applyFont="1" applyBorder="1" applyAlignment="1">
      <alignment vertical="center"/>
    </xf>
    <xf numFmtId="3" fontId="7" fillId="0" borderId="6" xfId="11" applyNumberFormat="1" applyFont="1" applyBorder="1" applyAlignment="1">
      <alignment vertical="center"/>
    </xf>
    <xf numFmtId="3" fontId="7" fillId="0" borderId="5" xfId="11" applyNumberFormat="1" applyFont="1" applyBorder="1" applyAlignment="1">
      <alignment vertical="center"/>
    </xf>
    <xf numFmtId="166" fontId="6" fillId="2" borderId="15" xfId="3" applyNumberFormat="1" applyFont="1" applyFill="1" applyBorder="1" applyAlignment="1">
      <alignment vertical="center"/>
    </xf>
    <xf numFmtId="1" fontId="7" fillId="0" borderId="0" xfId="11" applyNumberFormat="1" applyFont="1" applyAlignment="1">
      <alignment vertical="center"/>
    </xf>
    <xf numFmtId="37" fontId="7" fillId="0" borderId="5" xfId="6" applyNumberFormat="1" applyFont="1" applyBorder="1" applyAlignment="1">
      <alignment vertical="center"/>
    </xf>
    <xf numFmtId="37" fontId="7" fillId="0" borderId="18" xfId="6" applyNumberFormat="1" applyFont="1" applyBorder="1" applyAlignment="1">
      <alignment vertical="center"/>
    </xf>
    <xf numFmtId="37" fontId="7" fillId="0" borderId="7" xfId="6" applyNumberFormat="1" applyFont="1" applyBorder="1" applyAlignment="1">
      <alignment vertical="center"/>
    </xf>
    <xf numFmtId="37" fontId="7" fillId="0" borderId="17" xfId="6" applyNumberFormat="1" applyFont="1" applyBorder="1" applyAlignment="1">
      <alignment vertical="center"/>
    </xf>
    <xf numFmtId="37" fontId="7" fillId="0" borderId="6" xfId="6" applyNumberFormat="1" applyFont="1" applyBorder="1" applyAlignment="1">
      <alignment vertical="center"/>
    </xf>
    <xf numFmtId="37" fontId="7" fillId="0" borderId="13" xfId="6" applyNumberFormat="1" applyFont="1" applyBorder="1" applyAlignment="1">
      <alignment vertical="center"/>
    </xf>
    <xf numFmtId="37" fontId="7" fillId="0" borderId="1" xfId="6" applyNumberFormat="1" applyFont="1" applyBorder="1" applyAlignment="1">
      <alignment vertical="center"/>
    </xf>
    <xf numFmtId="170" fontId="6" fillId="2" borderId="16" xfId="3" applyNumberFormat="1" applyFont="1" applyFill="1" applyBorder="1" applyAlignment="1">
      <alignment vertical="center"/>
    </xf>
    <xf numFmtId="170" fontId="6" fillId="2" borderId="20" xfId="3" applyNumberFormat="1" applyFont="1" applyFill="1" applyBorder="1" applyAlignment="1">
      <alignment vertical="center"/>
    </xf>
    <xf numFmtId="37" fontId="7" fillId="0" borderId="14" xfId="6" applyNumberFormat="1" applyFont="1" applyBorder="1" applyAlignment="1">
      <alignment vertical="center"/>
    </xf>
    <xf numFmtId="37" fontId="7" fillId="0" borderId="10" xfId="6" applyNumberFormat="1" applyFont="1" applyBorder="1" applyAlignment="1">
      <alignment vertical="center"/>
    </xf>
    <xf numFmtId="37" fontId="7" fillId="0" borderId="11" xfId="6" applyNumberFormat="1" applyFont="1" applyBorder="1" applyAlignment="1">
      <alignment vertical="center"/>
    </xf>
    <xf numFmtId="37" fontId="6" fillId="0" borderId="15" xfId="6" applyNumberFormat="1" applyFont="1" applyBorder="1" applyAlignment="1">
      <alignment vertical="center"/>
    </xf>
    <xf numFmtId="0" fontId="22" fillId="0" borderId="0" xfId="3" applyFont="1" applyAlignment="1">
      <alignment horizontal="left" vertical="center"/>
    </xf>
    <xf numFmtId="0" fontId="7" fillId="0" borderId="1" xfId="3" applyFont="1" applyBorder="1" applyAlignment="1">
      <alignment horizontal="right" vertical="center"/>
    </xf>
    <xf numFmtId="168" fontId="7" fillId="0" borderId="1" xfId="6" applyNumberFormat="1" applyFont="1" applyBorder="1" applyAlignment="1">
      <alignment vertical="center"/>
    </xf>
    <xf numFmtId="37" fontId="7" fillId="0" borderId="1" xfId="6" applyNumberFormat="1" applyFont="1" applyBorder="1" applyAlignment="1">
      <alignment vertical="center" wrapText="1"/>
    </xf>
    <xf numFmtId="37" fontId="7" fillId="0" borderId="15" xfId="6" applyNumberFormat="1" applyFont="1" applyBorder="1" applyAlignment="1">
      <alignment horizontal="center" vertical="center"/>
    </xf>
    <xf numFmtId="37" fontId="7" fillId="0" borderId="15" xfId="6" applyNumberFormat="1" applyFont="1" applyBorder="1" applyAlignment="1">
      <alignment vertical="center"/>
    </xf>
    <xf numFmtId="171" fontId="7" fillId="0" borderId="7" xfId="6" applyNumberFormat="1" applyFont="1" applyBorder="1" applyAlignment="1">
      <alignment vertical="center"/>
    </xf>
    <xf numFmtId="171" fontId="7" fillId="0" borderId="6" xfId="6" applyNumberFormat="1" applyFont="1" applyBorder="1" applyAlignment="1">
      <alignment vertical="center"/>
    </xf>
    <xf numFmtId="166" fontId="7" fillId="0" borderId="6" xfId="3" applyNumberFormat="1" applyFont="1" applyBorder="1" applyAlignment="1">
      <alignment vertical="center"/>
    </xf>
    <xf numFmtId="37" fontId="7" fillId="0" borderId="7" xfId="4" applyNumberFormat="1" applyFont="1" applyBorder="1" applyAlignment="1">
      <alignment horizontal="right" vertical="center" indent="3"/>
    </xf>
    <xf numFmtId="37" fontId="6" fillId="0" borderId="1" xfId="4" applyNumberFormat="1" applyFont="1" applyBorder="1" applyAlignment="1">
      <alignment horizontal="right" vertical="center" indent="3"/>
    </xf>
    <xf numFmtId="168" fontId="6" fillId="0" borderId="15" xfId="4" applyNumberFormat="1" applyFont="1" applyBorder="1" applyAlignment="1">
      <alignment horizontal="right" vertical="center" indent="2"/>
    </xf>
    <xf numFmtId="37" fontId="6" fillId="2" borderId="16" xfId="4" applyNumberFormat="1" applyFont="1" applyFill="1" applyBorder="1" applyAlignment="1">
      <alignment vertical="center"/>
    </xf>
    <xf numFmtId="37" fontId="6" fillId="2" borderId="20" xfId="4" applyNumberFormat="1" applyFont="1" applyFill="1" applyBorder="1" applyAlignment="1">
      <alignment vertical="center"/>
    </xf>
    <xf numFmtId="37" fontId="6" fillId="2" borderId="15" xfId="4" applyNumberFormat="1" applyFont="1" applyFill="1" applyBorder="1" applyAlignment="1">
      <alignment vertical="center"/>
    </xf>
    <xf numFmtId="37" fontId="7" fillId="0" borderId="0" xfId="4" applyNumberFormat="1" applyFont="1" applyAlignment="1">
      <alignment vertical="center"/>
    </xf>
    <xf numFmtId="3" fontId="7" fillId="0" borderId="7" xfId="4" applyNumberFormat="1" applyFont="1" applyBorder="1" applyAlignment="1">
      <alignment vertical="center"/>
    </xf>
    <xf numFmtId="166" fontId="7" fillId="0" borderId="7" xfId="4" applyNumberFormat="1" applyFont="1" applyBorder="1" applyAlignment="1">
      <alignment vertical="center"/>
    </xf>
    <xf numFmtId="166" fontId="7" fillId="0" borderId="5" xfId="7" applyNumberFormat="1" applyFont="1" applyBorder="1" applyAlignment="1">
      <alignment vertical="center"/>
    </xf>
    <xf numFmtId="166" fontId="7" fillId="0" borderId="7" xfId="3" applyNumberFormat="1" applyFont="1" applyBorder="1" applyAlignment="1">
      <alignment vertical="center"/>
    </xf>
    <xf numFmtId="166" fontId="7" fillId="0" borderId="7" xfId="7" applyNumberFormat="1" applyFont="1" applyBorder="1" applyAlignment="1">
      <alignment vertical="center"/>
    </xf>
    <xf numFmtId="166" fontId="7" fillId="0" borderId="6" xfId="7" applyNumberFormat="1" applyFont="1" applyBorder="1" applyAlignment="1">
      <alignment vertical="center"/>
    </xf>
    <xf numFmtId="166" fontId="6" fillId="0" borderId="15" xfId="4" applyNumberFormat="1" applyFont="1" applyBorder="1" applyAlignment="1">
      <alignment vertical="center"/>
    </xf>
    <xf numFmtId="166" fontId="6" fillId="0" borderId="15" xfId="7" applyNumberFormat="1" applyFont="1" applyBorder="1" applyAlignment="1">
      <alignment vertical="center"/>
    </xf>
    <xf numFmtId="37" fontId="7" fillId="0" borderId="7" xfId="3" applyNumberFormat="1" applyFont="1" applyBorder="1" applyAlignment="1">
      <alignment horizontal="right" vertical="center"/>
    </xf>
    <xf numFmtId="168" fontId="7" fillId="0" borderId="7" xfId="7" applyNumberFormat="1" applyFont="1" applyBorder="1" applyAlignment="1">
      <alignment vertical="center"/>
    </xf>
    <xf numFmtId="168" fontId="7" fillId="0" borderId="6" xfId="7" applyNumberFormat="1" applyFont="1" applyBorder="1" applyAlignment="1">
      <alignment vertical="center"/>
    </xf>
    <xf numFmtId="37" fontId="7" fillId="0" borderId="6" xfId="7" applyNumberFormat="1" applyFont="1" applyBorder="1" applyAlignment="1">
      <alignment vertical="center"/>
    </xf>
    <xf numFmtId="37" fontId="6" fillId="0" borderId="15" xfId="7" applyNumberFormat="1" applyFont="1" applyBorder="1" applyAlignment="1">
      <alignment vertical="center"/>
    </xf>
    <xf numFmtId="168" fontId="6" fillId="0" borderId="15" xfId="7" applyNumberFormat="1" applyFont="1" applyBorder="1" applyAlignment="1">
      <alignment vertical="center"/>
    </xf>
    <xf numFmtId="0" fontId="6" fillId="0" borderId="0" xfId="3" quotePrefix="1" applyFont="1" applyAlignment="1">
      <alignment horizontal="left" vertical="center"/>
    </xf>
    <xf numFmtId="166" fontId="7" fillId="0" borderId="0" xfId="3" applyNumberFormat="1" applyFont="1" applyAlignment="1">
      <alignment vertical="center"/>
    </xf>
    <xf numFmtId="3" fontId="7" fillId="0" borderId="5" xfId="7" applyNumberFormat="1" applyFont="1" applyBorder="1" applyAlignment="1">
      <alignment vertical="center"/>
    </xf>
    <xf numFmtId="166" fontId="7" fillId="0" borderId="5" xfId="6" applyNumberFormat="1" applyFont="1" applyBorder="1" applyAlignment="1">
      <alignment vertical="center"/>
    </xf>
    <xf numFmtId="3" fontId="7" fillId="0" borderId="5" xfId="6" applyNumberFormat="1" applyFont="1" applyBorder="1" applyAlignment="1">
      <alignment vertical="center"/>
    </xf>
    <xf numFmtId="166" fontId="7" fillId="0" borderId="37" xfId="6" applyNumberFormat="1" applyFont="1" applyBorder="1" applyAlignment="1">
      <alignment vertical="center"/>
    </xf>
    <xf numFmtId="3" fontId="7" fillId="0" borderId="7" xfId="7" applyNumberFormat="1" applyFont="1" applyBorder="1" applyAlignment="1">
      <alignment vertical="center"/>
    </xf>
    <xf numFmtId="166" fontId="7" fillId="0" borderId="7" xfId="6" applyNumberFormat="1" applyFont="1" applyBorder="1" applyAlignment="1">
      <alignment vertical="center"/>
    </xf>
    <xf numFmtId="3" fontId="7" fillId="0" borderId="7" xfId="6" applyNumberFormat="1" applyFont="1" applyBorder="1" applyAlignment="1">
      <alignment vertical="center"/>
    </xf>
    <xf numFmtId="166" fontId="7" fillId="0" borderId="38" xfId="6" applyNumberFormat="1" applyFont="1" applyBorder="1" applyAlignment="1">
      <alignment vertical="center"/>
    </xf>
    <xf numFmtId="0" fontId="7" fillId="0" borderId="33" xfId="3" applyFont="1" applyBorder="1" applyAlignment="1">
      <alignment vertical="center"/>
    </xf>
    <xf numFmtId="0" fontId="7" fillId="0" borderId="34" xfId="3" applyFont="1" applyBorder="1" applyAlignment="1">
      <alignment vertical="center"/>
    </xf>
    <xf numFmtId="3" fontId="7" fillId="0" borderId="6" xfId="7" applyNumberFormat="1" applyFont="1" applyBorder="1" applyAlignment="1">
      <alignment vertical="center"/>
    </xf>
    <xf numFmtId="166" fontId="7" fillId="0" borderId="6" xfId="6" applyNumberFormat="1" applyFont="1" applyBorder="1" applyAlignment="1">
      <alignment vertical="center"/>
    </xf>
    <xf numFmtId="3" fontId="7" fillId="0" borderId="6" xfId="6" applyNumberFormat="1" applyFont="1" applyBorder="1" applyAlignment="1">
      <alignment vertical="center"/>
    </xf>
    <xf numFmtId="166" fontId="7" fillId="0" borderId="39" xfId="6" applyNumberFormat="1" applyFont="1" applyBorder="1" applyAlignment="1">
      <alignment vertical="center"/>
    </xf>
    <xf numFmtId="0" fontId="6" fillId="0" borderId="40" xfId="3" applyFont="1" applyBorder="1" applyAlignment="1">
      <alignment vertical="center"/>
    </xf>
    <xf numFmtId="3" fontId="6" fillId="0" borderId="15" xfId="7" applyNumberFormat="1" applyFont="1" applyBorder="1" applyAlignment="1">
      <alignment vertical="center"/>
    </xf>
    <xf numFmtId="166" fontId="6" fillId="0" borderId="15" xfId="6" applyNumberFormat="1" applyFont="1" applyBorder="1" applyAlignment="1">
      <alignment vertical="center"/>
    </xf>
    <xf numFmtId="3" fontId="6" fillId="0" borderId="15" xfId="6" applyNumberFormat="1" applyFont="1" applyBorder="1" applyAlignment="1">
      <alignment vertical="center"/>
    </xf>
    <xf numFmtId="166" fontId="6" fillId="0" borderId="22" xfId="3" applyNumberFormat="1" applyFont="1" applyBorder="1" applyAlignment="1">
      <alignment vertical="center"/>
    </xf>
    <xf numFmtId="166" fontId="6" fillId="0" borderId="41" xfId="6" applyNumberFormat="1" applyFont="1" applyBorder="1" applyAlignment="1">
      <alignment vertical="center"/>
    </xf>
    <xf numFmtId="166" fontId="7" fillId="0" borderId="23" xfId="3" applyNumberFormat="1" applyFont="1" applyBorder="1" applyAlignment="1">
      <alignment vertical="center"/>
    </xf>
    <xf numFmtId="166" fontId="7" fillId="0" borderId="43" xfId="3" applyNumberFormat="1" applyFont="1" applyBorder="1" applyAlignment="1">
      <alignment vertical="center"/>
    </xf>
    <xf numFmtId="166" fontId="7" fillId="0" borderId="38" xfId="3" applyNumberFormat="1" applyFont="1" applyBorder="1" applyAlignment="1">
      <alignment vertical="center"/>
    </xf>
    <xf numFmtId="166" fontId="7" fillId="0" borderId="39" xfId="3" applyNumberFormat="1" applyFont="1" applyBorder="1" applyAlignment="1">
      <alignment vertical="center"/>
    </xf>
    <xf numFmtId="37" fontId="7" fillId="0" borderId="7" xfId="4" applyNumberFormat="1" applyFont="1" applyBorder="1" applyAlignment="1">
      <alignment vertical="center"/>
    </xf>
    <xf numFmtId="168" fontId="7" fillId="0" borderId="7" xfId="4" applyNumberFormat="1" applyFont="1" applyBorder="1" applyAlignment="1">
      <alignment vertical="center"/>
    </xf>
    <xf numFmtId="37" fontId="6" fillId="0" borderId="15" xfId="4" applyNumberFormat="1" applyFont="1" applyBorder="1" applyAlignment="1">
      <alignment vertical="center"/>
    </xf>
    <xf numFmtId="168" fontId="6" fillId="0" borderId="15" xfId="4" applyNumberFormat="1" applyFont="1" applyBorder="1" applyAlignment="1">
      <alignment vertical="center"/>
    </xf>
    <xf numFmtId="166" fontId="6" fillId="0" borderId="20" xfId="4" applyNumberFormat="1" applyFont="1" applyBorder="1" applyAlignment="1">
      <alignment vertical="center"/>
    </xf>
    <xf numFmtId="37" fontId="7" fillId="0" borderId="0" xfId="3" applyNumberFormat="1" applyFont="1" applyAlignment="1">
      <alignment vertical="center"/>
    </xf>
    <xf numFmtId="168" fontId="7" fillId="0" borderId="17" xfId="4" applyNumberFormat="1" applyFont="1" applyBorder="1" applyAlignment="1">
      <alignment vertical="center"/>
    </xf>
    <xf numFmtId="168" fontId="6" fillId="0" borderId="20" xfId="4" applyNumberFormat="1" applyFont="1" applyBorder="1" applyAlignment="1">
      <alignment vertical="center"/>
    </xf>
    <xf numFmtId="37" fontId="7" fillId="0" borderId="7" xfId="11" applyNumberFormat="1" applyFont="1" applyBorder="1" applyAlignment="1">
      <alignment vertical="center"/>
    </xf>
    <xf numFmtId="166" fontId="7" fillId="0" borderId="7" xfId="11" applyNumberFormat="1" applyFont="1" applyBorder="1" applyAlignment="1">
      <alignment vertical="center"/>
    </xf>
    <xf numFmtId="0" fontId="7" fillId="0" borderId="6" xfId="3" applyFont="1" applyBorder="1" applyAlignment="1">
      <alignment horizontal="right" vertical="center"/>
    </xf>
    <xf numFmtId="37" fontId="7" fillId="0" borderId="6" xfId="11" applyNumberFormat="1" applyFont="1" applyBorder="1" applyAlignment="1">
      <alignment vertical="center"/>
    </xf>
    <xf numFmtId="166" fontId="7" fillId="0" borderId="6" xfId="11" applyNumberFormat="1" applyFont="1" applyBorder="1" applyAlignment="1">
      <alignment vertical="center"/>
    </xf>
    <xf numFmtId="37" fontId="6" fillId="0" borderId="15" xfId="11" applyNumberFormat="1" applyFont="1" applyBorder="1" applyAlignment="1">
      <alignment vertical="center"/>
    </xf>
    <xf numFmtId="166" fontId="6" fillId="0" borderId="15" xfId="11" applyNumberFormat="1" applyFont="1" applyBorder="1" applyAlignment="1">
      <alignment vertical="center"/>
    </xf>
    <xf numFmtId="0" fontId="7" fillId="0" borderId="0" xfId="3" applyFont="1"/>
    <xf numFmtId="0" fontId="7" fillId="0" borderId="9" xfId="3" applyFont="1" applyBorder="1"/>
    <xf numFmtId="168" fontId="7" fillId="0" borderId="7" xfId="5" applyNumberFormat="1" applyFont="1" applyBorder="1" applyAlignment="1">
      <alignment vertical="center"/>
    </xf>
    <xf numFmtId="37" fontId="6" fillId="0" borderId="15" xfId="5" applyNumberFormat="1" applyFont="1" applyBorder="1" applyAlignment="1">
      <alignment vertical="center"/>
    </xf>
    <xf numFmtId="168" fontId="6" fillId="0" borderId="15" xfId="5" applyNumberFormat="1" applyFont="1" applyBorder="1" applyAlignment="1">
      <alignment vertical="center"/>
    </xf>
    <xf numFmtId="0" fontId="7" fillId="0" borderId="23" xfId="3" applyFont="1" applyBorder="1"/>
    <xf numFmtId="3" fontId="7" fillId="0" borderId="7" xfId="11" applyNumberFormat="1" applyFont="1" applyBorder="1" applyAlignment="1">
      <alignment horizontal="right" vertical="center"/>
    </xf>
    <xf numFmtId="166" fontId="7" fillId="0" borderId="17" xfId="11" applyNumberFormat="1" applyFont="1" applyBorder="1" applyAlignment="1">
      <alignment vertical="center"/>
    </xf>
    <xf numFmtId="166" fontId="7" fillId="0" borderId="13" xfId="11" applyNumberFormat="1" applyFont="1" applyBorder="1" applyAlignment="1">
      <alignment vertical="center"/>
    </xf>
    <xf numFmtId="2" fontId="6" fillId="0" borderId="15" xfId="3" applyNumberFormat="1" applyFont="1" applyBorder="1" applyAlignment="1">
      <alignment vertical="center"/>
    </xf>
    <xf numFmtId="3" fontId="6" fillId="0" borderId="15" xfId="11" applyNumberFormat="1" applyFont="1" applyBorder="1" applyAlignment="1">
      <alignment vertical="center"/>
    </xf>
    <xf numFmtId="166" fontId="6" fillId="0" borderId="20" xfId="11" applyNumberFormat="1" applyFont="1" applyBorder="1" applyAlignment="1">
      <alignment vertical="center"/>
    </xf>
    <xf numFmtId="37" fontId="7" fillId="0" borderId="7" xfId="7" applyNumberFormat="1" applyFont="1" applyBorder="1" applyAlignment="1">
      <alignment horizontal="right" vertical="center"/>
    </xf>
    <xf numFmtId="0" fontId="24" fillId="0" borderId="0" xfId="3" applyFont="1"/>
    <xf numFmtId="0" fontId="7" fillId="0" borderId="0" xfId="3" applyFont="1" applyAlignment="1">
      <alignment horizontal="centerContinuous" vertical="center" wrapText="1"/>
    </xf>
    <xf numFmtId="37" fontId="7" fillId="0" borderId="5" xfId="4" applyNumberFormat="1" applyFont="1" applyBorder="1" applyAlignment="1">
      <alignment vertical="center"/>
    </xf>
    <xf numFmtId="166" fontId="7" fillId="0" borderId="5" xfId="4" applyNumberFormat="1" applyFont="1" applyBorder="1" applyAlignment="1">
      <alignment vertical="center"/>
    </xf>
    <xf numFmtId="37" fontId="7" fillId="0" borderId="6" xfId="4" applyNumberFormat="1" applyFont="1" applyBorder="1" applyAlignment="1">
      <alignment vertical="center"/>
    </xf>
    <xf numFmtId="166" fontId="7" fillId="0" borderId="6" xfId="4" applyNumberFormat="1" applyFont="1" applyBorder="1" applyAlignment="1">
      <alignment vertical="center"/>
    </xf>
    <xf numFmtId="3" fontId="7" fillId="0" borderId="10" xfId="3" applyNumberFormat="1" applyFont="1" applyBorder="1" applyAlignment="1">
      <alignment vertical="center"/>
    </xf>
    <xf numFmtId="3" fontId="6" fillId="0" borderId="20" xfId="3" applyNumberFormat="1" applyFont="1" applyBorder="1" applyAlignment="1">
      <alignment vertical="center"/>
    </xf>
    <xf numFmtId="166" fontId="7" fillId="0" borderId="5" xfId="11" applyNumberFormat="1" applyFont="1" applyBorder="1" applyAlignment="1">
      <alignment vertical="center"/>
    </xf>
    <xf numFmtId="166" fontId="7" fillId="0" borderId="5" xfId="10" applyNumberFormat="1" applyFont="1" applyBorder="1" applyAlignment="1">
      <alignment vertical="center"/>
    </xf>
    <xf numFmtId="166" fontId="7" fillId="0" borderId="7" xfId="10" applyNumberFormat="1" applyFont="1" applyBorder="1" applyAlignment="1">
      <alignment vertical="center"/>
    </xf>
    <xf numFmtId="166" fontId="7" fillId="0" borderId="6" xfId="10" applyNumberFormat="1" applyFont="1" applyBorder="1" applyAlignment="1">
      <alignment vertical="center"/>
    </xf>
    <xf numFmtId="0" fontId="6" fillId="0" borderId="44" xfId="3" applyFont="1" applyBorder="1" applyAlignment="1">
      <alignment vertical="center"/>
    </xf>
    <xf numFmtId="0" fontId="6" fillId="0" borderId="21" xfId="3" applyFont="1" applyBorder="1" applyAlignment="1">
      <alignment horizontal="center" vertical="center"/>
    </xf>
    <xf numFmtId="166" fontId="6" fillId="0" borderId="15" xfId="10" applyNumberFormat="1" applyFont="1" applyBorder="1" applyAlignment="1">
      <alignment vertical="center"/>
    </xf>
    <xf numFmtId="166" fontId="7" fillId="0" borderId="5" xfId="3" applyNumberFormat="1" applyFont="1" applyBorder="1" applyAlignment="1">
      <alignment vertical="center"/>
    </xf>
    <xf numFmtId="37" fontId="7" fillId="0" borderId="14" xfId="5" applyNumberFormat="1" applyFont="1" applyBorder="1" applyAlignment="1">
      <alignment vertical="center"/>
    </xf>
    <xf numFmtId="166" fontId="7" fillId="0" borderId="5" xfId="5" applyNumberFormat="1" applyFont="1" applyBorder="1" applyAlignment="1">
      <alignment vertical="center"/>
    </xf>
    <xf numFmtId="166" fontId="7" fillId="0" borderId="10" xfId="5" applyNumberFormat="1" applyFont="1" applyBorder="1" applyAlignment="1">
      <alignment vertical="center"/>
    </xf>
    <xf numFmtId="166" fontId="7" fillId="0" borderId="11" xfId="5" applyNumberFormat="1" applyFont="1" applyBorder="1" applyAlignment="1">
      <alignment vertical="center"/>
    </xf>
    <xf numFmtId="37" fontId="6" fillId="0" borderId="22" xfId="5" applyNumberFormat="1" applyFont="1" applyBorder="1" applyAlignment="1">
      <alignment vertical="center"/>
    </xf>
    <xf numFmtId="37" fontId="6" fillId="0" borderId="20" xfId="5" applyNumberFormat="1" applyFont="1" applyBorder="1" applyAlignment="1">
      <alignment vertical="center"/>
    </xf>
    <xf numFmtId="166" fontId="6" fillId="0" borderId="16" xfId="5" applyNumberFormat="1" applyFont="1" applyBorder="1" applyAlignment="1">
      <alignment vertical="center"/>
    </xf>
    <xf numFmtId="170" fontId="7" fillId="0" borderId="0" xfId="3" applyNumberFormat="1" applyFont="1" applyAlignment="1">
      <alignment vertical="center"/>
    </xf>
    <xf numFmtId="0" fontId="20" fillId="0" borderId="0" xfId="1" applyFont="1" applyAlignment="1">
      <alignment vertical="center"/>
    </xf>
    <xf numFmtId="0" fontId="7" fillId="0" borderId="9" xfId="1" applyFont="1" applyBorder="1" applyAlignment="1">
      <alignment vertical="center"/>
    </xf>
    <xf numFmtId="3" fontId="7" fillId="0" borderId="7" xfId="1" applyNumberFormat="1" applyFont="1" applyBorder="1" applyAlignment="1">
      <alignment vertical="center"/>
    </xf>
    <xf numFmtId="166" fontId="7" fillId="0" borderId="7" xfId="1" applyNumberFormat="1" applyFont="1" applyBorder="1" applyAlignment="1">
      <alignment vertical="center"/>
    </xf>
    <xf numFmtId="0" fontId="6" fillId="0" borderId="15" xfId="1" applyFont="1" applyBorder="1" applyAlignment="1">
      <alignment vertical="center"/>
    </xf>
    <xf numFmtId="0" fontId="6" fillId="0" borderId="15" xfId="1" quotePrefix="1" applyFont="1" applyBorder="1" applyAlignment="1">
      <alignment horizontal="left" vertical="center"/>
    </xf>
    <xf numFmtId="3" fontId="6" fillId="0" borderId="20" xfId="7" applyNumberFormat="1" applyFont="1" applyBorder="1" applyAlignment="1">
      <alignment vertical="center"/>
    </xf>
    <xf numFmtId="166" fontId="6" fillId="0" borderId="20" xfId="7" applyNumberFormat="1" applyFont="1" applyBorder="1" applyAlignment="1">
      <alignment vertical="center"/>
    </xf>
    <xf numFmtId="166" fontId="6" fillId="0" borderId="15" xfId="1" applyNumberFormat="1" applyFont="1" applyBorder="1" applyAlignment="1">
      <alignment vertical="center"/>
    </xf>
    <xf numFmtId="172" fontId="7" fillId="0" borderId="7" xfId="5" applyNumberFormat="1" applyFont="1" applyBorder="1" applyAlignment="1">
      <alignment vertical="center"/>
    </xf>
    <xf numFmtId="172" fontId="6" fillId="0" borderId="15" xfId="5" applyNumberFormat="1" applyFont="1" applyBorder="1" applyAlignment="1">
      <alignment vertical="center"/>
    </xf>
    <xf numFmtId="0" fontId="6" fillId="0" borderId="14" xfId="1" applyFont="1" applyBorder="1" applyAlignment="1">
      <alignment vertical="center"/>
    </xf>
    <xf numFmtId="0" fontId="6" fillId="0" borderId="0" xfId="1" quotePrefix="1" applyFont="1" applyAlignment="1">
      <alignment horizontal="left" vertical="center"/>
    </xf>
    <xf numFmtId="0" fontId="26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0" fontId="6" fillId="0" borderId="0" xfId="1" applyFont="1" applyAlignment="1">
      <alignment horizontal="left" vertical="center"/>
    </xf>
    <xf numFmtId="3" fontId="7" fillId="0" borderId="7" xfId="7" applyNumberFormat="1" applyFont="1" applyBorder="1" applyAlignment="1">
      <alignment horizontal="right" vertical="center"/>
    </xf>
    <xf numFmtId="166" fontId="7" fillId="0" borderId="7" xfId="7" applyNumberFormat="1" applyFont="1" applyBorder="1" applyAlignment="1">
      <alignment horizontal="right" vertical="center"/>
    </xf>
    <xf numFmtId="170" fontId="7" fillId="0" borderId="0" xfId="11" applyNumberFormat="1" applyFont="1" applyAlignment="1">
      <alignment vertical="center"/>
    </xf>
    <xf numFmtId="3" fontId="6" fillId="0" borderId="1" xfId="7" applyNumberFormat="1" applyFont="1" applyBorder="1" applyAlignment="1">
      <alignment horizontal="right" vertical="center"/>
    </xf>
    <xf numFmtId="166" fontId="6" fillId="0" borderId="1" xfId="7" applyNumberFormat="1" applyFont="1" applyBorder="1" applyAlignment="1">
      <alignment horizontal="right" vertical="center"/>
    </xf>
    <xf numFmtId="3" fontId="6" fillId="2" borderId="3" xfId="7" applyNumberFormat="1" applyFont="1" applyFill="1" applyBorder="1" applyAlignment="1">
      <alignment horizontal="right" vertical="center"/>
    </xf>
    <xf numFmtId="166" fontId="6" fillId="2" borderId="3" xfId="7" applyNumberFormat="1" applyFont="1" applyFill="1" applyBorder="1" applyAlignment="1">
      <alignment horizontal="right" vertical="center"/>
    </xf>
    <xf numFmtId="3" fontId="6" fillId="2" borderId="4" xfId="7" applyNumberFormat="1" applyFont="1" applyFill="1" applyBorder="1" applyAlignment="1">
      <alignment horizontal="right" vertical="center"/>
    </xf>
    <xf numFmtId="0" fontId="6" fillId="0" borderId="3" xfId="7" applyNumberFormat="1" applyFont="1" applyBorder="1" applyAlignment="1">
      <alignment horizontal="right" vertical="center"/>
    </xf>
    <xf numFmtId="166" fontId="6" fillId="0" borderId="4" xfId="7" applyNumberFormat="1" applyFont="1" applyBorder="1" applyAlignment="1">
      <alignment horizontal="right" vertical="center"/>
    </xf>
    <xf numFmtId="37" fontId="6" fillId="2" borderId="3" xfId="7" applyNumberFormat="1" applyFont="1" applyFill="1" applyBorder="1" applyAlignment="1">
      <alignment horizontal="right" vertical="center"/>
    </xf>
    <xf numFmtId="0" fontId="6" fillId="2" borderId="3" xfId="7" applyNumberFormat="1" applyFont="1" applyFill="1" applyBorder="1" applyAlignment="1">
      <alignment horizontal="right" vertical="center"/>
    </xf>
    <xf numFmtId="0" fontId="6" fillId="2" borderId="4" xfId="7" applyNumberFormat="1" applyFont="1" applyFill="1" applyBorder="1" applyAlignment="1">
      <alignment horizontal="right" vertical="center"/>
    </xf>
    <xf numFmtId="0" fontId="6" fillId="2" borderId="1" xfId="3" applyFont="1" applyFill="1" applyBorder="1" applyAlignment="1">
      <alignment vertical="center"/>
    </xf>
    <xf numFmtId="3" fontId="6" fillId="0" borderId="4" xfId="7" applyNumberFormat="1" applyFont="1" applyBorder="1" applyAlignment="1">
      <alignment vertical="center"/>
    </xf>
    <xf numFmtId="166" fontId="6" fillId="0" borderId="4" xfId="7" applyNumberFormat="1" applyFont="1" applyBorder="1" applyAlignment="1">
      <alignment vertical="center"/>
    </xf>
    <xf numFmtId="166" fontId="6" fillId="0" borderId="20" xfId="3" applyNumberFormat="1" applyFont="1" applyBorder="1" applyAlignment="1">
      <alignment vertical="center"/>
    </xf>
    <xf numFmtId="164" fontId="7" fillId="0" borderId="0" xfId="3" applyNumberFormat="1" applyFont="1" applyAlignment="1">
      <alignment vertical="center"/>
    </xf>
    <xf numFmtId="169" fontId="7" fillId="0" borderId="0" xfId="7" applyNumberFormat="1" applyFont="1" applyAlignment="1">
      <alignment vertical="center"/>
    </xf>
    <xf numFmtId="37" fontId="7" fillId="0" borderId="5" xfId="7" applyNumberFormat="1" applyFont="1" applyBorder="1" applyAlignment="1">
      <alignment vertical="center"/>
    </xf>
    <xf numFmtId="166" fontId="7" fillId="0" borderId="17" xfId="7" applyNumberFormat="1" applyFont="1" applyBorder="1" applyAlignment="1">
      <alignment vertical="center"/>
    </xf>
    <xf numFmtId="37" fontId="6" fillId="0" borderId="15" xfId="7" applyNumberFormat="1" applyFont="1" applyBorder="1" applyAlignment="1">
      <alignment horizontal="right" vertical="center"/>
    </xf>
    <xf numFmtId="166" fontId="6" fillId="0" borderId="15" xfId="7" applyNumberFormat="1" applyFont="1" applyBorder="1" applyAlignment="1">
      <alignment horizontal="right" vertical="center"/>
    </xf>
    <xf numFmtId="168" fontId="7" fillId="0" borderId="0" xfId="7" applyNumberFormat="1" applyFont="1" applyAlignment="1">
      <alignment vertical="center"/>
    </xf>
    <xf numFmtId="3" fontId="7" fillId="0" borderId="18" xfId="11" applyNumberFormat="1" applyFont="1" applyBorder="1" applyAlignment="1">
      <alignment vertical="center"/>
    </xf>
    <xf numFmtId="3" fontId="7" fillId="0" borderId="14" xfId="11" applyNumberFormat="1" applyFont="1" applyBorder="1" applyAlignment="1">
      <alignment vertical="center"/>
    </xf>
    <xf numFmtId="3" fontId="7" fillId="0" borderId="10" xfId="11" applyNumberFormat="1" applyFont="1" applyBorder="1" applyAlignment="1">
      <alignment vertical="center"/>
    </xf>
    <xf numFmtId="3" fontId="6" fillId="0" borderId="1" xfId="11" applyNumberFormat="1" applyFont="1" applyBorder="1" applyAlignment="1">
      <alignment vertical="center"/>
    </xf>
    <xf numFmtId="166" fontId="6" fillId="0" borderId="1" xfId="11" applyNumberFormat="1" applyFont="1" applyBorder="1" applyAlignment="1">
      <alignment vertical="center"/>
    </xf>
    <xf numFmtId="3" fontId="6" fillId="0" borderId="2" xfId="11" applyNumberFormat="1" applyFont="1" applyBorder="1" applyAlignment="1">
      <alignment vertical="center"/>
    </xf>
    <xf numFmtId="0" fontId="6" fillId="0" borderId="8" xfId="3" applyFont="1" applyBorder="1" applyAlignment="1">
      <alignment vertical="center"/>
    </xf>
    <xf numFmtId="3" fontId="6" fillId="2" borderId="8" xfId="11" applyNumberFormat="1" applyFont="1" applyFill="1" applyBorder="1" applyAlignment="1">
      <alignment vertical="center"/>
    </xf>
    <xf numFmtId="166" fontId="6" fillId="2" borderId="1" xfId="11" applyNumberFormat="1" applyFont="1" applyFill="1" applyBorder="1" applyAlignment="1">
      <alignment vertical="center"/>
    </xf>
    <xf numFmtId="166" fontId="6" fillId="2" borderId="8" xfId="11" applyNumberFormat="1" applyFont="1" applyFill="1" applyBorder="1" applyAlignment="1">
      <alignment vertical="center"/>
    </xf>
    <xf numFmtId="0" fontId="6" fillId="0" borderId="8" xfId="11" applyNumberFormat="1" applyFont="1" applyBorder="1" applyAlignment="1">
      <alignment vertical="center"/>
    </xf>
    <xf numFmtId="1" fontId="6" fillId="0" borderId="8" xfId="11" applyNumberFormat="1" applyFont="1" applyBorder="1" applyAlignment="1">
      <alignment vertical="center"/>
    </xf>
    <xf numFmtId="0" fontId="6" fillId="2" borderId="8" xfId="11" applyNumberFormat="1" applyFont="1" applyFill="1" applyBorder="1" applyAlignment="1">
      <alignment vertical="center"/>
    </xf>
    <xf numFmtId="170" fontId="6" fillId="2" borderId="8" xfId="11" applyNumberFormat="1" applyFont="1" applyFill="1" applyBorder="1" applyAlignment="1">
      <alignment vertical="center"/>
    </xf>
    <xf numFmtId="0" fontId="6" fillId="0" borderId="19" xfId="11" applyNumberFormat="1" applyFont="1" applyBorder="1" applyAlignment="1">
      <alignment vertical="center"/>
    </xf>
    <xf numFmtId="1" fontId="6" fillId="0" borderId="19" xfId="11" applyNumberFormat="1" applyFont="1" applyBorder="1" applyAlignment="1">
      <alignment vertical="center"/>
    </xf>
    <xf numFmtId="173" fontId="6" fillId="0" borderId="15" xfId="11" applyNumberFormat="1" applyFont="1" applyBorder="1" applyAlignment="1">
      <alignment vertical="center"/>
    </xf>
    <xf numFmtId="0" fontId="6" fillId="2" borderId="19" xfId="11" applyNumberFormat="1" applyFont="1" applyFill="1" applyBorder="1" applyAlignment="1">
      <alignment vertical="center"/>
    </xf>
    <xf numFmtId="170" fontId="6" fillId="2" borderId="19" xfId="11" applyNumberFormat="1" applyFont="1" applyFill="1" applyBorder="1" applyAlignment="1">
      <alignment vertical="center"/>
    </xf>
    <xf numFmtId="0" fontId="6" fillId="2" borderId="20" xfId="11" applyNumberFormat="1" applyFont="1" applyFill="1" applyBorder="1" applyAlignment="1">
      <alignment vertical="center"/>
    </xf>
    <xf numFmtId="37" fontId="6" fillId="0" borderId="1" xfId="4" applyNumberFormat="1" applyFont="1" applyBorder="1" applyAlignment="1">
      <alignment vertical="center"/>
    </xf>
    <xf numFmtId="37" fontId="6" fillId="0" borderId="4" xfId="4" applyNumberFormat="1" applyFont="1" applyBorder="1" applyAlignment="1">
      <alignment vertical="center"/>
    </xf>
    <xf numFmtId="37" fontId="6" fillId="3" borderId="4" xfId="4" applyNumberFormat="1" applyFont="1" applyFill="1" applyBorder="1" applyAlignment="1">
      <alignment vertical="center"/>
    </xf>
    <xf numFmtId="0" fontId="6" fillId="0" borderId="10" xfId="3" applyFont="1" applyBorder="1" applyAlignment="1">
      <alignment vertical="center"/>
    </xf>
    <xf numFmtId="166" fontId="6" fillId="0" borderId="5" xfId="4" applyNumberFormat="1" applyFont="1" applyBorder="1" applyAlignment="1">
      <alignment vertical="center"/>
    </xf>
    <xf numFmtId="166" fontId="6" fillId="3" borderId="17" xfId="4" applyNumberFormat="1" applyFont="1" applyFill="1" applyBorder="1" applyAlignment="1">
      <alignment vertical="center"/>
    </xf>
    <xf numFmtId="166" fontId="6" fillId="0" borderId="3" xfId="4" applyNumberFormat="1" applyFont="1" applyBorder="1" applyAlignment="1">
      <alignment vertical="center"/>
    </xf>
    <xf numFmtId="166" fontId="6" fillId="0" borderId="19" xfId="4" applyNumberFormat="1" applyFont="1" applyBorder="1" applyAlignment="1">
      <alignment vertical="center"/>
    </xf>
    <xf numFmtId="37" fontId="6" fillId="0" borderId="4" xfId="7" applyNumberFormat="1" applyFont="1" applyBorder="1" applyAlignment="1">
      <alignment vertical="center"/>
    </xf>
    <xf numFmtId="0" fontId="6" fillId="0" borderId="9" xfId="3" applyFont="1" applyBorder="1" applyAlignment="1">
      <alignment vertical="center"/>
    </xf>
    <xf numFmtId="37" fontId="7" fillId="0" borderId="8" xfId="7" applyNumberFormat="1" applyFont="1" applyBorder="1" applyAlignment="1">
      <alignment vertical="center"/>
    </xf>
    <xf numFmtId="3" fontId="7" fillId="0" borderId="14" xfId="7" applyNumberFormat="1" applyFont="1" applyBorder="1" applyAlignment="1">
      <alignment vertical="center"/>
    </xf>
    <xf numFmtId="37" fontId="7" fillId="0" borderId="18" xfId="7" applyNumberFormat="1" applyFont="1" applyBorder="1" applyAlignment="1">
      <alignment vertical="center"/>
    </xf>
    <xf numFmtId="3" fontId="7" fillId="0" borderId="10" xfId="7" applyNumberFormat="1" applyFont="1" applyBorder="1" applyAlignment="1">
      <alignment vertical="center"/>
    </xf>
    <xf numFmtId="37" fontId="7" fillId="0" borderId="17" xfId="7" applyNumberFormat="1" applyFont="1" applyBorder="1" applyAlignment="1">
      <alignment vertical="center"/>
    </xf>
    <xf numFmtId="166" fontId="6" fillId="0" borderId="1" xfId="7" applyNumberFormat="1" applyFont="1" applyBorder="1" applyAlignment="1">
      <alignment vertical="center"/>
    </xf>
    <xf numFmtId="37" fontId="6" fillId="2" borderId="19" xfId="7" applyNumberFormat="1" applyFont="1" applyFill="1" applyBorder="1" applyAlignment="1">
      <alignment vertical="center"/>
    </xf>
    <xf numFmtId="168" fontId="6" fillId="2" borderId="19" xfId="7" applyNumberFormat="1" applyFont="1" applyFill="1" applyBorder="1" applyAlignment="1">
      <alignment vertical="center"/>
    </xf>
    <xf numFmtId="168" fontId="6" fillId="2" borderId="20" xfId="7" applyNumberFormat="1" applyFont="1" applyFill="1" applyBorder="1" applyAlignment="1">
      <alignment vertical="center"/>
    </xf>
    <xf numFmtId="3" fontId="6" fillId="0" borderId="1" xfId="7" applyNumberFormat="1" applyFont="1" applyBorder="1" applyAlignment="1">
      <alignment vertical="center"/>
    </xf>
    <xf numFmtId="37" fontId="7" fillId="0" borderId="14" xfId="4" applyNumberFormat="1" applyFont="1" applyBorder="1" applyAlignment="1">
      <alignment vertical="center"/>
    </xf>
    <xf numFmtId="37" fontId="7" fillId="0" borderId="10" xfId="4" applyNumberFormat="1" applyFont="1" applyBorder="1" applyAlignment="1">
      <alignment vertical="center"/>
    </xf>
    <xf numFmtId="37" fontId="7" fillId="0" borderId="11" xfId="4" applyNumberFormat="1" applyFont="1" applyBorder="1" applyAlignment="1">
      <alignment vertical="center"/>
    </xf>
    <xf numFmtId="0" fontId="6" fillId="0" borderId="11" xfId="3" applyFont="1" applyBorder="1" applyAlignment="1">
      <alignment vertical="center"/>
    </xf>
    <xf numFmtId="0" fontId="6" fillId="0" borderId="13" xfId="3" quotePrefix="1" applyFont="1" applyBorder="1" applyAlignment="1">
      <alignment horizontal="left" vertical="center"/>
    </xf>
    <xf numFmtId="37" fontId="6" fillId="0" borderId="6" xfId="4" applyNumberFormat="1" applyFont="1" applyBorder="1" applyAlignment="1">
      <alignment vertical="center"/>
    </xf>
    <xf numFmtId="0" fontId="6" fillId="0" borderId="4" xfId="3" quotePrefix="1" applyFont="1" applyBorder="1" applyAlignment="1">
      <alignment horizontal="left" vertical="center"/>
    </xf>
    <xf numFmtId="166" fontId="6" fillId="0" borderId="1" xfId="4" applyNumberFormat="1" applyFont="1" applyBorder="1" applyAlignment="1">
      <alignment vertical="center"/>
    </xf>
    <xf numFmtId="166" fontId="6" fillId="3" borderId="1" xfId="4" applyNumberFormat="1" applyFont="1" applyFill="1" applyBorder="1" applyAlignment="1">
      <alignment vertical="center"/>
    </xf>
    <xf numFmtId="166" fontId="6" fillId="3" borderId="2" xfId="4" applyNumberFormat="1" applyFont="1" applyFill="1" applyBorder="1" applyAlignment="1">
      <alignment vertical="center"/>
    </xf>
    <xf numFmtId="0" fontId="6" fillId="0" borderId="22" xfId="3" applyFont="1" applyBorder="1" applyAlignment="1">
      <alignment vertical="center"/>
    </xf>
    <xf numFmtId="0" fontId="6" fillId="0" borderId="21" xfId="3" quotePrefix="1" applyFont="1" applyBorder="1" applyAlignment="1">
      <alignment horizontal="left" vertical="center"/>
    </xf>
    <xf numFmtId="166" fontId="6" fillId="0" borderId="22" xfId="4" applyNumberFormat="1" applyFont="1" applyBorder="1" applyAlignment="1">
      <alignment vertical="center"/>
    </xf>
    <xf numFmtId="166" fontId="6" fillId="0" borderId="44" xfId="4" applyNumberFormat="1" applyFont="1" applyBorder="1" applyAlignment="1">
      <alignment vertical="center"/>
    </xf>
    <xf numFmtId="37" fontId="7" fillId="0" borderId="0" xfId="4" quotePrefix="1" applyNumberFormat="1" applyFont="1" applyAlignment="1">
      <alignment horizontal="right" vertical="center"/>
    </xf>
    <xf numFmtId="3" fontId="6" fillId="0" borderId="1" xfId="7" quotePrefix="1" applyNumberFormat="1" applyFont="1" applyBorder="1" applyAlignment="1">
      <alignment vertical="center"/>
    </xf>
    <xf numFmtId="166" fontId="6" fillId="0" borderId="1" xfId="7" quotePrefix="1" applyNumberFormat="1" applyFont="1" applyBorder="1" applyAlignment="1">
      <alignment vertical="center"/>
    </xf>
    <xf numFmtId="164" fontId="6" fillId="2" borderId="19" xfId="7" quotePrefix="1" applyFont="1" applyFill="1" applyBorder="1" applyAlignment="1">
      <alignment vertical="center"/>
    </xf>
    <xf numFmtId="166" fontId="6" fillId="0" borderId="19" xfId="7" quotePrefix="1" applyNumberFormat="1" applyFont="1" applyBorder="1" applyAlignment="1">
      <alignment vertical="center"/>
    </xf>
    <xf numFmtId="39" fontId="6" fillId="2" borderId="19" xfId="7" applyNumberFormat="1" applyFont="1" applyFill="1" applyBorder="1" applyAlignment="1">
      <alignment vertical="center"/>
    </xf>
    <xf numFmtId="164" fontId="6" fillId="2" borderId="15" xfId="7" quotePrefix="1" applyFont="1" applyFill="1" applyBorder="1" applyAlignment="1">
      <alignment horizontal="left" vertical="center" indent="2"/>
    </xf>
    <xf numFmtId="37" fontId="7" fillId="0" borderId="0" xfId="7" quotePrefix="1" applyNumberFormat="1" applyFont="1" applyAlignment="1">
      <alignment horizontal="right" vertical="center"/>
    </xf>
    <xf numFmtId="37" fontId="7" fillId="0" borderId="0" xfId="7" applyNumberFormat="1" applyFont="1" applyAlignment="1">
      <alignment horizontal="right" vertical="center"/>
    </xf>
    <xf numFmtId="0" fontId="6" fillId="0" borderId="9" xfId="3" quotePrefix="1" applyFont="1" applyBorder="1" applyAlignment="1">
      <alignment horizontal="left" vertical="center"/>
    </xf>
    <xf numFmtId="166" fontId="6" fillId="0" borderId="22" xfId="4" applyNumberFormat="1" applyFont="1" applyBorder="1" applyAlignment="1">
      <alignment horizontal="right" vertical="center"/>
    </xf>
    <xf numFmtId="37" fontId="7" fillId="0" borderId="0" xfId="4" applyNumberFormat="1" applyFont="1" applyAlignment="1">
      <alignment horizontal="right" vertical="center"/>
    </xf>
    <xf numFmtId="37" fontId="7" fillId="0" borderId="14" xfId="7" applyNumberFormat="1" applyFont="1" applyBorder="1" applyAlignment="1">
      <alignment vertical="center"/>
    </xf>
    <xf numFmtId="37" fontId="7" fillId="0" borderId="10" xfId="7" applyNumberFormat="1" applyFont="1" applyBorder="1" applyAlignment="1">
      <alignment vertical="center"/>
    </xf>
    <xf numFmtId="37" fontId="7" fillId="0" borderId="11" xfId="7" applyNumberFormat="1" applyFont="1" applyBorder="1" applyAlignment="1">
      <alignment vertical="center"/>
    </xf>
    <xf numFmtId="37" fontId="6" fillId="0" borderId="22" xfId="7" applyNumberFormat="1" applyFont="1" applyBorder="1" applyAlignment="1">
      <alignment vertical="center"/>
    </xf>
    <xf numFmtId="166" fontId="6" fillId="0" borderId="22" xfId="7" applyNumberFormat="1" applyFont="1" applyBorder="1" applyAlignment="1">
      <alignment vertical="center"/>
    </xf>
    <xf numFmtId="3" fontId="7" fillId="0" borderId="7" xfId="4" applyNumberFormat="1" applyFont="1" applyBorder="1" applyAlignment="1">
      <alignment horizontal="right" vertical="center" indent="6"/>
    </xf>
    <xf numFmtId="3" fontId="7" fillId="0" borderId="7" xfId="4" applyNumberFormat="1" applyFont="1" applyBorder="1" applyAlignment="1">
      <alignment horizontal="right" vertical="center" indent="7"/>
    </xf>
    <xf numFmtId="0" fontId="7" fillId="0" borderId="0" xfId="5" applyNumberFormat="1" applyFont="1" applyAlignment="1">
      <alignment vertical="center"/>
    </xf>
    <xf numFmtId="165" fontId="7" fillId="0" borderId="0" xfId="5" applyFont="1" applyAlignment="1">
      <alignment vertical="center"/>
    </xf>
    <xf numFmtId="3" fontId="7" fillId="0" borderId="7" xfId="3" applyNumberFormat="1" applyFont="1" applyBorder="1" applyAlignment="1">
      <alignment horizontal="right" vertical="center" indent="6"/>
    </xf>
    <xf numFmtId="3" fontId="7" fillId="0" borderId="7" xfId="3" applyNumberFormat="1" applyFont="1" applyBorder="1" applyAlignment="1">
      <alignment horizontal="right" vertical="center" indent="7"/>
    </xf>
    <xf numFmtId="3" fontId="6" fillId="0" borderId="4" xfId="3" applyNumberFormat="1" applyFont="1" applyBorder="1" applyAlignment="1">
      <alignment horizontal="right" vertical="center" indent="6"/>
    </xf>
    <xf numFmtId="3" fontId="6" fillId="0" borderId="4" xfId="3" applyNumberFormat="1" applyFont="1" applyBorder="1" applyAlignment="1">
      <alignment horizontal="right" vertical="center" indent="7"/>
    </xf>
    <xf numFmtId="164" fontId="7" fillId="0" borderId="0" xfId="4" applyFont="1" applyAlignment="1">
      <alignment vertical="center"/>
    </xf>
    <xf numFmtId="37" fontId="6" fillId="0" borderId="20" xfId="3" applyNumberFormat="1" applyFont="1" applyBorder="1" applyAlignment="1">
      <alignment vertical="center"/>
    </xf>
    <xf numFmtId="168" fontId="6" fillId="0" borderId="21" xfId="3" applyNumberFormat="1" applyFont="1" applyBorder="1" applyAlignment="1">
      <alignment horizontal="right" vertical="center" indent="5"/>
    </xf>
    <xf numFmtId="0" fontId="7" fillId="0" borderId="23" xfId="3" quotePrefix="1" applyFont="1" applyBorder="1" applyAlignment="1">
      <alignment horizontal="left" vertical="center"/>
    </xf>
    <xf numFmtId="0" fontId="16" fillId="0" borderId="0" xfId="3" applyFont="1" applyAlignment="1">
      <alignment horizontal="right" vertical="center"/>
    </xf>
    <xf numFmtId="37" fontId="7" fillId="0" borderId="0" xfId="3" applyNumberFormat="1" applyFont="1" applyAlignment="1">
      <alignment horizontal="left" vertical="center"/>
    </xf>
    <xf numFmtId="165" fontId="7" fillId="0" borderId="0" xfId="11" applyFont="1" applyAlignment="1">
      <alignment vertical="center"/>
    </xf>
    <xf numFmtId="37" fontId="7" fillId="0" borderId="13" xfId="7" applyNumberFormat="1" applyFont="1" applyBorder="1" applyAlignment="1">
      <alignment vertical="center"/>
    </xf>
    <xf numFmtId="0" fontId="6" fillId="0" borderId="12" xfId="3" applyFont="1" applyBorder="1" applyAlignment="1">
      <alignment vertical="center"/>
    </xf>
    <xf numFmtId="0" fontId="6" fillId="0" borderId="13" xfId="3" applyFont="1" applyBorder="1" applyAlignment="1">
      <alignment vertical="center"/>
    </xf>
    <xf numFmtId="37" fontId="6" fillId="0" borderId="6" xfId="7" applyNumberFormat="1" applyFont="1" applyBorder="1" applyAlignment="1">
      <alignment vertical="center"/>
    </xf>
    <xf numFmtId="0" fontId="6" fillId="0" borderId="20" xfId="3" quotePrefix="1" applyFont="1" applyBorder="1" applyAlignment="1">
      <alignment horizontal="left" vertical="center"/>
    </xf>
    <xf numFmtId="37" fontId="6" fillId="2" borderId="16" xfId="7" quotePrefix="1" applyNumberFormat="1" applyFont="1" applyFill="1" applyBorder="1" applyAlignment="1">
      <alignment horizontal="right" vertical="center"/>
    </xf>
    <xf numFmtId="37" fontId="6" fillId="2" borderId="19" xfId="7" quotePrefix="1" applyNumberFormat="1" applyFont="1" applyFill="1" applyBorder="1" applyAlignment="1">
      <alignment horizontal="right" vertical="center"/>
    </xf>
    <xf numFmtId="37" fontId="6" fillId="2" borderId="20" xfId="7" quotePrefix="1" applyNumberFormat="1" applyFont="1" applyFill="1" applyBorder="1" applyAlignment="1">
      <alignment horizontal="right" vertical="center"/>
    </xf>
    <xf numFmtId="166" fontId="6" fillId="0" borderId="16" xfId="7" quotePrefix="1" applyNumberFormat="1" applyFont="1" applyBorder="1" applyAlignment="1">
      <alignment horizontal="right" vertical="center"/>
    </xf>
    <xf numFmtId="166" fontId="6" fillId="2" borderId="16" xfId="7" quotePrefix="1" applyNumberFormat="1" applyFont="1" applyFill="1" applyBorder="1" applyAlignment="1">
      <alignment horizontal="right" vertical="center"/>
    </xf>
    <xf numFmtId="166" fontId="6" fillId="2" borderId="19" xfId="7" quotePrefix="1" applyNumberFormat="1" applyFont="1" applyFill="1" applyBorder="1" applyAlignment="1">
      <alignment horizontal="right" vertical="center"/>
    </xf>
    <xf numFmtId="166" fontId="6" fillId="2" borderId="20" xfId="7" quotePrefix="1" applyNumberFormat="1" applyFont="1" applyFill="1" applyBorder="1" applyAlignment="1">
      <alignment horizontal="right" vertical="center"/>
    </xf>
    <xf numFmtId="166" fontId="6" fillId="0" borderId="15" xfId="7" quotePrefix="1" applyNumberFormat="1" applyFont="1" applyBorder="1" applyAlignment="1">
      <alignment horizontal="right" vertical="center"/>
    </xf>
    <xf numFmtId="166" fontId="6" fillId="2" borderId="45" xfId="7" quotePrefix="1" applyNumberFormat="1" applyFont="1" applyFill="1" applyBorder="1" applyAlignment="1">
      <alignment horizontal="right" vertical="center"/>
    </xf>
    <xf numFmtId="166" fontId="6" fillId="2" borderId="46" xfId="7" quotePrefix="1" applyNumberFormat="1" applyFont="1" applyFill="1" applyBorder="1" applyAlignment="1">
      <alignment horizontal="right" vertical="center"/>
    </xf>
    <xf numFmtId="166" fontId="6" fillId="2" borderId="47" xfId="7" quotePrefix="1" applyNumberFormat="1" applyFont="1" applyFill="1" applyBorder="1" applyAlignment="1">
      <alignment horizontal="right" vertical="center"/>
    </xf>
    <xf numFmtId="166" fontId="6" fillId="2" borderId="9" xfId="7" quotePrefix="1" applyNumberFormat="1" applyFont="1" applyFill="1" applyBorder="1" applyAlignment="1">
      <alignment horizontal="right" vertical="center"/>
    </xf>
    <xf numFmtId="37" fontId="6" fillId="0" borderId="15" xfId="5" applyNumberFormat="1" applyFont="1" applyBorder="1" applyAlignment="1">
      <alignment horizontal="right" vertical="center"/>
    </xf>
    <xf numFmtId="37" fontId="7" fillId="0" borderId="17" xfId="11" applyNumberFormat="1" applyFont="1" applyBorder="1" applyAlignment="1">
      <alignment vertical="center"/>
    </xf>
    <xf numFmtId="168" fontId="7" fillId="0" borderId="7" xfId="11" applyNumberFormat="1" applyFont="1" applyBorder="1" applyAlignment="1">
      <alignment vertical="center"/>
    </xf>
    <xf numFmtId="0" fontId="7" fillId="0" borderId="44" xfId="3" applyFont="1" applyBorder="1" applyAlignment="1">
      <alignment vertical="center"/>
    </xf>
    <xf numFmtId="37" fontId="7" fillId="0" borderId="22" xfId="11" applyNumberFormat="1" applyFont="1" applyBorder="1" applyAlignment="1">
      <alignment vertical="center"/>
    </xf>
    <xf numFmtId="37" fontId="7" fillId="0" borderId="21" xfId="11" applyNumberFormat="1" applyFont="1" applyBorder="1" applyAlignment="1">
      <alignment vertical="center"/>
    </xf>
    <xf numFmtId="168" fontId="7" fillId="0" borderId="22" xfId="11" applyNumberFormat="1" applyFont="1" applyBorder="1" applyAlignment="1">
      <alignment vertical="center"/>
    </xf>
    <xf numFmtId="0" fontId="19" fillId="0" borderId="16" xfId="3" applyFont="1" applyBorder="1" applyAlignment="1">
      <alignment vertical="center"/>
    </xf>
    <xf numFmtId="0" fontId="6" fillId="0" borderId="5" xfId="3" applyFont="1" applyBorder="1" applyAlignment="1">
      <alignment vertical="center"/>
    </xf>
    <xf numFmtId="0" fontId="6" fillId="0" borderId="18" xfId="3" quotePrefix="1" applyFont="1" applyBorder="1" applyAlignment="1">
      <alignment horizontal="left" vertical="center"/>
    </xf>
    <xf numFmtId="3" fontId="6" fillId="0" borderId="5" xfId="7" applyNumberFormat="1" applyFont="1" applyBorder="1" applyAlignment="1">
      <alignment vertical="center"/>
    </xf>
    <xf numFmtId="3" fontId="6" fillId="0" borderId="5" xfId="11" applyNumberFormat="1" applyFont="1" applyBorder="1" applyAlignment="1">
      <alignment vertical="center"/>
    </xf>
    <xf numFmtId="37" fontId="6" fillId="0" borderId="16" xfId="7" applyNumberFormat="1" applyFont="1" applyBorder="1" applyAlignment="1">
      <alignment vertical="center"/>
    </xf>
    <xf numFmtId="170" fontId="6" fillId="0" borderId="19" xfId="11" applyNumberFormat="1" applyFont="1" applyBorder="1" applyAlignment="1">
      <alignment vertical="center"/>
    </xf>
    <xf numFmtId="170" fontId="6" fillId="0" borderId="16" xfId="11" applyNumberFormat="1" applyFont="1" applyBorder="1" applyAlignment="1">
      <alignment vertical="center"/>
    </xf>
    <xf numFmtId="166" fontId="6" fillId="2" borderId="15" xfId="11" applyNumberFormat="1" applyFont="1" applyFill="1" applyBorder="1" applyAlignment="1">
      <alignment vertical="center"/>
    </xf>
    <xf numFmtId="0" fontId="6" fillId="2" borderId="19" xfId="7" quotePrefix="1" applyNumberFormat="1" applyFont="1" applyFill="1" applyBorder="1" applyAlignment="1">
      <alignment horizontal="right" vertical="center"/>
    </xf>
    <xf numFmtId="37" fontId="6" fillId="2" borderId="19" xfId="7" applyNumberFormat="1" applyFont="1" applyFill="1" applyBorder="1" applyAlignment="1">
      <alignment horizontal="right" vertical="center"/>
    </xf>
    <xf numFmtId="37" fontId="6" fillId="2" borderId="20" xfId="7" applyNumberFormat="1" applyFont="1" applyFill="1" applyBorder="1" applyAlignment="1">
      <alignment vertical="center"/>
    </xf>
    <xf numFmtId="0" fontId="6" fillId="0" borderId="1" xfId="3" quotePrefix="1" applyFont="1" applyBorder="1" applyAlignment="1">
      <alignment horizontal="left" vertical="center"/>
    </xf>
    <xf numFmtId="166" fontId="6" fillId="0" borderId="20" xfId="10" applyNumberFormat="1" applyFont="1" applyBorder="1" applyAlignment="1">
      <alignment vertical="center"/>
    </xf>
    <xf numFmtId="3" fontId="7" fillId="0" borderId="5" xfId="4" applyNumberFormat="1" applyFont="1" applyBorder="1" applyAlignment="1">
      <alignment vertical="center"/>
    </xf>
    <xf numFmtId="3" fontId="6" fillId="0" borderId="20" xfId="4" applyNumberFormat="1" applyFont="1" applyBorder="1" applyAlignment="1">
      <alignment vertical="center"/>
    </xf>
    <xf numFmtId="3" fontId="7" fillId="0" borderId="7" xfId="3" applyNumberFormat="1" applyFont="1" applyBorder="1" applyAlignment="1">
      <alignment horizontal="center" vertical="center"/>
    </xf>
    <xf numFmtId="3" fontId="6" fillId="0" borderId="15" xfId="3" quotePrefix="1" applyNumberFormat="1" applyFont="1" applyBorder="1" applyAlignment="1">
      <alignment horizontal="center" vertical="center"/>
    </xf>
    <xf numFmtId="37" fontId="7" fillId="0" borderId="7" xfId="5" quotePrefix="1" applyNumberFormat="1" applyFont="1" applyBorder="1" applyAlignment="1">
      <alignment vertical="center"/>
    </xf>
    <xf numFmtId="0" fontId="7" fillId="0" borderId="1" xfId="1" applyFont="1" applyBorder="1" applyAlignment="1">
      <alignment vertical="center"/>
    </xf>
    <xf numFmtId="0" fontId="7" fillId="0" borderId="1" xfId="3" applyFont="1" applyBorder="1"/>
    <xf numFmtId="0" fontId="29" fillId="0" borderId="0" xfId="3" applyFont="1" applyAlignment="1">
      <alignment vertical="center"/>
    </xf>
    <xf numFmtId="3" fontId="7" fillId="0" borderId="17" xfId="7" applyNumberFormat="1" applyFont="1" applyBorder="1" applyAlignment="1">
      <alignment vertical="center"/>
    </xf>
    <xf numFmtId="164" fontId="7" fillId="0" borderId="17" xfId="7" applyFont="1" applyBorder="1" applyAlignment="1">
      <alignment vertical="center"/>
    </xf>
    <xf numFmtId="1" fontId="7" fillId="0" borderId="5" xfId="11" applyNumberFormat="1" applyFont="1" applyBorder="1" applyAlignment="1">
      <alignment vertical="center"/>
    </xf>
    <xf numFmtId="1" fontId="7" fillId="0" borderId="7" xfId="11" applyNumberFormat="1" applyFont="1" applyBorder="1" applyAlignment="1">
      <alignment vertical="center"/>
    </xf>
    <xf numFmtId="170" fontId="7" fillId="0" borderId="17" xfId="11" applyNumberFormat="1" applyFont="1" applyBorder="1" applyAlignment="1">
      <alignment vertical="center"/>
    </xf>
    <xf numFmtId="3" fontId="7" fillId="0" borderId="13" xfId="7" applyNumberFormat="1" applyFont="1" applyBorder="1" applyAlignment="1">
      <alignment vertical="center"/>
    </xf>
    <xf numFmtId="166" fontId="7" fillId="0" borderId="13" xfId="7" applyNumberFormat="1" applyFont="1" applyBorder="1" applyAlignment="1">
      <alignment vertical="center"/>
    </xf>
    <xf numFmtId="164" fontId="7" fillId="0" borderId="13" xfId="7" applyFont="1" applyBorder="1" applyAlignment="1">
      <alignment vertical="center"/>
    </xf>
    <xf numFmtId="1" fontId="7" fillId="0" borderId="6" xfId="11" applyNumberFormat="1" applyFont="1" applyBorder="1" applyAlignment="1">
      <alignment vertical="center"/>
    </xf>
    <xf numFmtId="170" fontId="7" fillId="0" borderId="13" xfId="11" applyNumberFormat="1" applyFont="1" applyBorder="1" applyAlignment="1">
      <alignment vertical="center"/>
    </xf>
    <xf numFmtId="0" fontId="28" fillId="0" borderId="0" xfId="1" applyFont="1" applyAlignment="1">
      <alignment horizontal="center"/>
    </xf>
    <xf numFmtId="0" fontId="28" fillId="0" borderId="0" xfId="1" applyFont="1"/>
    <xf numFmtId="0" fontId="30" fillId="0" borderId="0" xfId="1" applyFont="1"/>
    <xf numFmtId="0" fontId="31" fillId="0" borderId="0" xfId="1" applyFont="1"/>
    <xf numFmtId="0" fontId="7" fillId="0" borderId="0" xfId="1" applyFont="1" applyAlignment="1">
      <alignment horizontal="center"/>
    </xf>
    <xf numFmtId="0" fontId="7" fillId="0" borderId="0" xfId="1" applyFont="1"/>
    <xf numFmtId="0" fontId="7" fillId="0" borderId="0" xfId="3" applyFont="1" applyAlignment="1">
      <alignment horizontal="center"/>
    </xf>
    <xf numFmtId="0" fontId="7" fillId="0" borderId="7" xfId="3" applyFont="1" applyBorder="1" applyAlignment="1">
      <alignment horizontal="center" vertical="center"/>
    </xf>
    <xf numFmtId="0" fontId="7" fillId="0" borderId="6" xfId="3" applyFont="1" applyBorder="1" applyAlignment="1">
      <alignment horizontal="center" vertical="center"/>
    </xf>
    <xf numFmtId="0" fontId="7" fillId="0" borderId="11" xfId="3" applyFont="1" applyBorder="1" applyAlignment="1">
      <alignment horizontal="center" vertical="center"/>
    </xf>
    <xf numFmtId="0" fontId="7" fillId="0" borderId="7" xfId="3" applyFont="1" applyBorder="1" applyAlignment="1">
      <alignment horizontal="center" vertical="center" wrapText="1"/>
    </xf>
    <xf numFmtId="0" fontId="7" fillId="0" borderId="5" xfId="3" applyFont="1" applyBorder="1" applyAlignment="1">
      <alignment horizontal="center" vertical="center"/>
    </xf>
    <xf numFmtId="0" fontId="7" fillId="0" borderId="0" xfId="3" quotePrefix="1" applyFont="1" applyAlignment="1">
      <alignment horizontal="left" vertical="center" wrapText="1"/>
    </xf>
    <xf numFmtId="0" fontId="7" fillId="0" borderId="0" xfId="3" applyFont="1" applyAlignment="1">
      <alignment horizontal="left" vertical="center" wrapText="1"/>
    </xf>
    <xf numFmtId="0" fontId="7" fillId="0" borderId="0" xfId="3" applyFont="1" applyAlignment="1">
      <alignment horizontal="center" vertical="center"/>
    </xf>
    <xf numFmtId="0" fontId="6" fillId="0" borderId="2" xfId="3" applyFont="1" applyBorder="1" applyAlignment="1">
      <alignment vertical="center"/>
    </xf>
    <xf numFmtId="0" fontId="6" fillId="0" borderId="3" xfId="3" applyFont="1" applyBorder="1" applyAlignment="1">
      <alignment vertical="center"/>
    </xf>
    <xf numFmtId="0" fontId="6" fillId="0" borderId="4" xfId="3" applyFont="1" applyBorder="1" applyAlignment="1">
      <alignment vertical="center"/>
    </xf>
    <xf numFmtId="0" fontId="6" fillId="0" borderId="16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20" xfId="3" applyFont="1" applyBorder="1" applyAlignment="1">
      <alignment vertical="center"/>
    </xf>
    <xf numFmtId="0" fontId="7" fillId="0" borderId="23" xfId="3" applyFont="1" applyBorder="1" applyAlignment="1">
      <alignment horizontal="center" vertical="center"/>
    </xf>
    <xf numFmtId="0" fontId="6" fillId="0" borderId="19" xfId="3" applyFont="1" applyBorder="1" applyAlignment="1">
      <alignment horizontal="center" vertical="center"/>
    </xf>
    <xf numFmtId="0" fontId="6" fillId="0" borderId="2" xfId="3" applyFont="1" applyBorder="1" applyAlignment="1">
      <alignment horizontal="left" vertical="center"/>
    </xf>
    <xf numFmtId="0" fontId="6" fillId="0" borderId="3" xfId="3" applyFont="1" applyBorder="1" applyAlignment="1">
      <alignment horizontal="left" vertical="center"/>
    </xf>
    <xf numFmtId="0" fontId="7" fillId="0" borderId="10" xfId="3" applyFont="1" applyBorder="1" applyAlignment="1">
      <alignment horizontal="center" vertical="center"/>
    </xf>
    <xf numFmtId="0" fontId="6" fillId="0" borderId="19" xfId="3" quotePrefix="1" applyFont="1" applyBorder="1" applyAlignment="1">
      <alignment horizontal="left" vertical="center"/>
    </xf>
    <xf numFmtId="0" fontId="7" fillId="0" borderId="7" xfId="1" applyFont="1" applyBorder="1" applyAlignment="1">
      <alignment horizontal="center" vertical="center"/>
    </xf>
    <xf numFmtId="0" fontId="7" fillId="0" borderId="0" xfId="3" applyFont="1" applyAlignment="1">
      <alignment horizontal="center" vertical="center" wrapText="1"/>
    </xf>
    <xf numFmtId="0" fontId="7" fillId="0" borderId="0" xfId="3" applyFont="1" applyAlignment="1">
      <alignment horizontal="right" vertical="center"/>
    </xf>
    <xf numFmtId="0" fontId="7" fillId="0" borderId="0" xfId="3" quotePrefix="1" applyFont="1" applyAlignment="1">
      <alignment horizontal="center" vertical="center" wrapText="1"/>
    </xf>
    <xf numFmtId="0" fontId="30" fillId="0" borderId="0" xfId="1" applyFont="1" applyAlignment="1">
      <alignment horizontal="center"/>
    </xf>
    <xf numFmtId="0" fontId="7" fillId="0" borderId="0" xfId="3" quotePrefix="1" applyFont="1" applyAlignment="1">
      <alignment vertical="center"/>
    </xf>
    <xf numFmtId="0" fontId="6" fillId="0" borderId="0" xfId="1" applyFont="1" applyAlignment="1">
      <alignment horizontal="centerContinuous" vertical="center"/>
    </xf>
    <xf numFmtId="0" fontId="6" fillId="0" borderId="0" xfId="1" applyFont="1" applyAlignment="1">
      <alignment horizontal="right" vertical="center"/>
    </xf>
    <xf numFmtId="0" fontId="7" fillId="0" borderId="0" xfId="3" quotePrefix="1" applyFont="1" applyAlignment="1">
      <alignment horizontal="centerContinuous" vertical="center"/>
    </xf>
    <xf numFmtId="0" fontId="6" fillId="0" borderId="0" xfId="3" applyFont="1" applyAlignment="1">
      <alignment horizontal="center" vertical="center"/>
    </xf>
    <xf numFmtId="0" fontId="6" fillId="0" borderId="0" xfId="3" applyFont="1" applyAlignment="1">
      <alignment horizontal="centerContinuous" vertical="center"/>
    </xf>
    <xf numFmtId="0" fontId="6" fillId="0" borderId="0" xfId="3" applyFont="1" applyAlignment="1">
      <alignment horizontal="right" vertical="center"/>
    </xf>
    <xf numFmtId="0" fontId="6" fillId="0" borderId="0" xfId="3" applyFont="1" applyAlignment="1">
      <alignment horizontal="left" vertical="center"/>
    </xf>
    <xf numFmtId="0" fontId="6" fillId="0" borderId="0" xfId="9" applyFont="1" applyAlignment="1">
      <alignment wrapText="1"/>
    </xf>
    <xf numFmtId="0" fontId="7" fillId="0" borderId="0" xfId="9" applyFont="1" applyAlignment="1">
      <alignment wrapText="1"/>
    </xf>
    <xf numFmtId="0" fontId="15" fillId="0" borderId="10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7" fillId="0" borderId="7" xfId="3" applyFont="1" applyBorder="1" applyAlignment="1">
      <alignment vertical="center" wrapText="1"/>
    </xf>
    <xf numFmtId="0" fontId="7" fillId="0" borderId="0" xfId="14" applyFont="1" applyAlignment="1">
      <alignment vertical="center"/>
    </xf>
    <xf numFmtId="0" fontId="33" fillId="0" borderId="0" xfId="14" applyFont="1" applyAlignment="1">
      <alignment vertical="center"/>
    </xf>
    <xf numFmtId="0" fontId="7" fillId="0" borderId="0" xfId="14" applyFont="1" applyAlignment="1">
      <alignment horizontal="center" vertical="center"/>
    </xf>
    <xf numFmtId="0" fontId="7" fillId="0" borderId="6" xfId="14" applyFont="1" applyBorder="1" applyAlignment="1">
      <alignment horizontal="center" vertical="center"/>
    </xf>
    <xf numFmtId="0" fontId="7" fillId="0" borderId="17" xfId="14" applyFont="1" applyBorder="1" applyAlignment="1">
      <alignment vertical="center"/>
    </xf>
    <xf numFmtId="37" fontId="7" fillId="0" borderId="0" xfId="15" applyNumberFormat="1" applyFont="1" applyAlignment="1">
      <alignment horizontal="right" vertical="center" indent="3"/>
    </xf>
    <xf numFmtId="37" fontId="7" fillId="0" borderId="10" xfId="15" applyNumberFormat="1" applyFont="1" applyBorder="1" applyAlignment="1">
      <alignment horizontal="right" vertical="center" indent="2"/>
    </xf>
    <xf numFmtId="37" fontId="7" fillId="0" borderId="7" xfId="15" applyNumberFormat="1" applyFont="1" applyBorder="1" applyAlignment="1">
      <alignment horizontal="right" vertical="center" indent="2"/>
    </xf>
    <xf numFmtId="0" fontId="7" fillId="0" borderId="7" xfId="14" applyFont="1" applyBorder="1" applyAlignment="1">
      <alignment horizontal="center" vertical="center"/>
    </xf>
    <xf numFmtId="37" fontId="6" fillId="0" borderId="1" xfId="15" applyNumberFormat="1" applyFont="1" applyBorder="1" applyAlignment="1">
      <alignment horizontal="right" vertical="center" indent="3"/>
    </xf>
    <xf numFmtId="37" fontId="6" fillId="0" borderId="1" xfId="15" applyNumberFormat="1" applyFont="1" applyBorder="1" applyAlignment="1">
      <alignment horizontal="right" vertical="center" indent="2"/>
    </xf>
    <xf numFmtId="0" fontId="6" fillId="0" borderId="16" xfId="14" quotePrefix="1" applyFont="1" applyBorder="1" applyAlignment="1">
      <alignment vertical="center"/>
    </xf>
    <xf numFmtId="0" fontId="6" fillId="0" borderId="19" xfId="14" quotePrefix="1" applyFont="1" applyBorder="1" applyAlignment="1">
      <alignment vertical="center"/>
    </xf>
    <xf numFmtId="0" fontId="6" fillId="0" borderId="19" xfId="14" applyFont="1" applyBorder="1" applyAlignment="1">
      <alignment vertical="center"/>
    </xf>
    <xf numFmtId="0" fontId="6" fillId="2" borderId="16" xfId="14" applyFont="1" applyFill="1" applyBorder="1" applyAlignment="1">
      <alignment horizontal="center" vertical="center"/>
    </xf>
    <xf numFmtId="0" fontId="6" fillId="2" borderId="19" xfId="14" applyFont="1" applyFill="1" applyBorder="1" applyAlignment="1">
      <alignment vertical="center"/>
    </xf>
    <xf numFmtId="0" fontId="2" fillId="0" borderId="0" xfId="14" applyFont="1" applyAlignment="1">
      <alignment vertical="center"/>
    </xf>
    <xf numFmtId="0" fontId="2" fillId="0" borderId="0" xfId="14" quotePrefix="1" applyFont="1" applyAlignment="1">
      <alignment horizontal="left" vertical="center"/>
    </xf>
    <xf numFmtId="0" fontId="7" fillId="0" borderId="0" xfId="14" applyFont="1" applyAlignment="1">
      <alignment horizontal="left" vertical="center"/>
    </xf>
    <xf numFmtId="0" fontId="2" fillId="0" borderId="0" xfId="14" quotePrefix="1" applyFont="1" applyAlignment="1">
      <alignment vertical="center"/>
    </xf>
    <xf numFmtId="0" fontId="7" fillId="0" borderId="9" xfId="14" applyFont="1" applyBorder="1" applyAlignment="1">
      <alignment horizontal="center" vertical="center"/>
    </xf>
    <xf numFmtId="3" fontId="34" fillId="0" borderId="5" xfId="14" applyNumberFormat="1" applyFont="1" applyBorder="1" applyAlignment="1">
      <alignment horizontal="center" vertical="center"/>
    </xf>
    <xf numFmtId="3" fontId="7" fillId="0" borderId="7" xfId="14" applyNumberFormat="1" applyFont="1" applyBorder="1" applyAlignment="1">
      <alignment vertical="center"/>
    </xf>
    <xf numFmtId="3" fontId="7" fillId="0" borderId="6" xfId="14" applyNumberFormat="1" applyFont="1" applyBorder="1" applyAlignment="1">
      <alignment vertical="center"/>
    </xf>
    <xf numFmtId="3" fontId="6" fillId="0" borderId="15" xfId="14" applyNumberFormat="1" applyFont="1" applyBorder="1" applyAlignment="1">
      <alignment vertical="center"/>
    </xf>
    <xf numFmtId="0" fontId="7" fillId="0" borderId="9" xfId="14" applyFont="1" applyBorder="1" applyAlignment="1">
      <alignment vertical="center"/>
    </xf>
    <xf numFmtId="0" fontId="7" fillId="0" borderId="7" xfId="14" applyFont="1" applyBorder="1" applyAlignment="1">
      <alignment vertical="center"/>
    </xf>
    <xf numFmtId="3" fontId="7" fillId="0" borderId="7" xfId="15" applyNumberFormat="1" applyFont="1" applyBorder="1" applyAlignment="1">
      <alignment vertical="center"/>
    </xf>
    <xf numFmtId="166" fontId="7" fillId="0" borderId="7" xfId="15" applyNumberFormat="1" applyFont="1" applyBorder="1" applyAlignment="1">
      <alignment vertical="center"/>
    </xf>
    <xf numFmtId="166" fontId="7" fillId="0" borderId="7" xfId="15" applyNumberFormat="1" applyFont="1" applyFill="1" applyBorder="1" applyAlignment="1">
      <alignment vertical="center"/>
    </xf>
    <xf numFmtId="3" fontId="7" fillId="0" borderId="7" xfId="15" applyNumberFormat="1" applyFont="1" applyFill="1" applyBorder="1" applyAlignment="1">
      <alignment vertical="center"/>
    </xf>
    <xf numFmtId="3" fontId="7" fillId="0" borderId="10" xfId="15" applyNumberFormat="1" applyFont="1" applyFill="1" applyBorder="1" applyAlignment="1">
      <alignment vertical="center"/>
    </xf>
    <xf numFmtId="3" fontId="7" fillId="0" borderId="17" xfId="17" applyNumberFormat="1" applyFont="1" applyBorder="1" applyAlignment="1">
      <alignment vertical="center"/>
    </xf>
    <xf numFmtId="166" fontId="7" fillId="0" borderId="7" xfId="14" applyNumberFormat="1" applyFont="1" applyBorder="1" applyAlignment="1">
      <alignment vertical="center"/>
    </xf>
    <xf numFmtId="166" fontId="7" fillId="0" borderId="7" xfId="16" applyNumberFormat="1" applyFont="1" applyFill="1" applyBorder="1" applyAlignment="1">
      <alignment vertical="center"/>
    </xf>
    <xf numFmtId="0" fontId="7" fillId="0" borderId="10" xfId="14" applyFont="1" applyBorder="1" applyAlignment="1">
      <alignment vertical="center"/>
    </xf>
    <xf numFmtId="3" fontId="7" fillId="0" borderId="7" xfId="17" applyNumberFormat="1" applyFont="1" applyBorder="1" applyAlignment="1">
      <alignment vertical="center"/>
    </xf>
    <xf numFmtId="166" fontId="7" fillId="0" borderId="7" xfId="16" applyNumberFormat="1" applyFont="1" applyBorder="1" applyAlignment="1">
      <alignment vertical="center"/>
    </xf>
    <xf numFmtId="166" fontId="7" fillId="0" borderId="6" xfId="16" applyNumberFormat="1" applyFont="1" applyFill="1" applyBorder="1" applyAlignment="1">
      <alignment vertical="center"/>
    </xf>
    <xf numFmtId="166" fontId="7" fillId="0" borderId="6" xfId="16" applyNumberFormat="1" applyFont="1" applyBorder="1" applyAlignment="1">
      <alignment vertical="center"/>
    </xf>
    <xf numFmtId="0" fontId="6" fillId="0" borderId="16" xfId="14" applyFont="1" applyBorder="1" applyAlignment="1">
      <alignment vertical="center"/>
    </xf>
    <xf numFmtId="0" fontId="6" fillId="0" borderId="20" xfId="14" applyFont="1" applyBorder="1" applyAlignment="1">
      <alignment vertical="center"/>
    </xf>
    <xf numFmtId="3" fontId="6" fillId="0" borderId="15" xfId="15" applyNumberFormat="1" applyFont="1" applyBorder="1" applyAlignment="1">
      <alignment vertical="center"/>
    </xf>
    <xf numFmtId="166" fontId="6" fillId="0" borderId="15" xfId="15" applyNumberFormat="1" applyFont="1" applyBorder="1" applyAlignment="1">
      <alignment vertical="center"/>
    </xf>
    <xf numFmtId="3" fontId="6" fillId="0" borderId="15" xfId="15" applyNumberFormat="1" applyFont="1" applyFill="1" applyBorder="1" applyAlignment="1">
      <alignment vertical="center"/>
    </xf>
    <xf numFmtId="166" fontId="6" fillId="0" borderId="15" xfId="15" applyNumberFormat="1" applyFont="1" applyFill="1" applyBorder="1" applyAlignment="1">
      <alignment vertical="center"/>
    </xf>
    <xf numFmtId="166" fontId="6" fillId="0" borderId="15" xfId="16" applyNumberFormat="1" applyFont="1" applyFill="1" applyBorder="1" applyAlignment="1">
      <alignment vertical="center"/>
    </xf>
    <xf numFmtId="166" fontId="6" fillId="0" borderId="15" xfId="16" applyNumberFormat="1" applyFont="1" applyBorder="1" applyAlignment="1">
      <alignment vertical="center"/>
    </xf>
    <xf numFmtId="0" fontId="33" fillId="0" borderId="0" xfId="1" applyFont="1" applyAlignment="1">
      <alignment vertical="center"/>
    </xf>
    <xf numFmtId="0" fontId="7" fillId="0" borderId="7" xfId="1" applyFont="1" applyBorder="1" applyAlignment="1">
      <alignment horizontal="left" vertical="center"/>
    </xf>
    <xf numFmtId="0" fontId="7" fillId="0" borderId="10" xfId="1" applyFont="1" applyBorder="1" applyAlignment="1">
      <alignment vertical="center"/>
    </xf>
    <xf numFmtId="0" fontId="6" fillId="0" borderId="20" xfId="1" applyFont="1" applyBorder="1" applyAlignment="1">
      <alignment vertical="center"/>
    </xf>
    <xf numFmtId="0" fontId="2" fillId="0" borderId="0" xfId="1" applyAlignment="1">
      <alignment vertical="center"/>
    </xf>
    <xf numFmtId="0" fontId="21" fillId="0" borderId="10" xfId="3" applyFont="1" applyBorder="1" applyAlignment="1">
      <alignment vertical="center"/>
    </xf>
    <xf numFmtId="0" fontId="21" fillId="0" borderId="6" xfId="3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3" fontId="7" fillId="0" borderId="7" xfId="18" applyNumberFormat="1" applyFont="1" applyBorder="1" applyAlignment="1">
      <alignment vertical="center"/>
    </xf>
    <xf numFmtId="3" fontId="7" fillId="0" borderId="7" xfId="6" applyNumberFormat="1" applyFont="1" applyFill="1" applyBorder="1" applyAlignment="1">
      <alignment vertical="center"/>
    </xf>
    <xf numFmtId="3" fontId="6" fillId="0" borderId="15" xfId="18" applyNumberFormat="1" applyFont="1" applyBorder="1" applyAlignment="1">
      <alignment vertical="center"/>
    </xf>
    <xf numFmtId="3" fontId="6" fillId="0" borderId="15" xfId="6" applyNumberFormat="1" applyFont="1" applyFill="1" applyBorder="1" applyAlignment="1">
      <alignment vertical="center"/>
    </xf>
    <xf numFmtId="166" fontId="7" fillId="0" borderId="7" xfId="18" applyNumberFormat="1" applyFont="1" applyBorder="1" applyAlignment="1">
      <alignment vertical="center"/>
    </xf>
    <xf numFmtId="166" fontId="7" fillId="0" borderId="17" xfId="18" applyNumberFormat="1" applyFont="1" applyBorder="1" applyAlignment="1">
      <alignment vertical="center"/>
    </xf>
    <xf numFmtId="3" fontId="7" fillId="0" borderId="17" xfId="18" applyNumberFormat="1" applyFont="1" applyBorder="1" applyAlignment="1">
      <alignment vertical="center"/>
    </xf>
    <xf numFmtId="166" fontId="6" fillId="0" borderId="15" xfId="18" applyNumberFormat="1" applyFont="1" applyBorder="1" applyAlignment="1">
      <alignment vertical="center"/>
    </xf>
    <xf numFmtId="0" fontId="33" fillId="0" borderId="0" xfId="1" applyFont="1" applyAlignment="1">
      <alignment horizontal="centerContinuous" vertical="center"/>
    </xf>
    <xf numFmtId="0" fontId="7" fillId="0" borderId="9" xfId="1" applyFont="1" applyBorder="1" applyAlignment="1">
      <alignment horizontal="left" vertical="center"/>
    </xf>
    <xf numFmtId="3" fontId="7" fillId="0" borderId="7" xfId="7" applyNumberFormat="1" applyFont="1" applyFill="1" applyBorder="1" applyAlignment="1">
      <alignment horizontal="right" vertical="center" indent="3"/>
    </xf>
    <xf numFmtId="3" fontId="7" fillId="0" borderId="7" xfId="7" applyNumberFormat="1" applyFont="1" applyFill="1" applyBorder="1" applyAlignment="1">
      <alignment horizontal="right" vertical="center" indent="2"/>
    </xf>
    <xf numFmtId="3" fontId="7" fillId="0" borderId="7" xfId="7" applyNumberFormat="1" applyFont="1" applyFill="1" applyBorder="1" applyAlignment="1">
      <alignment horizontal="right" vertical="center" indent="1"/>
    </xf>
    <xf numFmtId="3" fontId="7" fillId="0" borderId="7" xfId="7" applyNumberFormat="1" applyFont="1" applyBorder="1" applyAlignment="1">
      <alignment horizontal="right" vertical="center" indent="1"/>
    </xf>
    <xf numFmtId="3" fontId="7" fillId="0" borderId="7" xfId="7" applyNumberFormat="1" applyFont="1" applyBorder="1" applyAlignment="1">
      <alignment horizontal="right" vertical="center" indent="2"/>
    </xf>
    <xf numFmtId="3" fontId="7" fillId="0" borderId="1" xfId="7" applyNumberFormat="1" applyFont="1" applyBorder="1" applyAlignment="1">
      <alignment horizontal="right" vertical="center" indent="2"/>
    </xf>
    <xf numFmtId="166" fontId="6" fillId="6" borderId="15" xfId="1" applyNumberFormat="1" applyFont="1" applyFill="1" applyBorder="1" applyAlignment="1">
      <alignment horizontal="right" vertical="center" indent="1"/>
    </xf>
    <xf numFmtId="166" fontId="6" fillId="0" borderId="15" xfId="1" applyNumberFormat="1" applyFont="1" applyBorder="1" applyAlignment="1">
      <alignment horizontal="right" vertical="center" indent="1"/>
    </xf>
    <xf numFmtId="1" fontId="7" fillId="0" borderId="10" xfId="1" applyNumberFormat="1" applyFont="1" applyBorder="1" applyAlignment="1">
      <alignment vertical="center"/>
    </xf>
    <xf numFmtId="3" fontId="7" fillId="0" borderId="5" xfId="1" applyNumberFormat="1" applyFont="1" applyBorder="1" applyAlignment="1">
      <alignment vertical="center"/>
    </xf>
    <xf numFmtId="3" fontId="7" fillId="0" borderId="6" xfId="1" applyNumberFormat="1" applyFont="1" applyBorder="1" applyAlignment="1">
      <alignment vertical="center"/>
    </xf>
    <xf numFmtId="3" fontId="6" fillId="0" borderId="15" xfId="1" applyNumberFormat="1" applyFont="1" applyBorder="1" applyAlignment="1">
      <alignment vertical="center"/>
    </xf>
    <xf numFmtId="0" fontId="7" fillId="0" borderId="0" xfId="19" applyFont="1" applyAlignment="1">
      <alignment vertical="center"/>
    </xf>
    <xf numFmtId="0" fontId="33" fillId="0" borderId="0" xfId="19" applyFont="1" applyAlignment="1">
      <alignment vertical="center"/>
    </xf>
    <xf numFmtId="0" fontId="7" fillId="0" borderId="9" xfId="19" applyFont="1" applyBorder="1" applyAlignment="1">
      <alignment vertical="center"/>
    </xf>
    <xf numFmtId="0" fontId="7" fillId="0" borderId="7" xfId="19" applyFont="1" applyBorder="1" applyAlignment="1">
      <alignment vertical="center"/>
    </xf>
    <xf numFmtId="37" fontId="7" fillId="0" borderId="7" xfId="20" applyNumberFormat="1" applyFont="1" applyBorder="1" applyAlignment="1">
      <alignment vertical="center"/>
    </xf>
    <xf numFmtId="170" fontId="7" fillId="0" borderId="7" xfId="21" applyNumberFormat="1" applyFont="1" applyBorder="1" applyAlignment="1">
      <alignment vertical="center"/>
    </xf>
    <xf numFmtId="166" fontId="7" fillId="0" borderId="7" xfId="20" applyNumberFormat="1" applyFont="1" applyBorder="1" applyAlignment="1">
      <alignment vertical="center"/>
    </xf>
    <xf numFmtId="168" fontId="7" fillId="0" borderId="7" xfId="20" applyNumberFormat="1" applyFont="1" applyBorder="1" applyAlignment="1">
      <alignment vertical="center"/>
    </xf>
    <xf numFmtId="166" fontId="7" fillId="0" borderId="17" xfId="20" applyNumberFormat="1" applyFont="1" applyBorder="1" applyAlignment="1">
      <alignment vertical="center"/>
    </xf>
    <xf numFmtId="37" fontId="7" fillId="0" borderId="7" xfId="20" applyNumberFormat="1" applyFont="1" applyFill="1" applyBorder="1" applyAlignment="1">
      <alignment vertical="center"/>
    </xf>
    <xf numFmtId="166" fontId="7" fillId="0" borderId="7" xfId="20" applyNumberFormat="1" applyFont="1" applyFill="1" applyBorder="1" applyAlignment="1">
      <alignment vertical="center"/>
    </xf>
    <xf numFmtId="166" fontId="7" fillId="0" borderId="17" xfId="20" applyNumberFormat="1" applyFont="1" applyFill="1" applyBorder="1" applyAlignment="1">
      <alignment vertical="center"/>
    </xf>
    <xf numFmtId="0" fontId="7" fillId="0" borderId="7" xfId="19" applyFont="1" applyBorder="1" applyAlignment="1">
      <alignment horizontal="center" vertical="center"/>
    </xf>
    <xf numFmtId="0" fontId="7" fillId="0" borderId="10" xfId="19" applyFont="1" applyBorder="1" applyAlignment="1">
      <alignment vertical="center"/>
    </xf>
    <xf numFmtId="0" fontId="6" fillId="0" borderId="16" xfId="19" applyFont="1" applyBorder="1" applyAlignment="1">
      <alignment vertical="center"/>
    </xf>
    <xf numFmtId="0" fontId="6" fillId="0" borderId="19" xfId="19" applyFont="1" applyBorder="1" applyAlignment="1">
      <alignment vertical="center"/>
    </xf>
    <xf numFmtId="0" fontId="6" fillId="0" borderId="20" xfId="19" applyFont="1" applyBorder="1" applyAlignment="1">
      <alignment vertical="center"/>
    </xf>
    <xf numFmtId="37" fontId="6" fillId="0" borderId="15" xfId="20" applyNumberFormat="1" applyFont="1" applyBorder="1" applyAlignment="1">
      <alignment vertical="center"/>
    </xf>
    <xf numFmtId="166" fontId="6" fillId="0" borderId="15" xfId="20" applyNumberFormat="1" applyFont="1" applyBorder="1" applyAlignment="1">
      <alignment vertical="center"/>
    </xf>
    <xf numFmtId="168" fontId="6" fillId="0" borderId="15" xfId="20" applyNumberFormat="1" applyFont="1" applyBorder="1" applyAlignment="1">
      <alignment vertical="center"/>
    </xf>
    <xf numFmtId="166" fontId="6" fillId="0" borderId="20" xfId="20" applyNumberFormat="1" applyFont="1" applyBorder="1" applyAlignment="1">
      <alignment vertical="center"/>
    </xf>
    <xf numFmtId="37" fontId="6" fillId="0" borderId="15" xfId="20" applyNumberFormat="1" applyFont="1" applyFill="1" applyBorder="1" applyAlignment="1">
      <alignment vertical="center"/>
    </xf>
    <xf numFmtId="166" fontId="6" fillId="0" borderId="15" xfId="20" applyNumberFormat="1" applyFont="1" applyFill="1" applyBorder="1" applyAlignment="1">
      <alignment vertical="center"/>
    </xf>
    <xf numFmtId="0" fontId="7" fillId="0" borderId="23" xfId="19" applyFont="1" applyBorder="1" applyAlignment="1">
      <alignment horizontal="center" vertical="center"/>
    </xf>
    <xf numFmtId="0" fontId="7" fillId="0" borderId="0" xfId="19" applyFont="1" applyAlignment="1">
      <alignment horizontal="center" vertical="center"/>
    </xf>
    <xf numFmtId="0" fontId="2" fillId="0" borderId="0" xfId="19" applyFont="1" applyAlignment="1">
      <alignment vertical="center"/>
    </xf>
    <xf numFmtId="37" fontId="7" fillId="0" borderId="0" xfId="19" applyNumberFormat="1" applyFont="1" applyAlignment="1">
      <alignment vertical="center"/>
    </xf>
    <xf numFmtId="0" fontId="7" fillId="0" borderId="0" xfId="0" applyFont="1" applyAlignment="1">
      <alignment vertical="center"/>
    </xf>
    <xf numFmtId="37" fontId="7" fillId="0" borderId="7" xfId="7" applyNumberFormat="1" applyFont="1" applyFill="1" applyBorder="1" applyAlignment="1">
      <alignment vertical="center"/>
    </xf>
    <xf numFmtId="168" fontId="7" fillId="0" borderId="7" xfId="7" applyNumberFormat="1" applyFont="1" applyFill="1" applyBorder="1" applyAlignment="1">
      <alignment vertical="center"/>
    </xf>
    <xf numFmtId="168" fontId="7" fillId="0" borderId="17" xfId="7" applyNumberFormat="1" applyFont="1" applyFill="1" applyBorder="1" applyAlignment="1">
      <alignment vertical="center"/>
    </xf>
    <xf numFmtId="37" fontId="6" fillId="0" borderId="15" xfId="7" applyNumberFormat="1" applyFont="1" applyFill="1" applyBorder="1" applyAlignment="1">
      <alignment vertical="center"/>
    </xf>
    <xf numFmtId="168" fontId="6" fillId="0" borderId="15" xfId="7" applyNumberFormat="1" applyFont="1" applyFill="1" applyBorder="1" applyAlignment="1">
      <alignment vertical="center"/>
    </xf>
    <xf numFmtId="168" fontId="6" fillId="0" borderId="20" xfId="7" applyNumberFormat="1" applyFont="1" applyFill="1" applyBorder="1" applyAlignment="1">
      <alignment vertical="center"/>
    </xf>
    <xf numFmtId="0" fontId="7" fillId="0" borderId="9" xfId="0" applyFont="1" applyBorder="1" applyAlignment="1">
      <alignment vertical="center"/>
    </xf>
    <xf numFmtId="166" fontId="7" fillId="0" borderId="7" xfId="0" applyNumberFormat="1" applyFont="1" applyBorder="1" applyAlignment="1">
      <alignment vertical="center"/>
    </xf>
    <xf numFmtId="166" fontId="6" fillId="0" borderId="15" xfId="0" applyNumberFormat="1" applyFont="1" applyBorder="1" applyAlignment="1">
      <alignment vertical="center"/>
    </xf>
    <xf numFmtId="0" fontId="7" fillId="0" borderId="0" xfId="1" applyFont="1" applyAlignment="1">
      <alignment horizontal="center" vertical="center"/>
    </xf>
    <xf numFmtId="0" fontId="36" fillId="0" borderId="0" xfId="22"/>
    <xf numFmtId="0" fontId="33" fillId="0" borderId="0" xfId="22" applyFont="1"/>
    <xf numFmtId="0" fontId="36" fillId="0" borderId="9" xfId="22" applyBorder="1"/>
    <xf numFmtId="0" fontId="36" fillId="0" borderId="0" xfId="22" applyAlignment="1">
      <alignment wrapText="1"/>
    </xf>
    <xf numFmtId="0" fontId="7" fillId="0" borderId="5" xfId="22" applyFont="1" applyBorder="1" applyAlignment="1">
      <alignment horizontal="center"/>
    </xf>
    <xf numFmtId="0" fontId="7" fillId="0" borderId="7" xfId="22" applyFont="1" applyBorder="1"/>
    <xf numFmtId="0" fontId="7" fillId="0" borderId="7" xfId="22" applyFont="1" applyBorder="1" applyAlignment="1">
      <alignment horizontal="center"/>
    </xf>
    <xf numFmtId="0" fontId="7" fillId="0" borderId="6" xfId="22" applyFont="1" applyBorder="1"/>
    <xf numFmtId="0" fontId="7" fillId="0" borderId="6" xfId="22" applyFont="1" applyBorder="1" applyAlignment="1">
      <alignment horizontal="center"/>
    </xf>
    <xf numFmtId="0" fontId="6" fillId="0" borderId="1" xfId="22" applyFont="1" applyBorder="1"/>
    <xf numFmtId="0" fontId="25" fillId="0" borderId="1" xfId="22" applyFont="1" applyBorder="1"/>
    <xf numFmtId="0" fontId="6" fillId="0" borderId="22" xfId="22" applyFont="1" applyBorder="1"/>
    <xf numFmtId="166" fontId="6" fillId="0" borderId="22" xfId="22" applyNumberFormat="1" applyFont="1" applyBorder="1"/>
    <xf numFmtId="0" fontId="2" fillId="0" borderId="0" xfId="22" applyFont="1"/>
    <xf numFmtId="0" fontId="2" fillId="0" borderId="0" xfId="3" applyFont="1" applyAlignment="1">
      <alignment vertical="center"/>
    </xf>
    <xf numFmtId="0" fontId="7" fillId="0" borderId="7" xfId="0" applyFont="1" applyBorder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7" fillId="0" borderId="23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68" fontId="6" fillId="7" borderId="15" xfId="7" applyNumberFormat="1" applyFont="1" applyFill="1" applyBorder="1" applyAlignment="1">
      <alignment vertical="center"/>
    </xf>
    <xf numFmtId="37" fontId="6" fillId="0" borderId="4" xfId="7" applyNumberFormat="1" applyFont="1" applyFill="1" applyBorder="1" applyAlignment="1">
      <alignment vertical="center"/>
    </xf>
    <xf numFmtId="37" fontId="6" fillId="0" borderId="1" xfId="7" applyNumberFormat="1" applyFont="1" applyFill="1" applyBorder="1" applyAlignment="1">
      <alignment vertical="center"/>
    </xf>
    <xf numFmtId="168" fontId="6" fillId="0" borderId="1" xfId="7" applyNumberFormat="1" applyFont="1" applyFill="1" applyBorder="1" applyAlignment="1">
      <alignment vertical="center"/>
    </xf>
    <xf numFmtId="0" fontId="7" fillId="0" borderId="5" xfId="1" applyFont="1" applyBorder="1" applyAlignment="1">
      <alignment vertical="center"/>
    </xf>
    <xf numFmtId="0" fontId="7" fillId="0" borderId="5" xfId="3" applyFont="1" applyBorder="1"/>
    <xf numFmtId="0" fontId="7" fillId="0" borderId="7" xfId="3" applyFont="1" applyBorder="1"/>
    <xf numFmtId="0" fontId="7" fillId="0" borderId="6" xfId="3" applyFont="1" applyBorder="1"/>
    <xf numFmtId="0" fontId="7" fillId="0" borderId="17" xfId="7" applyNumberFormat="1" applyFont="1" applyBorder="1" applyAlignment="1">
      <alignment vertical="center"/>
    </xf>
    <xf numFmtId="0" fontId="30" fillId="0" borderId="5" xfId="3" applyFont="1" applyBorder="1" applyAlignment="1">
      <alignment horizontal="center" vertical="center" wrapText="1"/>
    </xf>
    <xf numFmtId="0" fontId="30" fillId="0" borderId="7" xfId="3" applyFont="1" applyBorder="1" applyAlignment="1">
      <alignment horizontal="left" vertical="top"/>
    </xf>
    <xf numFmtId="0" fontId="30" fillId="0" borderId="7" xfId="3" applyFont="1" applyBorder="1" applyAlignment="1">
      <alignment horizontal="center" vertical="center" wrapText="1"/>
    </xf>
    <xf numFmtId="0" fontId="30" fillId="0" borderId="7" xfId="3" applyFont="1" applyBorder="1" applyAlignment="1">
      <alignment horizontal="center" vertical="center"/>
    </xf>
    <xf numFmtId="0" fontId="30" fillId="0" borderId="5" xfId="3" applyFont="1" applyBorder="1" applyAlignment="1">
      <alignment horizontal="right" vertical="center" wrapText="1"/>
    </xf>
    <xf numFmtId="0" fontId="30" fillId="0" borderId="7" xfId="3" applyFont="1" applyBorder="1" applyAlignment="1">
      <alignment horizontal="right" vertical="center" wrapText="1"/>
    </xf>
    <xf numFmtId="0" fontId="37" fillId="0" borderId="1" xfId="3" applyFont="1" applyBorder="1" applyAlignment="1">
      <alignment horizontal="center" vertical="center"/>
    </xf>
    <xf numFmtId="0" fontId="6" fillId="0" borderId="5" xfId="3" applyFont="1" applyBorder="1" applyAlignment="1">
      <alignment horizontal="center" vertical="center" wrapText="1"/>
    </xf>
    <xf numFmtId="0" fontId="38" fillId="0" borderId="5" xfId="3" applyFont="1" applyBorder="1" applyAlignment="1">
      <alignment horizontal="center" vertical="center" wrapText="1"/>
    </xf>
    <xf numFmtId="0" fontId="39" fillId="0" borderId="0" xfId="3" applyFont="1" applyAlignment="1">
      <alignment vertical="center"/>
    </xf>
    <xf numFmtId="0" fontId="39" fillId="0" borderId="0" xfId="3" applyFont="1" applyAlignment="1">
      <alignment horizontal="right" vertical="center"/>
    </xf>
    <xf numFmtId="0" fontId="39" fillId="0" borderId="0" xfId="3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6" fillId="0" borderId="0" xfId="3" applyFont="1"/>
    <xf numFmtId="0" fontId="40" fillId="0" borderId="0" xfId="1" applyFont="1" applyAlignment="1">
      <alignment horizontal="center"/>
    </xf>
    <xf numFmtId="0" fontId="40" fillId="0" borderId="0" xfId="1" applyFont="1"/>
    <xf numFmtId="0" fontId="39" fillId="0" borderId="0" xfId="3" applyFont="1"/>
    <xf numFmtId="0" fontId="6" fillId="0" borderId="1" xfId="3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41" fillId="0" borderId="48" xfId="3" applyFont="1" applyBorder="1" applyAlignment="1">
      <alignment horizontal="center" vertical="center"/>
    </xf>
    <xf numFmtId="0" fontId="6" fillId="0" borderId="6" xfId="3" applyFont="1" applyBorder="1" applyAlignment="1">
      <alignment horizontal="center" vertical="center" wrapText="1"/>
    </xf>
    <xf numFmtId="0" fontId="19" fillId="0" borderId="6" xfId="3" applyFont="1" applyBorder="1" applyAlignment="1">
      <alignment horizontal="center" vertical="center" wrapText="1"/>
    </xf>
    <xf numFmtId="0" fontId="6" fillId="0" borderId="7" xfId="3" applyFont="1" applyBorder="1" applyAlignment="1">
      <alignment horizontal="center" vertical="center"/>
    </xf>
    <xf numFmtId="0" fontId="6" fillId="0" borderId="13" xfId="3" applyFont="1" applyBorder="1" applyAlignment="1">
      <alignment horizontal="center" vertical="center" wrapText="1"/>
    </xf>
    <xf numFmtId="0" fontId="6" fillId="0" borderId="11" xfId="3" applyFont="1" applyBorder="1" applyAlignment="1">
      <alignment horizontal="centerContinuous" vertical="center"/>
    </xf>
    <xf numFmtId="0" fontId="6" fillId="0" borderId="12" xfId="3" applyFont="1" applyBorder="1" applyAlignment="1">
      <alignment horizontal="centerContinuous" vertical="center"/>
    </xf>
    <xf numFmtId="0" fontId="6" fillId="0" borderId="13" xfId="3" applyFont="1" applyBorder="1" applyAlignment="1">
      <alignment horizontal="centerContinuous" vertical="center"/>
    </xf>
    <xf numFmtId="0" fontId="6" fillId="0" borderId="6" xfId="3" applyFont="1" applyBorder="1" applyAlignment="1">
      <alignment horizontal="center" vertical="center"/>
    </xf>
    <xf numFmtId="0" fontId="6" fillId="0" borderId="0" xfId="3" applyFont="1" applyAlignment="1">
      <alignment vertical="top"/>
    </xf>
    <xf numFmtId="0" fontId="6" fillId="0" borderId="11" xfId="3" applyFont="1" applyBorder="1" applyAlignment="1">
      <alignment horizontal="center" vertical="center"/>
    </xf>
    <xf numFmtId="0" fontId="6" fillId="0" borderId="13" xfId="3" applyFont="1" applyBorder="1" applyAlignment="1">
      <alignment horizontal="right" vertical="center"/>
    </xf>
    <xf numFmtId="0" fontId="6" fillId="0" borderId="12" xfId="3" applyFont="1" applyBorder="1" applyAlignment="1">
      <alignment horizontal="center" vertical="center"/>
    </xf>
    <xf numFmtId="0" fontId="6" fillId="0" borderId="12" xfId="3" applyFont="1" applyBorder="1" applyAlignment="1">
      <alignment horizontal="left" vertical="center"/>
    </xf>
    <xf numFmtId="2" fontId="6" fillId="0" borderId="0" xfId="3" applyNumberFormat="1" applyFont="1" applyAlignment="1">
      <alignment horizontal="centerContinuous" vertical="center"/>
    </xf>
    <xf numFmtId="0" fontId="6" fillId="0" borderId="0" xfId="22" quotePrefix="1" applyFont="1" applyAlignment="1">
      <alignment horizontal="left" vertical="center"/>
    </xf>
    <xf numFmtId="0" fontId="46" fillId="0" borderId="0" xfId="22" applyFont="1"/>
    <xf numFmtId="0" fontId="47" fillId="0" borderId="0" xfId="22" applyFont="1"/>
    <xf numFmtId="0" fontId="47" fillId="0" borderId="0" xfId="22" applyFont="1" applyAlignment="1">
      <alignment horizontal="right" vertical="center"/>
    </xf>
    <xf numFmtId="0" fontId="46" fillId="0" borderId="5" xfId="13" applyFont="1" applyFill="1" applyBorder="1" applyAlignment="1">
      <alignment horizontal="center" vertical="center" wrapText="1"/>
    </xf>
    <xf numFmtId="0" fontId="48" fillId="0" borderId="5" xfId="13" applyFont="1" applyFill="1" applyBorder="1" applyAlignment="1">
      <alignment horizontal="center" vertical="center" wrapText="1"/>
    </xf>
    <xf numFmtId="0" fontId="49" fillId="0" borderId="1" xfId="22" applyFont="1" applyBorder="1" applyAlignment="1">
      <alignment horizontal="center" vertical="center"/>
    </xf>
    <xf numFmtId="0" fontId="45" fillId="0" borderId="0" xfId="1" applyFont="1" applyAlignment="1">
      <alignment horizontal="centerContinuous" vertical="center"/>
    </xf>
    <xf numFmtId="0" fontId="6" fillId="0" borderId="6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6" fillId="0" borderId="0" xfId="3" quotePrefix="1" applyFont="1" applyAlignment="1">
      <alignment horizontal="centerContinuous" vertical="center"/>
    </xf>
    <xf numFmtId="0" fontId="47" fillId="0" borderId="0" xfId="0" quotePrefix="1" applyFont="1" applyAlignment="1">
      <alignment horizontal="centerContinuous" vertical="center"/>
    </xf>
    <xf numFmtId="0" fontId="47" fillId="0" borderId="0" xfId="0" quotePrefix="1" applyFont="1" applyAlignment="1">
      <alignment vertical="center"/>
    </xf>
    <xf numFmtId="0" fontId="47" fillId="0" borderId="0" xfId="0" applyFont="1" applyAlignment="1">
      <alignment vertical="center"/>
    </xf>
    <xf numFmtId="0" fontId="6" fillId="0" borderId="5" xfId="3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/>
    </xf>
    <xf numFmtId="0" fontId="49" fillId="0" borderId="1" xfId="0" applyFont="1" applyBorder="1" applyAlignment="1">
      <alignment horizontal="centerContinuous" vertical="center"/>
    </xf>
    <xf numFmtId="0" fontId="6" fillId="0" borderId="0" xfId="0" quotePrefix="1" applyFont="1" applyAlignment="1">
      <alignment horizontal="left" vertical="center"/>
    </xf>
    <xf numFmtId="0" fontId="50" fillId="0" borderId="1" xfId="3" applyFont="1" applyBorder="1" applyAlignment="1">
      <alignment horizontal="center" vertical="center" wrapText="1"/>
    </xf>
    <xf numFmtId="0" fontId="50" fillId="0" borderId="4" xfId="3" applyFont="1" applyBorder="1" applyAlignment="1">
      <alignment horizontal="center" vertical="center" wrapText="1"/>
    </xf>
    <xf numFmtId="0" fontId="6" fillId="0" borderId="25" xfId="3" applyFont="1" applyBorder="1" applyAlignment="1">
      <alignment horizontal="centerContinuous" vertical="center"/>
    </xf>
    <xf numFmtId="0" fontId="6" fillId="0" borderId="26" xfId="3" applyFont="1" applyBorder="1" applyAlignment="1">
      <alignment horizontal="centerContinuous" vertical="center"/>
    </xf>
    <xf numFmtId="0" fontId="6" fillId="0" borderId="27" xfId="3" applyFont="1" applyBorder="1" applyAlignment="1">
      <alignment horizontal="centerContinuous" vertical="center"/>
    </xf>
    <xf numFmtId="0" fontId="6" fillId="0" borderId="2" xfId="3" applyFont="1" applyBorder="1" applyAlignment="1">
      <alignment horizontal="centerContinuous" vertical="center"/>
    </xf>
    <xf numFmtId="0" fontId="6" fillId="0" borderId="3" xfId="3" applyFont="1" applyBorder="1" applyAlignment="1">
      <alignment horizontal="centerContinuous" vertical="center"/>
    </xf>
    <xf numFmtId="0" fontId="6" fillId="0" borderId="4" xfId="3" applyFont="1" applyBorder="1" applyAlignment="1">
      <alignment horizontal="centerContinuous" vertical="center"/>
    </xf>
    <xf numFmtId="2" fontId="6" fillId="0" borderId="6" xfId="3" applyNumberFormat="1" applyFont="1" applyBorder="1" applyAlignment="1">
      <alignment horizontal="center" vertical="center" wrapText="1"/>
    </xf>
    <xf numFmtId="2" fontId="6" fillId="0" borderId="13" xfId="3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/>
    </xf>
    <xf numFmtId="0" fontId="6" fillId="0" borderId="4" xfId="3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6" fillId="0" borderId="0" xfId="19" quotePrefix="1" applyFont="1" applyAlignment="1">
      <alignment horizontal="left" vertical="center"/>
    </xf>
    <xf numFmtId="0" fontId="47" fillId="0" borderId="0" xfId="19" applyFont="1" applyAlignment="1">
      <alignment vertical="center"/>
    </xf>
    <xf numFmtId="0" fontId="47" fillId="0" borderId="0" xfId="19" applyFont="1" applyAlignment="1">
      <alignment horizontal="centerContinuous" vertical="center"/>
    </xf>
    <xf numFmtId="0" fontId="6" fillId="0" borderId="1" xfId="19" applyFont="1" applyBorder="1" applyAlignment="1">
      <alignment horizontal="center" vertical="center"/>
    </xf>
    <xf numFmtId="0" fontId="6" fillId="0" borderId="2" xfId="19" applyFont="1" applyBorder="1" applyAlignment="1">
      <alignment horizontal="center" vertical="center"/>
    </xf>
    <xf numFmtId="0" fontId="3" fillId="0" borderId="1" xfId="19" applyFont="1" applyBorder="1" applyAlignment="1">
      <alignment horizontal="center" vertical="center" wrapText="1"/>
    </xf>
    <xf numFmtId="0" fontId="6" fillId="0" borderId="1" xfId="19" applyFont="1" applyBorder="1" applyAlignment="1">
      <alignment horizontal="center" vertical="center" wrapText="1"/>
    </xf>
    <xf numFmtId="0" fontId="6" fillId="0" borderId="4" xfId="19" applyFont="1" applyBorder="1" applyAlignment="1">
      <alignment horizontal="center" vertical="center" wrapText="1"/>
    </xf>
    <xf numFmtId="0" fontId="49" fillId="0" borderId="1" xfId="19" applyFont="1" applyBorder="1" applyAlignment="1">
      <alignment horizontal="center" vertical="center"/>
    </xf>
    <xf numFmtId="0" fontId="47" fillId="0" borderId="0" xfId="1" applyFont="1" applyAlignment="1">
      <alignment vertical="center"/>
    </xf>
    <xf numFmtId="0" fontId="49" fillId="0" borderId="1" xfId="1" applyFont="1" applyBorder="1" applyAlignment="1">
      <alignment horizontal="center" vertical="center"/>
    </xf>
    <xf numFmtId="0" fontId="47" fillId="0" borderId="0" xfId="1" applyFont="1" applyAlignment="1">
      <alignment horizontal="center" vertical="center"/>
    </xf>
    <xf numFmtId="0" fontId="47" fillId="0" borderId="0" xfId="1" applyFont="1" applyAlignment="1">
      <alignment horizontal="left" vertical="center"/>
    </xf>
    <xf numFmtId="0" fontId="6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49" fillId="0" borderId="1" xfId="1" applyFont="1" applyBorder="1" applyAlignment="1">
      <alignment horizontal="centerContinuous" vertical="center"/>
    </xf>
    <xf numFmtId="20" fontId="6" fillId="0" borderId="0" xfId="3" applyNumberFormat="1" applyFont="1" applyAlignment="1">
      <alignment horizontal="left" vertical="center"/>
    </xf>
    <xf numFmtId="0" fontId="6" fillId="0" borderId="0" xfId="14" quotePrefix="1" applyFont="1" applyAlignment="1">
      <alignment horizontal="left" vertical="center"/>
    </xf>
    <xf numFmtId="0" fontId="47" fillId="0" borderId="0" xfId="14" applyFont="1" applyAlignment="1">
      <alignment vertical="center"/>
    </xf>
    <xf numFmtId="0" fontId="47" fillId="0" borderId="0" xfId="14" applyFont="1" applyAlignment="1">
      <alignment horizontal="centerContinuous" vertical="center"/>
    </xf>
    <xf numFmtId="0" fontId="6" fillId="0" borderId="0" xfId="14" applyFont="1" applyAlignment="1">
      <alignment horizontal="center" vertical="center"/>
    </xf>
    <xf numFmtId="0" fontId="6" fillId="0" borderId="1" xfId="14" applyFont="1" applyBorder="1" applyAlignment="1">
      <alignment horizontal="center" vertical="center" wrapText="1"/>
    </xf>
    <xf numFmtId="0" fontId="49" fillId="0" borderId="1" xfId="14" applyFont="1" applyBorder="1" applyAlignment="1">
      <alignment horizontal="center" vertical="center"/>
    </xf>
    <xf numFmtId="0" fontId="6" fillId="0" borderId="0" xfId="14" applyFont="1" applyAlignment="1">
      <alignment vertical="center"/>
    </xf>
    <xf numFmtId="170" fontId="3" fillId="0" borderId="1" xfId="12" applyNumberFormat="1" applyFont="1" applyFill="1" applyBorder="1" applyAlignment="1">
      <alignment horizontal="center" vertical="center" wrapText="1"/>
    </xf>
    <xf numFmtId="170" fontId="51" fillId="0" borderId="1" xfId="12" applyNumberFormat="1" applyFont="1" applyFill="1" applyBorder="1" applyAlignment="1">
      <alignment horizontal="center" vertical="center" wrapText="1"/>
    </xf>
    <xf numFmtId="170" fontId="51" fillId="0" borderId="5" xfId="12" applyNumberFormat="1" applyFont="1" applyFill="1" applyBorder="1" applyAlignment="1">
      <alignment horizontal="center" vertical="center" wrapText="1"/>
    </xf>
    <xf numFmtId="0" fontId="6" fillId="0" borderId="1" xfId="3" applyFont="1" applyBorder="1" applyAlignment="1">
      <alignment horizontal="centerContinuous" vertical="center" wrapText="1"/>
    </xf>
    <xf numFmtId="0" fontId="6" fillId="0" borderId="24" xfId="3" applyFont="1" applyBorder="1" applyAlignment="1">
      <alignment horizontal="center" vertical="center"/>
    </xf>
    <xf numFmtId="0" fontId="6" fillId="0" borderId="1" xfId="3" applyFont="1" applyBorder="1" applyAlignment="1">
      <alignment horizontal="centerContinuous" vertical="center"/>
    </xf>
    <xf numFmtId="0" fontId="6" fillId="0" borderId="28" xfId="3" applyFont="1" applyBorder="1" applyAlignment="1">
      <alignment horizontal="centerContinuous" vertical="center"/>
    </xf>
    <xf numFmtId="0" fontId="6" fillId="0" borderId="4" xfId="3" applyFont="1" applyBorder="1" applyAlignment="1">
      <alignment horizontal="center" vertical="center"/>
    </xf>
    <xf numFmtId="0" fontId="6" fillId="0" borderId="0" xfId="9" applyFont="1"/>
    <xf numFmtId="0" fontId="6" fillId="0" borderId="7" xfId="3" applyFont="1" applyBorder="1" applyAlignment="1">
      <alignment horizontal="center" vertical="center" wrapText="1"/>
    </xf>
    <xf numFmtId="0" fontId="6" fillId="0" borderId="0" xfId="3" quotePrefix="1" applyFont="1" applyAlignment="1">
      <alignment horizontal="right" vertical="center"/>
    </xf>
    <xf numFmtId="0" fontId="6" fillId="0" borderId="24" xfId="3" applyFont="1" applyBorder="1" applyAlignment="1">
      <alignment horizontal="center" vertical="center" wrapText="1"/>
    </xf>
    <xf numFmtId="0" fontId="6" fillId="0" borderId="29" xfId="3" applyFont="1" applyBorder="1" applyAlignment="1">
      <alignment horizontal="center" vertical="center" wrapText="1"/>
    </xf>
    <xf numFmtId="0" fontId="6" fillId="0" borderId="6" xfId="3" applyFont="1" applyBorder="1" applyAlignment="1">
      <alignment horizontal="centerContinuous" vertical="center"/>
    </xf>
    <xf numFmtId="0" fontId="6" fillId="0" borderId="7" xfId="3" applyFont="1" applyBorder="1" applyAlignment="1">
      <alignment horizontal="centerContinuous" vertical="center"/>
    </xf>
    <xf numFmtId="0" fontId="6" fillId="0" borderId="1" xfId="3" quotePrefix="1" applyFont="1" applyBorder="1" applyAlignment="1">
      <alignment horizontal="center" vertical="center"/>
    </xf>
    <xf numFmtId="0" fontId="6" fillId="0" borderId="0" xfId="3" applyFont="1" applyAlignment="1">
      <alignment horizontal="centerContinuous" wrapText="1"/>
    </xf>
    <xf numFmtId="0" fontId="6" fillId="0" borderId="0" xfId="3" applyFont="1" applyAlignment="1">
      <alignment wrapText="1"/>
    </xf>
    <xf numFmtId="0" fontId="6" fillId="0" borderId="11" xfId="3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Continuous" vertical="center"/>
    </xf>
    <xf numFmtId="0" fontId="6" fillId="0" borderId="1" xfId="1" applyFont="1" applyBorder="1" applyAlignment="1">
      <alignment vertical="center"/>
    </xf>
    <xf numFmtId="0" fontId="43" fillId="0" borderId="48" xfId="3" applyFont="1" applyBorder="1" applyAlignment="1">
      <alignment horizontal="center" vertical="center"/>
    </xf>
    <xf numFmtId="3" fontId="4" fillId="0" borderId="7" xfId="1" quotePrefix="1" applyNumberFormat="1" applyFont="1" applyBorder="1" applyAlignment="1">
      <alignment horizontal="right" vertical="top"/>
    </xf>
    <xf numFmtId="0" fontId="7" fillId="0" borderId="6" xfId="0" applyFont="1" applyBorder="1" applyAlignment="1">
      <alignment vertical="center"/>
    </xf>
    <xf numFmtId="165" fontId="4" fillId="8" borderId="7" xfId="1" applyNumberFormat="1" applyFont="1" applyFill="1" applyBorder="1" applyAlignment="1">
      <alignment horizontal="right"/>
    </xf>
    <xf numFmtId="37" fontId="6" fillId="9" borderId="19" xfId="4" quotePrefix="1" applyNumberFormat="1" applyFont="1" applyFill="1" applyBorder="1" applyAlignment="1">
      <alignment horizontal="right" vertical="center"/>
    </xf>
    <xf numFmtId="37" fontId="6" fillId="9" borderId="9" xfId="4" quotePrefix="1" applyNumberFormat="1" applyFont="1" applyFill="1" applyBorder="1" applyAlignment="1">
      <alignment horizontal="right" vertical="center"/>
    </xf>
    <xf numFmtId="37" fontId="6" fillId="9" borderId="9" xfId="4" applyNumberFormat="1" applyFont="1" applyFill="1" applyBorder="1" applyAlignment="1">
      <alignment horizontal="right" vertical="center"/>
    </xf>
    <xf numFmtId="0" fontId="6" fillId="9" borderId="19" xfId="4" applyNumberFormat="1" applyFont="1" applyFill="1" applyBorder="1" applyAlignment="1">
      <alignment horizontal="right" vertical="center"/>
    </xf>
    <xf numFmtId="0" fontId="6" fillId="9" borderId="20" xfId="4" applyNumberFormat="1" applyFont="1" applyFill="1" applyBorder="1" applyAlignment="1">
      <alignment horizontal="right" vertical="center"/>
    </xf>
    <xf numFmtId="0" fontId="4" fillId="0" borderId="7" xfId="1" applyFont="1" applyBorder="1" applyAlignment="1">
      <alignment horizontal="left" vertical="top"/>
    </xf>
    <xf numFmtId="0" fontId="4" fillId="0" borderId="7" xfId="1" applyFont="1" applyBorder="1" applyAlignment="1">
      <alignment vertical="center" wrapText="1"/>
    </xf>
    <xf numFmtId="0" fontId="6" fillId="0" borderId="0" xfId="1" applyFont="1" applyAlignment="1">
      <alignment horizontal="center" vertical="top" wrapText="1"/>
    </xf>
    <xf numFmtId="0" fontId="3" fillId="0" borderId="0" xfId="1" applyFont="1" applyAlignment="1">
      <alignment vertical="top"/>
    </xf>
    <xf numFmtId="0" fontId="4" fillId="0" borderId="0" xfId="1" applyFont="1" applyAlignment="1">
      <alignment horizontal="right" vertical="top"/>
    </xf>
    <xf numFmtId="0" fontId="3" fillId="0" borderId="1" xfId="1" applyFont="1" applyBorder="1" applyAlignment="1">
      <alignment horizontal="center" vertical="top"/>
    </xf>
    <xf numFmtId="0" fontId="4" fillId="0" borderId="5" xfId="1" applyFont="1" applyBorder="1" applyAlignment="1">
      <alignment horizontal="right" vertical="top"/>
    </xf>
    <xf numFmtId="0" fontId="4" fillId="0" borderId="6" xfId="1" applyFont="1" applyBorder="1" applyAlignment="1">
      <alignment vertical="top"/>
    </xf>
    <xf numFmtId="165" fontId="4" fillId="0" borderId="7" xfId="1" applyNumberFormat="1" applyFont="1" applyBorder="1" applyAlignment="1">
      <alignment vertical="top"/>
    </xf>
    <xf numFmtId="0" fontId="2" fillId="0" borderId="7" xfId="1" applyBorder="1" applyAlignment="1">
      <alignment vertical="top"/>
    </xf>
    <xf numFmtId="2" fontId="4" fillId="0" borderId="7" xfId="1" applyNumberFormat="1" applyFont="1" applyBorder="1" applyAlignment="1">
      <alignment vertical="top"/>
    </xf>
    <xf numFmtId="0" fontId="3" fillId="0" borderId="0" xfId="1" applyFont="1" applyAlignment="1">
      <alignment horizontal="center" vertical="top"/>
    </xf>
    <xf numFmtId="0" fontId="4" fillId="0" borderId="0" xfId="1" applyFont="1" applyAlignment="1">
      <alignment horizontal="center" vertical="top"/>
    </xf>
    <xf numFmtId="0" fontId="4" fillId="0" borderId="5" xfId="1" applyFont="1" applyBorder="1" applyAlignment="1">
      <alignment horizontal="center" vertical="top"/>
    </xf>
    <xf numFmtId="0" fontId="10" fillId="0" borderId="7" xfId="2" applyBorder="1" applyAlignment="1" applyProtection="1">
      <alignment horizontal="center" vertical="top"/>
    </xf>
    <xf numFmtId="0" fontId="4" fillId="0" borderId="7" xfId="1" applyFont="1" applyBorder="1" applyAlignment="1">
      <alignment horizontal="center" vertical="top"/>
    </xf>
    <xf numFmtId="0" fontId="13" fillId="0" borderId="6" xfId="2" applyFont="1" applyBorder="1" applyAlignment="1" applyProtection="1">
      <alignment horizontal="center" vertical="top"/>
    </xf>
    <xf numFmtId="0" fontId="41" fillId="0" borderId="0" xfId="1" applyFont="1"/>
    <xf numFmtId="0" fontId="37" fillId="0" borderId="15" xfId="3" applyFont="1" applyBorder="1" applyAlignment="1">
      <alignment horizontal="left" vertical="top"/>
    </xf>
    <xf numFmtId="0" fontId="37" fillId="0" borderId="15" xfId="3" applyFont="1" applyBorder="1" applyAlignment="1">
      <alignment horizontal="center" vertical="center"/>
    </xf>
    <xf numFmtId="0" fontId="6" fillId="0" borderId="15" xfId="3" applyFont="1" applyBorder="1" applyAlignment="1">
      <alignment horizontal="center" vertical="center"/>
    </xf>
    <xf numFmtId="0" fontId="6" fillId="0" borderId="20" xfId="7" applyNumberFormat="1" applyFont="1" applyBorder="1" applyAlignment="1">
      <alignment vertical="center"/>
    </xf>
    <xf numFmtId="0" fontId="37" fillId="0" borderId="15" xfId="3" applyFont="1" applyBorder="1" applyAlignment="1">
      <alignment horizontal="center" vertical="center" wrapText="1"/>
    </xf>
    <xf numFmtId="0" fontId="4" fillId="0" borderId="6" xfId="1" applyFont="1" applyBorder="1" applyAlignment="1">
      <alignment vertical="top" wrapText="1"/>
    </xf>
    <xf numFmtId="166" fontId="4" fillId="2" borderId="6" xfId="1" applyNumberFormat="1" applyFont="1" applyFill="1" applyBorder="1"/>
    <xf numFmtId="168" fontId="4" fillId="0" borderId="6" xfId="1" applyNumberFormat="1" applyFont="1" applyBorder="1" applyAlignment="1">
      <alignment horizontal="right" vertical="top"/>
    </xf>
    <xf numFmtId="0" fontId="10" fillId="0" borderId="6" xfId="2" applyBorder="1" applyAlignment="1" applyProtection="1">
      <alignment horizontal="center" vertical="top"/>
    </xf>
    <xf numFmtId="0" fontId="6" fillId="0" borderId="0" xfId="1" applyFont="1" applyAlignment="1">
      <alignment horizontal="right"/>
    </xf>
    <xf numFmtId="3" fontId="7" fillId="0" borderId="5" xfId="5" applyNumberFormat="1" applyFont="1" applyBorder="1" applyAlignment="1">
      <alignment vertical="center"/>
    </xf>
    <xf numFmtId="3" fontId="7" fillId="0" borderId="5" xfId="14" applyNumberFormat="1" applyFont="1" applyBorder="1" applyAlignment="1">
      <alignment vertical="center"/>
    </xf>
    <xf numFmtId="0" fontId="6" fillId="0" borderId="0" xfId="19" applyFont="1" applyAlignment="1">
      <alignment vertical="center"/>
    </xf>
    <xf numFmtId="0" fontId="6" fillId="0" borderId="0" xfId="19" applyFont="1" applyAlignment="1">
      <alignment horizontal="right" vertical="center"/>
    </xf>
    <xf numFmtId="0" fontId="6" fillId="0" borderId="0" xfId="19" applyFont="1" applyAlignment="1">
      <alignment horizontal="centerContinuous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7" fillId="0" borderId="7" xfId="7" applyNumberFormat="1" applyFont="1" applyBorder="1" applyAlignment="1">
      <alignment vertical="center"/>
    </xf>
    <xf numFmtId="0" fontId="6" fillId="0" borderId="15" xfId="7" applyNumberFormat="1" applyFont="1" applyBorder="1" applyAlignment="1">
      <alignment vertical="center"/>
    </xf>
    <xf numFmtId="1" fontId="7" fillId="0" borderId="17" xfId="11" applyNumberFormat="1" applyFont="1" applyBorder="1" applyAlignment="1">
      <alignment vertical="center"/>
    </xf>
    <xf numFmtId="0" fontId="6" fillId="0" borderId="10" xfId="3" applyFont="1" applyBorder="1" applyAlignment="1">
      <alignment horizontal="centerContinuous" vertical="center"/>
    </xf>
    <xf numFmtId="0" fontId="49" fillId="0" borderId="1" xfId="3" applyFont="1" applyBorder="1" applyAlignment="1">
      <alignment horizontal="center" vertical="center"/>
    </xf>
    <xf numFmtId="0" fontId="49" fillId="0" borderId="2" xfId="3" applyFont="1" applyBorder="1" applyAlignment="1">
      <alignment horizontal="center" vertical="center"/>
    </xf>
    <xf numFmtId="0" fontId="53" fillId="0" borderId="0" xfId="3" applyFont="1" applyAlignment="1">
      <alignment vertical="center"/>
    </xf>
    <xf numFmtId="0" fontId="53" fillId="0" borderId="0" xfId="3" applyFont="1" applyAlignment="1">
      <alignment wrapText="1"/>
    </xf>
    <xf numFmtId="0" fontId="49" fillId="0" borderId="6" xfId="3" applyFont="1" applyBorder="1" applyAlignment="1">
      <alignment horizontal="center" vertical="center"/>
    </xf>
    <xf numFmtId="0" fontId="53" fillId="0" borderId="10" xfId="3" applyFont="1" applyBorder="1" applyAlignment="1">
      <alignment vertical="center"/>
    </xf>
    <xf numFmtId="0" fontId="49" fillId="0" borderId="6" xfId="1" applyFont="1" applyBorder="1" applyAlignment="1">
      <alignment horizontal="center" vertical="center"/>
    </xf>
    <xf numFmtId="0" fontId="53" fillId="0" borderId="0" xfId="1" applyFont="1" applyAlignment="1">
      <alignment vertical="center"/>
    </xf>
    <xf numFmtId="0" fontId="49" fillId="0" borderId="5" xfId="3" applyFont="1" applyBorder="1" applyAlignment="1">
      <alignment horizontal="center" vertical="center"/>
    </xf>
    <xf numFmtId="0" fontId="53" fillId="0" borderId="0" xfId="3" applyFont="1" applyAlignment="1">
      <alignment horizontal="center" vertical="center"/>
    </xf>
    <xf numFmtId="0" fontId="53" fillId="0" borderId="0" xfId="3" applyFont="1"/>
    <xf numFmtId="0" fontId="49" fillId="0" borderId="1" xfId="3" quotePrefix="1" applyFont="1" applyBorder="1" applyAlignment="1">
      <alignment horizontal="center" vertical="center"/>
    </xf>
    <xf numFmtId="0" fontId="49" fillId="0" borderId="4" xfId="3" applyFont="1" applyBorder="1" applyAlignment="1">
      <alignment horizontal="center" vertical="center"/>
    </xf>
    <xf numFmtId="0" fontId="54" fillId="0" borderId="0" xfId="3" applyFont="1" applyAlignment="1">
      <alignment horizontal="center" vertical="center"/>
    </xf>
    <xf numFmtId="0" fontId="54" fillId="0" borderId="0" xfId="3" applyFont="1" applyAlignment="1">
      <alignment vertical="center"/>
    </xf>
    <xf numFmtId="1" fontId="49" fillId="0" borderId="1" xfId="3" applyNumberFormat="1" applyFont="1" applyBorder="1" applyAlignment="1">
      <alignment horizontal="center" vertical="center"/>
    </xf>
    <xf numFmtId="0" fontId="49" fillId="0" borderId="10" xfId="3" applyFont="1" applyBorder="1" applyAlignment="1">
      <alignment horizontal="center" vertical="center"/>
    </xf>
    <xf numFmtId="0" fontId="49" fillId="0" borderId="0" xfId="3" applyFont="1" applyAlignment="1">
      <alignment horizontal="center" vertical="center"/>
    </xf>
    <xf numFmtId="0" fontId="49" fillId="0" borderId="0" xfId="3" applyFont="1" applyAlignment="1">
      <alignment vertical="center"/>
    </xf>
    <xf numFmtId="0" fontId="49" fillId="0" borderId="35" xfId="3" applyFont="1" applyBorder="1" applyAlignment="1">
      <alignment horizontal="center" vertical="center"/>
    </xf>
    <xf numFmtId="0" fontId="49" fillId="0" borderId="36" xfId="3" applyFont="1" applyBorder="1" applyAlignment="1">
      <alignment horizontal="center" vertical="center"/>
    </xf>
    <xf numFmtId="0" fontId="49" fillId="0" borderId="1" xfId="3" applyFont="1" applyBorder="1" applyAlignment="1">
      <alignment horizontal="centerContinuous" vertical="center"/>
    </xf>
    <xf numFmtId="0" fontId="53" fillId="0" borderId="10" xfId="3" applyFont="1" applyBorder="1" applyAlignment="1">
      <alignment horizontal="center" vertical="center"/>
    </xf>
    <xf numFmtId="0" fontId="53" fillId="0" borderId="0" xfId="3" applyFont="1" applyAlignment="1">
      <alignment horizontal="center" vertical="center" wrapText="1"/>
    </xf>
    <xf numFmtId="0" fontId="49" fillId="0" borderId="11" xfId="3" applyFont="1" applyBorder="1" applyAlignment="1">
      <alignment horizontal="center" vertical="center"/>
    </xf>
    <xf numFmtId="0" fontId="49" fillId="0" borderId="11" xfId="3" applyFont="1" applyBorder="1" applyAlignment="1">
      <alignment horizontal="centerContinuous" vertical="center"/>
    </xf>
    <xf numFmtId="0" fontId="49" fillId="0" borderId="6" xfId="3" applyFont="1" applyBorder="1" applyAlignment="1">
      <alignment horizontal="centerContinuous" vertical="center"/>
    </xf>
    <xf numFmtId="0" fontId="49" fillId="0" borderId="1" xfId="3" applyFont="1" applyBorder="1" applyAlignment="1">
      <alignment horizontal="center"/>
    </xf>
    <xf numFmtId="0" fontId="55" fillId="0" borderId="1" xfId="3" applyFont="1" applyBorder="1" applyAlignment="1">
      <alignment horizontal="center" vertical="center"/>
    </xf>
    <xf numFmtId="0" fontId="56" fillId="0" borderId="0" xfId="1" applyFont="1"/>
    <xf numFmtId="37" fontId="7" fillId="0" borderId="7" xfId="1" applyNumberFormat="1" applyFont="1" applyBorder="1" applyAlignment="1">
      <alignment vertical="center"/>
    </xf>
    <xf numFmtId="0" fontId="6" fillId="0" borderId="20" xfId="14" applyFont="1" applyBorder="1" applyAlignment="1">
      <alignment horizontal="right" vertical="center"/>
    </xf>
    <xf numFmtId="0" fontId="7" fillId="0" borderId="10" xfId="1" applyFont="1" applyBorder="1" applyAlignment="1">
      <alignment horizontal="right" vertical="center"/>
    </xf>
    <xf numFmtId="0" fontId="7" fillId="0" borderId="6" xfId="3" applyFont="1" applyBorder="1" applyAlignment="1">
      <alignment horizontal="left" vertical="center"/>
    </xf>
    <xf numFmtId="0" fontId="57" fillId="0" borderId="1" xfId="1" applyFont="1" applyBorder="1" applyAlignment="1">
      <alignment horizontal="center" vertical="center"/>
    </xf>
    <xf numFmtId="0" fontId="7" fillId="0" borderId="5" xfId="3" applyFont="1" applyBorder="1" applyAlignment="1">
      <alignment horizontal="left" vertical="center"/>
    </xf>
    <xf numFmtId="0" fontId="60" fillId="0" borderId="0" xfId="23" applyFont="1"/>
    <xf numFmtId="0" fontId="61" fillId="0" borderId="0" xfId="23" applyFont="1"/>
    <xf numFmtId="0" fontId="60" fillId="0" borderId="9" xfId="23" applyFont="1" applyBorder="1" applyAlignment="1">
      <alignment horizontal="center"/>
    </xf>
    <xf numFmtId="0" fontId="60" fillId="0" borderId="9" xfId="23" applyFont="1" applyBorder="1"/>
    <xf numFmtId="0" fontId="61" fillId="0" borderId="0" xfId="23" applyFont="1" applyAlignment="1">
      <alignment vertical="center" wrapText="1"/>
    </xf>
    <xf numFmtId="0" fontId="61" fillId="0" borderId="0" xfId="23" applyFont="1" applyAlignment="1">
      <alignment vertical="center"/>
    </xf>
    <xf numFmtId="0" fontId="41" fillId="0" borderId="1" xfId="23" applyFont="1" applyBorder="1" applyAlignment="1">
      <alignment horizontal="center" vertical="center" wrapText="1"/>
    </xf>
    <xf numFmtId="0" fontId="61" fillId="0" borderId="0" xfId="23" applyFont="1" applyAlignment="1">
      <alignment horizontal="center" wrapText="1"/>
    </xf>
    <xf numFmtId="0" fontId="61" fillId="0" borderId="0" xfId="23" applyFont="1" applyAlignment="1">
      <alignment horizontal="center"/>
    </xf>
    <xf numFmtId="0" fontId="63" fillId="0" borderId="1" xfId="23" applyFont="1" applyBorder="1" applyAlignment="1">
      <alignment horizontal="center"/>
    </xf>
    <xf numFmtId="0" fontId="60" fillId="0" borderId="0" xfId="23" applyFont="1" applyAlignment="1">
      <alignment horizontal="center" wrapText="1"/>
    </xf>
    <xf numFmtId="0" fontId="64" fillId="0" borderId="7" xfId="23" applyFont="1" applyBorder="1" applyAlignment="1">
      <alignment horizontal="center"/>
    </xf>
    <xf numFmtId="0" fontId="64" fillId="0" borderId="7" xfId="23" applyFont="1" applyBorder="1"/>
    <xf numFmtId="0" fontId="64" fillId="0" borderId="6" xfId="23" applyFont="1" applyBorder="1" applyAlignment="1">
      <alignment horizontal="center"/>
    </xf>
    <xf numFmtId="0" fontId="64" fillId="0" borderId="6" xfId="23" applyFont="1" applyBorder="1"/>
    <xf numFmtId="0" fontId="64" fillId="0" borderId="15" xfId="23" applyFont="1" applyBorder="1"/>
    <xf numFmtId="0" fontId="58" fillId="0" borderId="0" xfId="23" applyAlignment="1">
      <alignment horizontal="center"/>
    </xf>
    <xf numFmtId="0" fontId="58" fillId="0" borderId="0" xfId="23"/>
    <xf numFmtId="0" fontId="58" fillId="0" borderId="0" xfId="23" applyAlignment="1">
      <alignment horizontal="left" wrapText="1"/>
    </xf>
    <xf numFmtId="0" fontId="60" fillId="0" borderId="0" xfId="23" applyFont="1" applyAlignment="1">
      <alignment horizontal="left" wrapText="1"/>
    </xf>
    <xf numFmtId="0" fontId="60" fillId="0" borderId="0" xfId="23" applyFont="1" applyAlignment="1">
      <alignment horizontal="center"/>
    </xf>
    <xf numFmtId="0" fontId="59" fillId="0" borderId="0" xfId="23" applyFont="1"/>
    <xf numFmtId="0" fontId="59" fillId="0" borderId="9" xfId="23" applyFont="1" applyBorder="1"/>
    <xf numFmtId="0" fontId="57" fillId="0" borderId="1" xfId="23" applyFont="1" applyBorder="1" applyAlignment="1">
      <alignment horizontal="center" vertical="center"/>
    </xf>
    <xf numFmtId="0" fontId="64" fillId="0" borderId="10" xfId="23" applyFont="1" applyBorder="1" applyAlignment="1">
      <alignment horizontal="center"/>
    </xf>
    <xf numFmtId="0" fontId="64" fillId="0" borderId="5" xfId="23" applyFont="1" applyBorder="1"/>
    <xf numFmtId="0" fontId="64" fillId="0" borderId="0" xfId="23" applyFont="1"/>
    <xf numFmtId="0" fontId="65" fillId="0" borderId="1" xfId="23" applyFont="1" applyBorder="1" applyAlignment="1">
      <alignment horizontal="center" vertical="center" wrapText="1"/>
    </xf>
    <xf numFmtId="0" fontId="65" fillId="0" borderId="6" xfId="23" applyFont="1" applyBorder="1" applyAlignment="1">
      <alignment horizontal="center" vertical="center" wrapText="1"/>
    </xf>
    <xf numFmtId="0" fontId="64" fillId="0" borderId="5" xfId="23" applyFont="1" applyBorder="1" applyAlignment="1">
      <alignment horizontal="center"/>
    </xf>
    <xf numFmtId="0" fontId="28" fillId="0" borderId="0" xfId="23" applyFont="1"/>
    <xf numFmtId="0" fontId="41" fillId="0" borderId="0" xfId="23" applyFont="1" applyAlignment="1">
      <alignment horizontal="right"/>
    </xf>
    <xf numFmtId="0" fontId="41" fillId="0" borderId="0" xfId="23" applyFont="1"/>
    <xf numFmtId="0" fontId="6" fillId="0" borderId="0" xfId="23" applyFont="1" applyAlignment="1">
      <alignment horizontal="left"/>
    </xf>
    <xf numFmtId="0" fontId="61" fillId="0" borderId="0" xfId="23" applyFont="1" applyAlignment="1">
      <alignment wrapText="1"/>
    </xf>
    <xf numFmtId="0" fontId="41" fillId="0" borderId="0" xfId="23" applyFont="1" applyAlignment="1">
      <alignment horizontal="left"/>
    </xf>
    <xf numFmtId="0" fontId="6" fillId="0" borderId="0" xfId="23" applyFont="1" applyAlignment="1">
      <alignment horizontal="center"/>
    </xf>
    <xf numFmtId="0" fontId="41" fillId="0" borderId="0" xfId="23" applyFont="1" applyAlignment="1">
      <alignment horizontal="center"/>
    </xf>
    <xf numFmtId="1" fontId="7" fillId="0" borderId="5" xfId="3" applyNumberFormat="1" applyFont="1" applyBorder="1" applyAlignment="1">
      <alignment horizontal="left" vertical="center"/>
    </xf>
    <xf numFmtId="1" fontId="7" fillId="0" borderId="7" xfId="3" applyNumberFormat="1" applyFont="1" applyBorder="1" applyAlignment="1">
      <alignment horizontal="left" vertical="center"/>
    </xf>
    <xf numFmtId="0" fontId="6" fillId="0" borderId="1" xfId="23" applyFont="1" applyBorder="1" applyAlignment="1">
      <alignment horizontal="center" vertical="center"/>
    </xf>
    <xf numFmtId="0" fontId="64" fillId="0" borderId="22" xfId="23" applyFont="1" applyBorder="1"/>
    <xf numFmtId="0" fontId="66" fillId="0" borderId="0" xfId="23" applyFont="1"/>
    <xf numFmtId="0" fontId="41" fillId="0" borderId="6" xfId="23" applyFont="1" applyBorder="1" applyAlignment="1">
      <alignment horizontal="center" vertical="center" wrapText="1"/>
    </xf>
    <xf numFmtId="0" fontId="41" fillId="0" borderId="6" xfId="23" applyFont="1" applyBorder="1" applyAlignment="1">
      <alignment horizontal="center" vertical="center"/>
    </xf>
    <xf numFmtId="0" fontId="5" fillId="0" borderId="0" xfId="1" applyFont="1" applyAlignment="1">
      <alignment wrapText="1"/>
    </xf>
    <xf numFmtId="0" fontId="8" fillId="0" borderId="0" xfId="1" applyFont="1" applyAlignment="1">
      <alignment wrapText="1"/>
    </xf>
    <xf numFmtId="0" fontId="3" fillId="0" borderId="5" xfId="1" applyFont="1" applyBorder="1" applyAlignment="1">
      <alignment wrapText="1"/>
    </xf>
    <xf numFmtId="0" fontId="8" fillId="0" borderId="7" xfId="1" applyFont="1" applyBorder="1" applyAlignment="1">
      <alignment wrapText="1"/>
    </xf>
    <xf numFmtId="0" fontId="4" fillId="0" borderId="6" xfId="1" applyFont="1" applyBorder="1" applyAlignment="1">
      <alignment wrapText="1"/>
    </xf>
    <xf numFmtId="0" fontId="8" fillId="0" borderId="6" xfId="1" applyFont="1" applyBorder="1" applyAlignment="1">
      <alignment wrapText="1"/>
    </xf>
    <xf numFmtId="0" fontId="3" fillId="0" borderId="0" xfId="1" applyFont="1" applyAlignment="1">
      <alignment wrapText="1"/>
    </xf>
    <xf numFmtId="0" fontId="11" fillId="0" borderId="7" xfId="1" applyFont="1" applyBorder="1" applyAlignment="1">
      <alignment wrapText="1"/>
    </xf>
    <xf numFmtId="0" fontId="11" fillId="0" borderId="7" xfId="1" applyFont="1" applyBorder="1" applyAlignment="1">
      <alignment horizontal="left" vertical="top" wrapText="1"/>
    </xf>
    <xf numFmtId="0" fontId="4" fillId="0" borderId="7" xfId="1" applyFont="1" applyBorder="1" applyAlignment="1">
      <alignment horizontal="left" vertical="top" wrapText="1"/>
    </xf>
    <xf numFmtId="0" fontId="6" fillId="0" borderId="0" xfId="3" applyFont="1" applyAlignment="1">
      <alignment vertical="center" wrapText="1"/>
    </xf>
    <xf numFmtId="0" fontId="2" fillId="0" borderId="0" xfId="3" applyFont="1" applyAlignment="1">
      <alignment horizontal="left" vertical="center"/>
    </xf>
    <xf numFmtId="0" fontId="66" fillId="0" borderId="0" xfId="0" applyFont="1"/>
    <xf numFmtId="0" fontId="7" fillId="0" borderId="49" xfId="3" applyFont="1" applyBorder="1" applyAlignment="1">
      <alignment horizontal="center" vertical="center"/>
    </xf>
    <xf numFmtId="0" fontId="7" fillId="0" borderId="33" xfId="3" applyFont="1" applyBorder="1" applyAlignment="1">
      <alignment horizontal="center" vertical="center"/>
    </xf>
    <xf numFmtId="0" fontId="2" fillId="0" borderId="0" xfId="3" applyFont="1" applyAlignment="1">
      <alignment horizontal="center" vertical="center"/>
    </xf>
    <xf numFmtId="0" fontId="2" fillId="0" borderId="0" xfId="3" applyFont="1"/>
    <xf numFmtId="0" fontId="2" fillId="0" borderId="0" xfId="0" applyFont="1"/>
    <xf numFmtId="0" fontId="2" fillId="0" borderId="0" xfId="1" quotePrefix="1" applyAlignment="1">
      <alignment horizontal="left" vertical="center"/>
    </xf>
    <xf numFmtId="0" fontId="2" fillId="0" borderId="0" xfId="3" quotePrefix="1" applyFont="1" applyAlignment="1">
      <alignment vertical="center"/>
    </xf>
    <xf numFmtId="0" fontId="2" fillId="0" borderId="0" xfId="3" applyFont="1" applyAlignment="1">
      <alignment horizontal="right" vertical="center"/>
    </xf>
    <xf numFmtId="0" fontId="2" fillId="0" borderId="0" xfId="3" applyFont="1" applyAlignment="1">
      <alignment horizontal="left"/>
    </xf>
    <xf numFmtId="0" fontId="68" fillId="0" borderId="0" xfId="23" applyFont="1"/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3" fontId="7" fillId="0" borderId="7" xfId="0" applyNumberFormat="1" applyFont="1" applyBorder="1" applyAlignment="1">
      <alignment vertical="center"/>
    </xf>
    <xf numFmtId="3" fontId="7" fillId="0" borderId="6" xfId="0" applyNumberFormat="1" applyFont="1" applyBorder="1" applyAlignment="1">
      <alignment vertical="center"/>
    </xf>
    <xf numFmtId="3" fontId="6" fillId="0" borderId="16" xfId="24" applyNumberFormat="1" applyFont="1" applyBorder="1" applyAlignment="1">
      <alignment vertical="center"/>
    </xf>
    <xf numFmtId="0" fontId="6" fillId="11" borderId="1" xfId="3" applyFont="1" applyFill="1" applyBorder="1" applyAlignment="1">
      <alignment horizontal="center" vertical="center" wrapText="1"/>
    </xf>
    <xf numFmtId="0" fontId="7" fillId="11" borderId="7" xfId="3" applyFont="1" applyFill="1" applyBorder="1" applyAlignment="1">
      <alignment horizontal="left" vertical="center"/>
    </xf>
    <xf numFmtId="0" fontId="7" fillId="11" borderId="0" xfId="3" applyFont="1" applyFill="1" applyAlignment="1">
      <alignment vertical="center"/>
    </xf>
    <xf numFmtId="0" fontId="7" fillId="11" borderId="7" xfId="3" applyFont="1" applyFill="1" applyBorder="1" applyAlignment="1">
      <alignment vertical="center"/>
    </xf>
    <xf numFmtId="0" fontId="6" fillId="12" borderId="7" xfId="3" applyFont="1" applyFill="1" applyBorder="1" applyAlignment="1">
      <alignment horizontal="center" vertical="center" wrapText="1"/>
    </xf>
    <xf numFmtId="0" fontId="6" fillId="12" borderId="28" xfId="3" applyFont="1" applyFill="1" applyBorder="1" applyAlignment="1">
      <alignment horizontal="centerContinuous" vertical="center"/>
    </xf>
    <xf numFmtId="0" fontId="7" fillId="11" borderId="10" xfId="0" applyFont="1" applyFill="1" applyBorder="1" applyAlignment="1">
      <alignment vertical="center"/>
    </xf>
    <xf numFmtId="0" fontId="7" fillId="11" borderId="7" xfId="0" applyFont="1" applyFill="1" applyBorder="1" applyAlignment="1">
      <alignment vertical="center"/>
    </xf>
    <xf numFmtId="168" fontId="7" fillId="0" borderId="15" xfId="6" applyNumberFormat="1" applyFont="1" applyBorder="1" applyAlignment="1">
      <alignment vertical="center"/>
    </xf>
    <xf numFmtId="0" fontId="33" fillId="0" borderId="0" xfId="1" applyFont="1" applyAlignment="1">
      <alignment horizontal="right" vertical="center"/>
    </xf>
    <xf numFmtId="0" fontId="33" fillId="0" borderId="0" xfId="1" applyFont="1" applyAlignment="1">
      <alignment horizontal="left" vertical="center"/>
    </xf>
    <xf numFmtId="0" fontId="7" fillId="0" borderId="6" xfId="1" applyFont="1" applyBorder="1" applyAlignment="1">
      <alignment horizontal="centerContinuous" vertical="center" wrapText="1"/>
    </xf>
    <xf numFmtId="0" fontId="7" fillId="0" borderId="6" xfId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/>
    </xf>
    <xf numFmtId="0" fontId="7" fillId="0" borderId="17" xfId="1" applyFont="1" applyBorder="1" applyAlignment="1">
      <alignment horizontal="center" vertical="center"/>
    </xf>
    <xf numFmtId="0" fontId="6" fillId="0" borderId="17" xfId="1" applyFont="1" applyBorder="1" applyAlignment="1">
      <alignment vertical="center"/>
    </xf>
    <xf numFmtId="174" fontId="7" fillId="0" borderId="7" xfId="6" applyNumberFormat="1" applyFont="1" applyFill="1" applyBorder="1" applyAlignment="1">
      <alignment vertical="center"/>
    </xf>
    <xf numFmtId="2" fontId="7" fillId="0" borderId="7" xfId="1" applyNumberFormat="1" applyFont="1" applyBorder="1" applyAlignment="1">
      <alignment vertical="center"/>
    </xf>
    <xf numFmtId="0" fontId="7" fillId="0" borderId="7" xfId="1" quotePrefix="1" applyFont="1" applyBorder="1" applyAlignment="1">
      <alignment vertical="center"/>
    </xf>
    <xf numFmtId="174" fontId="7" fillId="0" borderId="7" xfId="6" applyNumberFormat="1" applyFont="1" applyBorder="1" applyAlignment="1">
      <alignment vertical="center"/>
    </xf>
    <xf numFmtId="166" fontId="7" fillId="0" borderId="6" xfId="1" applyNumberFormat="1" applyFont="1" applyBorder="1" applyAlignment="1">
      <alignment vertical="center"/>
    </xf>
    <xf numFmtId="174" fontId="7" fillId="0" borderId="6" xfId="6" applyNumberFormat="1" applyFont="1" applyBorder="1" applyAlignment="1">
      <alignment vertical="center"/>
    </xf>
    <xf numFmtId="166" fontId="7" fillId="2" borderId="5" xfId="1" applyNumberFormat="1" applyFont="1" applyFill="1" applyBorder="1" applyAlignment="1">
      <alignment vertical="center"/>
    </xf>
    <xf numFmtId="0" fontId="6" fillId="2" borderId="2" xfId="1" applyFont="1" applyFill="1" applyBorder="1" applyAlignment="1">
      <alignment vertical="center"/>
    </xf>
    <xf numFmtId="166" fontId="6" fillId="0" borderId="1" xfId="6" applyNumberFormat="1" applyFont="1" applyBorder="1" applyAlignment="1">
      <alignment vertical="center"/>
    </xf>
    <xf numFmtId="166" fontId="6" fillId="2" borderId="15" xfId="1" applyNumberFormat="1" applyFont="1" applyFill="1" applyBorder="1" applyAlignment="1">
      <alignment vertical="center"/>
    </xf>
    <xf numFmtId="0" fontId="23" fillId="0" borderId="0" xfId="1" applyFont="1"/>
    <xf numFmtId="170" fontId="51" fillId="12" borderId="1" xfId="12" applyNumberFormat="1" applyFont="1" applyFill="1" applyBorder="1" applyAlignment="1">
      <alignment horizontal="center" vertical="center" wrapText="1"/>
    </xf>
    <xf numFmtId="170" fontId="51" fillId="12" borderId="5" xfId="12" applyNumberFormat="1" applyFont="1" applyFill="1" applyBorder="1" applyAlignment="1">
      <alignment horizontal="center" vertical="center" wrapText="1"/>
    </xf>
    <xf numFmtId="0" fontId="6" fillId="12" borderId="5" xfId="14" applyFont="1" applyFill="1" applyBorder="1" applyAlignment="1">
      <alignment horizontal="center" vertical="center" wrapText="1"/>
    </xf>
    <xf numFmtId="0" fontId="7" fillId="12" borderId="7" xfId="1" applyFont="1" applyFill="1" applyBorder="1" applyAlignment="1">
      <alignment vertical="center"/>
    </xf>
    <xf numFmtId="0" fontId="7" fillId="12" borderId="7" xfId="1" quotePrefix="1" applyFont="1" applyFill="1" applyBorder="1" applyAlignment="1">
      <alignment vertical="center"/>
    </xf>
    <xf numFmtId="0" fontId="6" fillId="12" borderId="11" xfId="14" applyFont="1" applyFill="1" applyBorder="1" applyAlignment="1">
      <alignment horizontal="center" vertical="center"/>
    </xf>
    <xf numFmtId="0" fontId="6" fillId="12" borderId="6" xfId="14" applyFont="1" applyFill="1" applyBorder="1" applyAlignment="1">
      <alignment horizontal="center" vertical="center"/>
    </xf>
    <xf numFmtId="0" fontId="6" fillId="12" borderId="1" xfId="14" applyFont="1" applyFill="1" applyBorder="1" applyAlignment="1">
      <alignment horizontal="center" vertical="center"/>
    </xf>
    <xf numFmtId="0" fontId="6" fillId="11" borderId="1" xfId="1" applyFont="1" applyFill="1" applyBorder="1" applyAlignment="1">
      <alignment horizontal="center" vertical="center" wrapText="1"/>
    </xf>
    <xf numFmtId="0" fontId="6" fillId="11" borderId="1" xfId="1" applyFont="1" applyFill="1" applyBorder="1" applyAlignment="1">
      <alignment horizontal="center" vertical="center"/>
    </xf>
    <xf numFmtId="0" fontId="19" fillId="11" borderId="1" xfId="3" applyFont="1" applyFill="1" applyBorder="1" applyAlignment="1">
      <alignment vertical="center"/>
    </xf>
    <xf numFmtId="0" fontId="6" fillId="11" borderId="2" xfId="3" applyFont="1" applyFill="1" applyBorder="1" applyAlignment="1">
      <alignment vertical="center"/>
    </xf>
    <xf numFmtId="0" fontId="6" fillId="11" borderId="3" xfId="3" applyFont="1" applyFill="1" applyBorder="1" applyAlignment="1">
      <alignment vertical="center"/>
    </xf>
    <xf numFmtId="0" fontId="3" fillId="0" borderId="0" xfId="1" applyFont="1" applyAlignment="1">
      <alignment horizont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top" wrapText="1"/>
    </xf>
    <xf numFmtId="0" fontId="3" fillId="0" borderId="6" xfId="1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7" xfId="3" applyFont="1" applyBorder="1" applyAlignment="1">
      <alignment horizontal="center" vertical="center"/>
    </xf>
    <xf numFmtId="0" fontId="6" fillId="0" borderId="6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/>
    </xf>
    <xf numFmtId="0" fontId="6" fillId="0" borderId="12" xfId="3" applyFont="1" applyBorder="1" applyAlignment="1">
      <alignment horizontal="center" vertical="center"/>
    </xf>
    <xf numFmtId="0" fontId="6" fillId="0" borderId="13" xfId="3" applyFont="1" applyBorder="1" applyAlignment="1">
      <alignment horizontal="center" vertical="center"/>
    </xf>
    <xf numFmtId="0" fontId="6" fillId="0" borderId="5" xfId="3" applyFont="1" applyBorder="1" applyAlignment="1">
      <alignment horizontal="center" vertical="center"/>
    </xf>
    <xf numFmtId="0" fontId="6" fillId="0" borderId="5" xfId="3" applyFont="1" applyBorder="1" applyAlignment="1">
      <alignment horizontal="center" vertical="center" wrapText="1"/>
    </xf>
    <xf numFmtId="0" fontId="6" fillId="0" borderId="6" xfId="3" applyFont="1" applyBorder="1" applyAlignment="1">
      <alignment horizontal="center" vertical="center" wrapText="1"/>
    </xf>
    <xf numFmtId="0" fontId="6" fillId="0" borderId="10" xfId="3" applyFont="1" applyBorder="1" applyAlignment="1">
      <alignment horizontal="center" vertical="center" wrapText="1"/>
    </xf>
    <xf numFmtId="0" fontId="6" fillId="0" borderId="11" xfId="3" applyFont="1" applyBorder="1" applyAlignment="1">
      <alignment horizontal="center" vertical="center" wrapText="1"/>
    </xf>
    <xf numFmtId="0" fontId="2" fillId="0" borderId="0" xfId="3" applyFont="1" applyAlignment="1">
      <alignment horizontal="left" vertical="center" wrapText="1"/>
    </xf>
    <xf numFmtId="0" fontId="6" fillId="0" borderId="0" xfId="3" quotePrefix="1" applyFont="1" applyAlignment="1">
      <alignment horizontal="left" vertical="center" wrapText="1"/>
    </xf>
    <xf numFmtId="0" fontId="6" fillId="0" borderId="0" xfId="3" applyFont="1" applyAlignment="1">
      <alignment horizontal="left" vertical="center" wrapText="1"/>
    </xf>
    <xf numFmtId="0" fontId="6" fillId="0" borderId="0" xfId="3" applyFont="1" applyAlignment="1">
      <alignment horizontal="center" wrapText="1"/>
    </xf>
    <xf numFmtId="0" fontId="6" fillId="0" borderId="24" xfId="3" applyFont="1" applyBorder="1" applyAlignment="1">
      <alignment horizontal="center" vertical="center" wrapText="1"/>
    </xf>
    <xf numFmtId="0" fontId="6" fillId="0" borderId="25" xfId="3" applyFont="1" applyBorder="1" applyAlignment="1">
      <alignment horizontal="center" vertical="center" wrapText="1"/>
    </xf>
    <xf numFmtId="0" fontId="6" fillId="0" borderId="26" xfId="3" applyFont="1" applyBorder="1" applyAlignment="1">
      <alignment horizontal="center" vertical="center" wrapText="1"/>
    </xf>
    <xf numFmtId="0" fontId="6" fillId="0" borderId="27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left" vertical="center"/>
    </xf>
    <xf numFmtId="0" fontId="6" fillId="0" borderId="7" xfId="3" applyFont="1" applyBorder="1" applyAlignment="1">
      <alignment horizontal="center" vertical="center" wrapText="1"/>
    </xf>
    <xf numFmtId="37" fontId="6" fillId="2" borderId="8" xfId="7" applyNumberFormat="1" applyFont="1" applyFill="1" applyBorder="1" applyAlignment="1">
      <alignment horizontal="center" vertical="center"/>
    </xf>
    <xf numFmtId="37" fontId="6" fillId="2" borderId="18" xfId="7" applyNumberFormat="1" applyFont="1" applyFill="1" applyBorder="1" applyAlignment="1">
      <alignment horizontal="center" vertical="center"/>
    </xf>
    <xf numFmtId="37" fontId="6" fillId="2" borderId="12" xfId="7" applyNumberFormat="1" applyFont="1" applyFill="1" applyBorder="1" applyAlignment="1">
      <alignment horizontal="center" vertical="center"/>
    </xf>
    <xf numFmtId="37" fontId="6" fillId="2" borderId="13" xfId="7" applyNumberFormat="1" applyFont="1" applyFill="1" applyBorder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7" fillId="0" borderId="0" xfId="3" applyFont="1" applyAlignment="1">
      <alignment vertical="center"/>
    </xf>
    <xf numFmtId="0" fontId="6" fillId="0" borderId="24" xfId="3" applyFont="1" applyBorder="1" applyAlignment="1">
      <alignment horizontal="center" vertical="center"/>
    </xf>
    <xf numFmtId="0" fontId="6" fillId="0" borderId="2" xfId="3" applyFont="1" applyBorder="1" applyAlignment="1">
      <alignment horizontal="center" vertical="center"/>
    </xf>
    <xf numFmtId="0" fontId="6" fillId="0" borderId="3" xfId="3" applyFont="1" applyBorder="1" applyAlignment="1">
      <alignment horizontal="center" vertical="center"/>
    </xf>
    <xf numFmtId="0" fontId="6" fillId="0" borderId="4" xfId="3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24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29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24" xfId="1" quotePrefix="1" applyFont="1" applyBorder="1" applyAlignment="1">
      <alignment horizontal="center" vertical="center" wrapText="1"/>
    </xf>
    <xf numFmtId="0" fontId="6" fillId="0" borderId="6" xfId="1" quotePrefix="1" applyFont="1" applyBorder="1" applyAlignment="1">
      <alignment horizontal="center" vertical="center" wrapText="1"/>
    </xf>
    <xf numFmtId="0" fontId="6" fillId="0" borderId="16" xfId="1" applyFont="1" applyBorder="1" applyAlignment="1">
      <alignment horizontal="left" vertical="center"/>
    </xf>
    <xf numFmtId="0" fontId="6" fillId="0" borderId="20" xfId="1" applyFont="1" applyBorder="1" applyAlignment="1">
      <alignment horizontal="left" vertical="center"/>
    </xf>
    <xf numFmtId="0" fontId="6" fillId="0" borderId="25" xfId="1" applyFont="1" applyBorder="1" applyAlignment="1">
      <alignment horizontal="center" vertical="center" wrapText="1"/>
    </xf>
    <xf numFmtId="0" fontId="6" fillId="0" borderId="27" xfId="1" applyFont="1" applyBorder="1" applyAlignment="1">
      <alignment horizontal="center" vertical="center" wrapText="1"/>
    </xf>
    <xf numFmtId="0" fontId="6" fillId="0" borderId="16" xfId="3" applyFont="1" applyBorder="1" applyAlignment="1">
      <alignment horizontal="left" vertical="center"/>
    </xf>
    <xf numFmtId="0" fontId="6" fillId="0" borderId="19" xfId="3" applyFont="1" applyBorder="1" applyAlignment="1">
      <alignment horizontal="left" vertical="center"/>
    </xf>
    <xf numFmtId="0" fontId="6" fillId="0" borderId="28" xfId="3" applyFont="1" applyBorder="1" applyAlignment="1">
      <alignment horizontal="center" vertical="center" wrapText="1"/>
    </xf>
    <xf numFmtId="0" fontId="19" fillId="0" borderId="29" xfId="3" applyFont="1" applyBorder="1" applyAlignment="1">
      <alignment horizontal="center" vertical="center" wrapText="1"/>
    </xf>
    <xf numFmtId="0" fontId="6" fillId="0" borderId="30" xfId="3" applyFont="1" applyBorder="1" applyAlignment="1">
      <alignment horizontal="center" vertical="center" wrapText="1"/>
    </xf>
    <xf numFmtId="0" fontId="6" fillId="0" borderId="23" xfId="3" applyFont="1" applyBorder="1" applyAlignment="1">
      <alignment horizontal="center" vertical="center" wrapText="1"/>
    </xf>
    <xf numFmtId="0" fontId="7" fillId="0" borderId="2" xfId="3" applyFont="1" applyBorder="1" applyAlignment="1">
      <alignment horizontal="left" vertical="center"/>
    </xf>
    <xf numFmtId="0" fontId="7" fillId="0" borderId="3" xfId="3" applyFont="1" applyBorder="1" applyAlignment="1">
      <alignment horizontal="left" vertical="center"/>
    </xf>
    <xf numFmtId="0" fontId="7" fillId="0" borderId="4" xfId="3" applyFont="1" applyBorder="1" applyAlignment="1">
      <alignment horizontal="left" vertical="center"/>
    </xf>
    <xf numFmtId="0" fontId="6" fillId="0" borderId="20" xfId="3" applyFont="1" applyBorder="1" applyAlignment="1">
      <alignment horizontal="left" vertical="center"/>
    </xf>
    <xf numFmtId="0" fontId="6" fillId="0" borderId="2" xfId="3" applyFont="1" applyBorder="1" applyAlignment="1">
      <alignment vertical="center"/>
    </xf>
    <xf numFmtId="0" fontId="6" fillId="0" borderId="3" xfId="3" applyFont="1" applyBorder="1" applyAlignment="1">
      <alignment vertical="center"/>
    </xf>
    <xf numFmtId="0" fontId="6" fillId="0" borderId="4" xfId="3" applyFont="1" applyBorder="1" applyAlignment="1">
      <alignment vertical="center"/>
    </xf>
    <xf numFmtId="0" fontId="6" fillId="0" borderId="16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20" xfId="3" applyFont="1" applyBorder="1" applyAlignment="1">
      <alignment vertical="center"/>
    </xf>
    <xf numFmtId="0" fontId="6" fillId="0" borderId="24" xfId="3" quotePrefix="1" applyFont="1" applyBorder="1" applyAlignment="1">
      <alignment horizontal="center" vertical="center"/>
    </xf>
    <xf numFmtId="0" fontId="6" fillId="0" borderId="7" xfId="3" quotePrefix="1" applyFont="1" applyBorder="1" applyAlignment="1">
      <alignment horizontal="center" vertical="center"/>
    </xf>
    <xf numFmtId="0" fontId="6" fillId="0" borderId="6" xfId="3" quotePrefix="1" applyFont="1" applyBorder="1" applyAlignment="1">
      <alignment horizontal="center" vertical="center"/>
    </xf>
    <xf numFmtId="0" fontId="6" fillId="0" borderId="29" xfId="3" applyFont="1" applyBorder="1" applyAlignment="1">
      <alignment horizontal="center" vertical="center" wrapText="1"/>
    </xf>
    <xf numFmtId="0" fontId="6" fillId="0" borderId="13" xfId="3" applyFont="1" applyBorder="1" applyAlignment="1">
      <alignment horizontal="center" vertical="center" wrapText="1"/>
    </xf>
    <xf numFmtId="0" fontId="6" fillId="0" borderId="25" xfId="3" applyFont="1" applyBorder="1" applyAlignment="1">
      <alignment horizontal="center" vertical="center"/>
    </xf>
    <xf numFmtId="0" fontId="6" fillId="0" borderId="26" xfId="3" applyFont="1" applyBorder="1" applyAlignment="1">
      <alignment horizontal="center" vertical="center"/>
    </xf>
    <xf numFmtId="0" fontId="6" fillId="0" borderId="27" xfId="3" applyFont="1" applyBorder="1" applyAlignment="1">
      <alignment horizontal="center" vertical="center"/>
    </xf>
    <xf numFmtId="0" fontId="2" fillId="0" borderId="0" xfId="3" applyFont="1" applyAlignment="1">
      <alignment horizontal="left" vertical="center"/>
    </xf>
    <xf numFmtId="2" fontId="6" fillId="0" borderId="24" xfId="3" applyNumberFormat="1" applyFont="1" applyBorder="1" applyAlignment="1">
      <alignment horizontal="center" vertical="center"/>
    </xf>
    <xf numFmtId="2" fontId="6" fillId="0" borderId="6" xfId="3" applyNumberFormat="1" applyFont="1" applyBorder="1" applyAlignment="1">
      <alignment horizontal="center" vertical="center"/>
    </xf>
    <xf numFmtId="2" fontId="6" fillId="12" borderId="25" xfId="3" applyNumberFormat="1" applyFont="1" applyFill="1" applyBorder="1" applyAlignment="1">
      <alignment horizontal="center" vertical="center"/>
    </xf>
    <xf numFmtId="2" fontId="6" fillId="12" borderId="26" xfId="3" applyNumberFormat="1" applyFont="1" applyFill="1" applyBorder="1" applyAlignment="1">
      <alignment horizontal="center" vertical="center"/>
    </xf>
    <xf numFmtId="2" fontId="6" fillId="12" borderId="27" xfId="3" applyNumberFormat="1" applyFont="1" applyFill="1" applyBorder="1" applyAlignment="1">
      <alignment horizontal="center" vertical="center"/>
    </xf>
    <xf numFmtId="2" fontId="6" fillId="12" borderId="24" xfId="3" applyNumberFormat="1" applyFont="1" applyFill="1" applyBorder="1" applyAlignment="1">
      <alignment horizontal="center" vertical="center" wrapText="1"/>
    </xf>
    <xf numFmtId="2" fontId="6" fillId="12" borderId="6" xfId="3" applyNumberFormat="1" applyFont="1" applyFill="1" applyBorder="1" applyAlignment="1">
      <alignment horizontal="center" vertical="center" wrapText="1"/>
    </xf>
    <xf numFmtId="0" fontId="6" fillId="12" borderId="25" xfId="3" applyFont="1" applyFill="1" applyBorder="1" applyAlignment="1">
      <alignment horizontal="center" vertical="center"/>
    </xf>
    <xf numFmtId="0" fontId="6" fillId="12" borderId="26" xfId="3" applyFont="1" applyFill="1" applyBorder="1" applyAlignment="1">
      <alignment horizontal="center" vertical="center"/>
    </xf>
    <xf numFmtId="0" fontId="6" fillId="12" borderId="27" xfId="3" applyFont="1" applyFill="1" applyBorder="1" applyAlignment="1">
      <alignment horizontal="center" vertical="center"/>
    </xf>
    <xf numFmtId="2" fontId="6" fillId="12" borderId="25" xfId="3" applyNumberFormat="1" applyFont="1" applyFill="1" applyBorder="1" applyAlignment="1">
      <alignment horizontal="center" vertical="center" wrapText="1"/>
    </xf>
    <xf numFmtId="2" fontId="6" fillId="12" borderId="26" xfId="3" applyNumberFormat="1" applyFont="1" applyFill="1" applyBorder="1" applyAlignment="1">
      <alignment horizontal="center" vertical="center" wrapText="1"/>
    </xf>
    <xf numFmtId="2" fontId="6" fillId="12" borderId="27" xfId="3" applyNumberFormat="1" applyFont="1" applyFill="1" applyBorder="1" applyAlignment="1">
      <alignment horizontal="center" vertical="center" wrapText="1"/>
    </xf>
    <xf numFmtId="2" fontId="6" fillId="0" borderId="25" xfId="3" applyNumberFormat="1" applyFont="1" applyBorder="1" applyAlignment="1">
      <alignment horizontal="center" vertical="center" wrapText="1"/>
    </xf>
    <xf numFmtId="2" fontId="6" fillId="0" borderId="26" xfId="3" applyNumberFormat="1" applyFont="1" applyBorder="1" applyAlignment="1">
      <alignment horizontal="center" vertical="center" wrapText="1"/>
    </xf>
    <xf numFmtId="2" fontId="6" fillId="0" borderId="27" xfId="3" applyNumberFormat="1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0" fontId="6" fillId="0" borderId="29" xfId="3" applyFont="1" applyBorder="1" applyAlignment="1">
      <alignment horizontal="center" vertical="center"/>
    </xf>
    <xf numFmtId="0" fontId="6" fillId="0" borderId="23" xfId="3" applyFont="1" applyBorder="1" applyAlignment="1">
      <alignment horizontal="center" vertical="center"/>
    </xf>
    <xf numFmtId="0" fontId="6" fillId="0" borderId="30" xfId="3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left" vertical="center" wrapText="1"/>
    </xf>
    <xf numFmtId="0" fontId="7" fillId="0" borderId="1" xfId="3" applyFont="1" applyBorder="1" applyAlignment="1">
      <alignment horizontal="left" vertical="center"/>
    </xf>
    <xf numFmtId="0" fontId="6" fillId="0" borderId="28" xfId="3" applyFont="1" applyBorder="1" applyAlignment="1">
      <alignment horizontal="center" vertical="center"/>
    </xf>
    <xf numFmtId="0" fontId="6" fillId="0" borderId="2" xfId="1" applyFont="1" applyBorder="1" applyAlignment="1">
      <alignment horizontal="right" vertical="center"/>
    </xf>
    <xf numFmtId="0" fontId="6" fillId="0" borderId="4" xfId="1" applyFont="1" applyBorder="1" applyAlignment="1">
      <alignment horizontal="right" vertical="center"/>
    </xf>
    <xf numFmtId="0" fontId="6" fillId="0" borderId="16" xfId="1" applyFont="1" applyBorder="1" applyAlignment="1">
      <alignment horizontal="right" vertical="center"/>
    </xf>
    <xf numFmtId="0" fontId="6" fillId="0" borderId="20" xfId="1" applyFont="1" applyBorder="1" applyAlignment="1">
      <alignment horizontal="right" vertical="center"/>
    </xf>
    <xf numFmtId="0" fontId="33" fillId="0" borderId="0" xfId="1" applyFont="1" applyAlignment="1">
      <alignment horizontal="center" vertical="center"/>
    </xf>
    <xf numFmtId="0" fontId="7" fillId="0" borderId="7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right" vertical="center"/>
    </xf>
    <xf numFmtId="0" fontId="7" fillId="0" borderId="13" xfId="1" applyFont="1" applyBorder="1" applyAlignment="1">
      <alignment horizontal="right" vertical="center"/>
    </xf>
    <xf numFmtId="0" fontId="7" fillId="0" borderId="2" xfId="1" applyFont="1" applyBorder="1" applyAlignment="1">
      <alignment horizontal="right" vertical="center"/>
    </xf>
    <xf numFmtId="0" fontId="7" fillId="0" borderId="4" xfId="1" applyFont="1" applyBorder="1" applyAlignment="1">
      <alignment horizontal="right" vertical="center"/>
    </xf>
    <xf numFmtId="0" fontId="6" fillId="0" borderId="16" xfId="3" applyFont="1" applyBorder="1" applyAlignment="1">
      <alignment horizontal="center" vertical="center"/>
    </xf>
    <xf numFmtId="0" fontId="6" fillId="0" borderId="19" xfId="3" applyFont="1" applyBorder="1" applyAlignment="1">
      <alignment horizontal="center" vertical="center"/>
    </xf>
    <xf numFmtId="0" fontId="6" fillId="0" borderId="20" xfId="3" applyFont="1" applyBorder="1" applyAlignment="1">
      <alignment horizontal="center" vertical="center"/>
    </xf>
    <xf numFmtId="0" fontId="6" fillId="0" borderId="25" xfId="14" applyFont="1" applyBorder="1" applyAlignment="1">
      <alignment horizontal="center" vertical="center"/>
    </xf>
    <xf numFmtId="0" fontId="6" fillId="0" borderId="26" xfId="14" applyFont="1" applyBorder="1" applyAlignment="1">
      <alignment horizontal="center" vertical="center"/>
    </xf>
    <xf numFmtId="0" fontId="6" fillId="0" borderId="27" xfId="14" applyFont="1" applyBorder="1" applyAlignment="1">
      <alignment horizontal="center" vertical="center"/>
    </xf>
    <xf numFmtId="0" fontId="6" fillId="0" borderId="2" xfId="14" applyFont="1" applyBorder="1" applyAlignment="1">
      <alignment horizontal="left" vertical="center"/>
    </xf>
    <xf numFmtId="0" fontId="6" fillId="0" borderId="3" xfId="14" applyFont="1" applyBorder="1" applyAlignment="1">
      <alignment horizontal="left" vertical="center"/>
    </xf>
    <xf numFmtId="0" fontId="6" fillId="0" borderId="4" xfId="14" applyFont="1" applyBorder="1" applyAlignment="1">
      <alignment horizontal="left" vertical="center"/>
    </xf>
    <xf numFmtId="0" fontId="6" fillId="0" borderId="31" xfId="14" applyFont="1" applyBorder="1" applyAlignment="1">
      <alignment horizontal="center" vertical="center"/>
    </xf>
    <xf numFmtId="0" fontId="6" fillId="0" borderId="7" xfId="14" applyFont="1" applyBorder="1" applyAlignment="1">
      <alignment horizontal="center" vertical="center"/>
    </xf>
    <xf numFmtId="0" fontId="6" fillId="0" borderId="31" xfId="14" quotePrefix="1" applyFont="1" applyBorder="1" applyAlignment="1">
      <alignment horizontal="center" vertical="center"/>
    </xf>
    <xf numFmtId="0" fontId="6" fillId="0" borderId="7" xfId="14" quotePrefix="1" applyFont="1" applyBorder="1" applyAlignment="1">
      <alignment horizontal="center" vertical="center"/>
    </xf>
    <xf numFmtId="0" fontId="6" fillId="0" borderId="31" xfId="14" applyFont="1" applyBorder="1" applyAlignment="1">
      <alignment horizontal="center" vertical="center" wrapText="1"/>
    </xf>
    <xf numFmtId="0" fontId="6" fillId="0" borderId="7" xfId="14" applyFont="1" applyBorder="1" applyAlignment="1">
      <alignment horizontal="center" vertical="center" wrapText="1"/>
    </xf>
    <xf numFmtId="0" fontId="6" fillId="0" borderId="16" xfId="14" applyFont="1" applyBorder="1" applyAlignment="1">
      <alignment horizontal="left" vertical="center"/>
    </xf>
    <xf numFmtId="0" fontId="6" fillId="0" borderId="19" xfId="14" applyFont="1" applyBorder="1" applyAlignment="1">
      <alignment horizontal="left" vertical="center"/>
    </xf>
    <xf numFmtId="0" fontId="6" fillId="0" borderId="20" xfId="14" applyFont="1" applyBorder="1" applyAlignment="1">
      <alignment horizontal="left" vertical="center"/>
    </xf>
    <xf numFmtId="0" fontId="47" fillId="0" borderId="0" xfId="14" applyFont="1" applyAlignment="1">
      <alignment horizontal="center" vertical="center"/>
    </xf>
    <xf numFmtId="0" fontId="6" fillId="0" borderId="24" xfId="14" applyFont="1" applyBorder="1" applyAlignment="1">
      <alignment horizontal="center" vertical="center"/>
    </xf>
    <xf numFmtId="0" fontId="6" fillId="0" borderId="6" xfId="14" applyFont="1" applyBorder="1" applyAlignment="1">
      <alignment horizontal="center" vertical="center"/>
    </xf>
    <xf numFmtId="0" fontId="6" fillId="0" borderId="10" xfId="14" applyFont="1" applyBorder="1" applyAlignment="1">
      <alignment horizontal="center" vertical="center"/>
    </xf>
    <xf numFmtId="0" fontId="6" fillId="0" borderId="0" xfId="14" applyFont="1" applyAlignment="1">
      <alignment horizontal="center" vertical="center"/>
    </xf>
    <xf numFmtId="0" fontId="6" fillId="0" borderId="25" xfId="14" quotePrefix="1" applyFont="1" applyBorder="1" applyAlignment="1">
      <alignment horizontal="center" vertical="center"/>
    </xf>
    <xf numFmtId="0" fontId="6" fillId="0" borderId="26" xfId="14" quotePrefix="1" applyFont="1" applyBorder="1" applyAlignment="1">
      <alignment horizontal="center" vertical="center"/>
    </xf>
    <xf numFmtId="0" fontId="6" fillId="0" borderId="27" xfId="14" quotePrefix="1" applyFont="1" applyBorder="1" applyAlignment="1">
      <alignment horizontal="center" vertical="center"/>
    </xf>
    <xf numFmtId="0" fontId="6" fillId="0" borderId="5" xfId="14" applyFont="1" applyBorder="1" applyAlignment="1">
      <alignment horizontal="center" vertical="center"/>
    </xf>
    <xf numFmtId="0" fontId="6" fillId="0" borderId="2" xfId="14" applyFont="1" applyBorder="1" applyAlignment="1">
      <alignment horizontal="center" vertical="center" wrapText="1"/>
    </xf>
    <xf numFmtId="0" fontId="6" fillId="0" borderId="4" xfId="14" applyFont="1" applyBorder="1" applyAlignment="1">
      <alignment horizontal="center" vertical="center" wrapText="1"/>
    </xf>
    <xf numFmtId="0" fontId="6" fillId="11" borderId="14" xfId="14" applyFont="1" applyFill="1" applyBorder="1" applyAlignment="1">
      <alignment horizontal="center" vertical="center" wrapText="1"/>
    </xf>
    <xf numFmtId="0" fontId="6" fillId="11" borderId="18" xfId="14" applyFont="1" applyFill="1" applyBorder="1" applyAlignment="1">
      <alignment horizontal="center" vertical="center" wrapText="1"/>
    </xf>
    <xf numFmtId="0" fontId="6" fillId="11" borderId="2" xfId="14" applyFont="1" applyFill="1" applyBorder="1" applyAlignment="1">
      <alignment horizontal="center" vertical="center" wrapText="1"/>
    </xf>
    <xf numFmtId="0" fontId="6" fillId="11" borderId="4" xfId="14" applyFont="1" applyFill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25" xfId="1" applyFont="1" applyBorder="1" applyAlignment="1">
      <alignment horizontal="center" vertical="center"/>
    </xf>
    <xf numFmtId="0" fontId="6" fillId="0" borderId="26" xfId="1" applyFont="1" applyBorder="1" applyAlignment="1">
      <alignment horizontal="center" vertical="center"/>
    </xf>
    <xf numFmtId="0" fontId="6" fillId="0" borderId="27" xfId="1" applyFont="1" applyBorder="1" applyAlignment="1">
      <alignment horizontal="center" vertical="center"/>
    </xf>
    <xf numFmtId="0" fontId="6" fillId="0" borderId="49" xfId="3" applyFont="1" applyBorder="1" applyAlignment="1">
      <alignment horizontal="center" vertical="center"/>
    </xf>
    <xf numFmtId="0" fontId="6" fillId="0" borderId="33" xfId="3" applyFont="1" applyBorder="1" applyAlignment="1">
      <alignment horizontal="center" vertical="center"/>
    </xf>
    <xf numFmtId="0" fontId="6" fillId="0" borderId="34" xfId="3" applyFont="1" applyBorder="1" applyAlignment="1">
      <alignment horizontal="center" vertical="center"/>
    </xf>
    <xf numFmtId="0" fontId="6" fillId="0" borderId="14" xfId="3" applyFont="1" applyBorder="1" applyAlignment="1">
      <alignment horizontal="center" vertical="center"/>
    </xf>
    <xf numFmtId="0" fontId="6" fillId="0" borderId="8" xfId="3" applyFont="1" applyBorder="1" applyAlignment="1">
      <alignment horizontal="center" vertical="center"/>
    </xf>
    <xf numFmtId="0" fontId="6" fillId="0" borderId="18" xfId="3" applyFont="1" applyBorder="1" applyAlignment="1">
      <alignment horizontal="center" vertical="center"/>
    </xf>
    <xf numFmtId="0" fontId="6" fillId="0" borderId="42" xfId="3" applyFont="1" applyBorder="1" applyAlignment="1">
      <alignment horizontal="center" vertical="center"/>
    </xf>
    <xf numFmtId="0" fontId="6" fillId="0" borderId="36" xfId="3" applyFont="1" applyBorder="1" applyAlignment="1">
      <alignment horizontal="center" vertical="center"/>
    </xf>
    <xf numFmtId="0" fontId="6" fillId="0" borderId="32" xfId="3" applyFont="1" applyBorder="1" applyAlignment="1">
      <alignment horizontal="center" vertical="center"/>
    </xf>
    <xf numFmtId="0" fontId="6" fillId="0" borderId="10" xfId="3" applyFont="1" applyBorder="1" applyAlignment="1">
      <alignment horizontal="center" vertical="center"/>
    </xf>
    <xf numFmtId="0" fontId="6" fillId="0" borderId="17" xfId="3" applyFont="1" applyBorder="1" applyAlignment="1">
      <alignment horizontal="center" vertical="center"/>
    </xf>
    <xf numFmtId="0" fontId="6" fillId="0" borderId="0" xfId="1" quotePrefix="1" applyFont="1" applyAlignment="1">
      <alignment horizontal="center" vertical="center"/>
    </xf>
    <xf numFmtId="0" fontId="6" fillId="0" borderId="30" xfId="1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 wrapText="1"/>
    </xf>
    <xf numFmtId="0" fontId="6" fillId="0" borderId="28" xfId="1" applyFont="1" applyBorder="1" applyAlignment="1">
      <alignment horizontal="center" vertical="center"/>
    </xf>
    <xf numFmtId="0" fontId="6" fillId="0" borderId="28" xfId="1" applyFont="1" applyBorder="1" applyAlignment="1">
      <alignment horizontal="center" vertical="center" wrapText="1"/>
    </xf>
    <xf numFmtId="0" fontId="6" fillId="0" borderId="24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3" fillId="0" borderId="29" xfId="1" applyFont="1" applyBorder="1" applyAlignment="1">
      <alignment horizontal="center" vertical="center" wrapText="1"/>
    </xf>
    <xf numFmtId="0" fontId="3" fillId="0" borderId="23" xfId="1" applyFont="1" applyBorder="1" applyAlignment="1">
      <alignment horizontal="center" vertical="center" wrapText="1"/>
    </xf>
    <xf numFmtId="0" fontId="3" fillId="0" borderId="30" xfId="1" applyFont="1" applyBorder="1" applyAlignment="1">
      <alignment horizontal="center" vertical="center" wrapText="1"/>
    </xf>
    <xf numFmtId="0" fontId="3" fillId="0" borderId="11" xfId="1" applyFont="1" applyBorder="1" applyAlignment="1">
      <alignment horizontal="center" vertical="center" wrapText="1"/>
    </xf>
    <xf numFmtId="0" fontId="3" fillId="0" borderId="12" xfId="1" applyFont="1" applyBorder="1" applyAlignment="1">
      <alignment horizontal="center" vertical="center" wrapText="1"/>
    </xf>
    <xf numFmtId="0" fontId="3" fillId="0" borderId="13" xfId="1" applyFont="1" applyBorder="1" applyAlignment="1">
      <alignment horizontal="center" vertical="center" wrapText="1"/>
    </xf>
    <xf numFmtId="0" fontId="3" fillId="0" borderId="29" xfId="1" quotePrefix="1" applyFont="1" applyBorder="1" applyAlignment="1">
      <alignment horizontal="center" vertical="center" wrapText="1"/>
    </xf>
    <xf numFmtId="0" fontId="3" fillId="0" borderId="23" xfId="1" quotePrefix="1" applyFont="1" applyBorder="1" applyAlignment="1">
      <alignment horizontal="center" vertical="center" wrapText="1"/>
    </xf>
    <xf numFmtId="0" fontId="3" fillId="0" borderId="30" xfId="1" quotePrefix="1" applyFont="1" applyBorder="1" applyAlignment="1">
      <alignment horizontal="center" vertical="center" wrapText="1"/>
    </xf>
    <xf numFmtId="0" fontId="3" fillId="0" borderId="11" xfId="1" quotePrefix="1" applyFont="1" applyBorder="1" applyAlignment="1">
      <alignment horizontal="center" vertical="center" wrapText="1"/>
    </xf>
    <xf numFmtId="0" fontId="3" fillId="0" borderId="12" xfId="1" quotePrefix="1" applyFont="1" applyBorder="1" applyAlignment="1">
      <alignment horizontal="center" vertical="center" wrapText="1"/>
    </xf>
    <xf numFmtId="0" fontId="3" fillId="0" borderId="13" xfId="1" quotePrefix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29" xfId="1" applyFont="1" applyBorder="1" applyAlignment="1">
      <alignment horizontal="center" vertical="center"/>
    </xf>
    <xf numFmtId="0" fontId="6" fillId="0" borderId="23" xfId="1" applyFont="1" applyBorder="1" applyAlignment="1">
      <alignment horizontal="center" vertical="center"/>
    </xf>
    <xf numFmtId="0" fontId="6" fillId="0" borderId="30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6" fillId="0" borderId="16" xfId="1" quotePrefix="1" applyFont="1" applyBorder="1" applyAlignment="1">
      <alignment horizontal="left" vertical="center"/>
    </xf>
    <xf numFmtId="0" fontId="6" fillId="0" borderId="19" xfId="1" quotePrefix="1" applyFont="1" applyBorder="1" applyAlignment="1">
      <alignment horizontal="left" vertical="center"/>
    </xf>
    <xf numFmtId="0" fontId="6" fillId="0" borderId="5" xfId="1" applyFont="1" applyBorder="1" applyAlignment="1">
      <alignment horizontal="center" vertical="center" wrapText="1"/>
    </xf>
    <xf numFmtId="0" fontId="46" fillId="0" borderId="1" xfId="1" applyFont="1" applyBorder="1" applyAlignment="1">
      <alignment horizontal="center" vertical="center" wrapText="1"/>
    </xf>
    <xf numFmtId="0" fontId="47" fillId="0" borderId="0" xfId="1" applyFont="1" applyAlignment="1">
      <alignment horizontal="center" vertical="center"/>
    </xf>
    <xf numFmtId="0" fontId="6" fillId="0" borderId="11" xfId="19" applyFont="1" applyBorder="1" applyAlignment="1">
      <alignment horizontal="center" vertical="center" wrapText="1"/>
    </xf>
    <xf numFmtId="0" fontId="6" fillId="0" borderId="12" xfId="19" applyFont="1" applyBorder="1" applyAlignment="1">
      <alignment horizontal="center" vertical="center" wrapText="1"/>
    </xf>
    <xf numFmtId="0" fontId="6" fillId="0" borderId="13" xfId="19" applyFont="1" applyBorder="1" applyAlignment="1">
      <alignment horizontal="center" vertical="center" wrapText="1"/>
    </xf>
    <xf numFmtId="0" fontId="6" fillId="0" borderId="0" xfId="19" applyFont="1" applyAlignment="1">
      <alignment horizontal="center" vertical="center"/>
    </xf>
    <xf numFmtId="0" fontId="6" fillId="0" borderId="2" xfId="19" applyFont="1" applyBorder="1" applyAlignment="1">
      <alignment horizontal="center" vertical="center" wrapText="1"/>
    </xf>
    <xf numFmtId="0" fontId="6" fillId="0" borderId="4" xfId="19" applyFont="1" applyBorder="1" applyAlignment="1">
      <alignment horizontal="center" vertical="center" wrapText="1"/>
    </xf>
    <xf numFmtId="0" fontId="6" fillId="0" borderId="1" xfId="19" applyFont="1" applyBorder="1" applyAlignment="1">
      <alignment horizontal="center" vertical="center" wrapText="1"/>
    </xf>
    <xf numFmtId="0" fontId="6" fillId="0" borderId="7" xfId="19" applyFont="1" applyBorder="1" applyAlignment="1">
      <alignment horizontal="center" vertical="center"/>
    </xf>
    <xf numFmtId="0" fontId="6" fillId="0" borderId="6" xfId="19" applyFont="1" applyBorder="1" applyAlignment="1">
      <alignment horizontal="center" vertical="center"/>
    </xf>
    <xf numFmtId="0" fontId="6" fillId="0" borderId="10" xfId="19" applyFont="1" applyBorder="1" applyAlignment="1">
      <alignment horizontal="center" vertical="center" wrapText="1"/>
    </xf>
    <xf numFmtId="0" fontId="46" fillId="0" borderId="0" xfId="19" applyFont="1"/>
    <xf numFmtId="0" fontId="46" fillId="0" borderId="17" xfId="19" applyFont="1" applyBorder="1"/>
    <xf numFmtId="0" fontId="46" fillId="0" borderId="11" xfId="19" applyFont="1" applyBorder="1"/>
    <xf numFmtId="0" fontId="46" fillId="0" borderId="12" xfId="19" applyFont="1" applyBorder="1"/>
    <xf numFmtId="0" fontId="46" fillId="0" borderId="13" xfId="19" applyFont="1" applyBorder="1"/>
    <xf numFmtId="0" fontId="6" fillId="0" borderId="2" xfId="3" applyFont="1" applyBorder="1" applyAlignment="1">
      <alignment horizontal="center" vertical="center" wrapText="1"/>
    </xf>
    <xf numFmtId="0" fontId="6" fillId="0" borderId="4" xfId="3" applyFont="1" applyBorder="1" applyAlignment="1">
      <alignment horizontal="center" vertical="center" wrapText="1"/>
    </xf>
    <xf numFmtId="0" fontId="6" fillId="0" borderId="12" xfId="3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1" xfId="3" applyFont="1" applyBorder="1" applyAlignment="1">
      <alignment horizontal="center" vertical="center" wrapText="1" shrinkToFit="1"/>
    </xf>
    <xf numFmtId="0" fontId="6" fillId="0" borderId="12" xfId="3" applyFont="1" applyBorder="1" applyAlignment="1">
      <alignment horizontal="center" vertical="center" wrapText="1" shrinkToFit="1"/>
    </xf>
    <xf numFmtId="0" fontId="6" fillId="0" borderId="13" xfId="3" applyFont="1" applyBorder="1" applyAlignment="1">
      <alignment horizontal="center" vertical="center" wrapText="1" shrinkToFit="1"/>
    </xf>
    <xf numFmtId="2" fontId="6" fillId="0" borderId="1" xfId="3" applyNumberFormat="1" applyFont="1" applyBorder="1" applyAlignment="1">
      <alignment horizontal="center" vertical="center"/>
    </xf>
    <xf numFmtId="2" fontId="6" fillId="0" borderId="3" xfId="3" applyNumberFormat="1" applyFont="1" applyBorder="1" applyAlignment="1">
      <alignment horizontal="center" vertical="center"/>
    </xf>
    <xf numFmtId="2" fontId="6" fillId="0" borderId="2" xfId="3" applyNumberFormat="1" applyFont="1" applyBorder="1" applyAlignment="1">
      <alignment horizontal="center" vertical="center"/>
    </xf>
    <xf numFmtId="2" fontId="6" fillId="0" borderId="7" xfId="3" applyNumberFormat="1" applyFont="1" applyBorder="1" applyAlignment="1">
      <alignment horizontal="center" vertical="center"/>
    </xf>
    <xf numFmtId="2" fontId="6" fillId="0" borderId="28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2" fontId="6" fillId="0" borderId="25" xfId="3" applyNumberFormat="1" applyFont="1" applyBorder="1" applyAlignment="1">
      <alignment horizontal="center" vertical="center"/>
    </xf>
    <xf numFmtId="2" fontId="6" fillId="0" borderId="26" xfId="3" applyNumberFormat="1" applyFont="1" applyBorder="1" applyAlignment="1">
      <alignment horizontal="center" vertical="center"/>
    </xf>
    <xf numFmtId="2" fontId="6" fillId="0" borderId="27" xfId="3" applyNumberFormat="1" applyFont="1" applyBorder="1" applyAlignment="1">
      <alignment horizontal="center" vertical="center"/>
    </xf>
    <xf numFmtId="2" fontId="6" fillId="0" borderId="14" xfId="3" applyNumberFormat="1" applyFont="1" applyBorder="1" applyAlignment="1">
      <alignment horizontal="center" vertical="center"/>
    </xf>
    <xf numFmtId="2" fontId="6" fillId="0" borderId="8" xfId="3" applyNumberFormat="1" applyFont="1" applyBorder="1" applyAlignment="1">
      <alignment horizontal="center" vertical="center"/>
    </xf>
    <xf numFmtId="2" fontId="6" fillId="0" borderId="18" xfId="3" applyNumberFormat="1" applyFont="1" applyBorder="1" applyAlignment="1">
      <alignment horizontal="center" vertical="center"/>
    </xf>
    <xf numFmtId="2" fontId="6" fillId="0" borderId="11" xfId="3" applyNumberFormat="1" applyFont="1" applyBorder="1" applyAlignment="1">
      <alignment horizontal="center" vertical="center"/>
    </xf>
    <xf numFmtId="2" fontId="6" fillId="0" borderId="12" xfId="3" applyNumberFormat="1" applyFont="1" applyBorder="1" applyAlignment="1">
      <alignment horizontal="center" vertical="center"/>
    </xf>
    <xf numFmtId="2" fontId="6" fillId="0" borderId="13" xfId="3" applyNumberFormat="1" applyFont="1" applyBorder="1" applyAlignment="1">
      <alignment horizontal="center" vertical="center"/>
    </xf>
    <xf numFmtId="2" fontId="6" fillId="0" borderId="4" xfId="3" applyNumberFormat="1" applyFont="1" applyBorder="1" applyAlignment="1">
      <alignment horizontal="center" vertical="center"/>
    </xf>
    <xf numFmtId="0" fontId="6" fillId="0" borderId="3" xfId="3" applyFont="1" applyBorder="1" applyAlignment="1">
      <alignment horizontal="center" vertical="center" wrapText="1"/>
    </xf>
    <xf numFmtId="0" fontId="6" fillId="0" borderId="0" xfId="3" quotePrefix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1" xfId="3" quotePrefix="1" applyFont="1" applyBorder="1" applyAlignment="1">
      <alignment horizontal="center" vertical="center" wrapText="1"/>
    </xf>
    <xf numFmtId="0" fontId="6" fillId="0" borderId="26" xfId="1" applyFont="1" applyBorder="1" applyAlignment="1">
      <alignment horizontal="center" vertical="center" wrapText="1"/>
    </xf>
    <xf numFmtId="0" fontId="6" fillId="0" borderId="14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8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6" fillId="0" borderId="13" xfId="1" applyFont="1" applyBorder="1" applyAlignment="1">
      <alignment horizontal="center" vertical="center"/>
    </xf>
    <xf numFmtId="0" fontId="6" fillId="0" borderId="17" xfId="1" applyFont="1" applyBorder="1" applyAlignment="1">
      <alignment horizontal="center" vertical="center"/>
    </xf>
    <xf numFmtId="0" fontId="6" fillId="0" borderId="0" xfId="3" applyFont="1" applyAlignment="1">
      <alignment horizontal="center" vertical="center" wrapText="1"/>
    </xf>
    <xf numFmtId="0" fontId="6" fillId="0" borderId="17" xfId="3" applyFont="1" applyBorder="1" applyAlignment="1">
      <alignment horizontal="center" vertical="center" wrapText="1"/>
    </xf>
    <xf numFmtId="0" fontId="47" fillId="0" borderId="0" xfId="22" applyFont="1" applyAlignment="1">
      <alignment horizontal="center"/>
    </xf>
    <xf numFmtId="0" fontId="46" fillId="0" borderId="6" xfId="22" applyFont="1" applyBorder="1" applyAlignment="1">
      <alignment horizontal="center" vertical="center"/>
    </xf>
    <xf numFmtId="0" fontId="46" fillId="0" borderId="1" xfId="22" applyFont="1" applyBorder="1" applyAlignment="1">
      <alignment horizontal="center" vertical="center"/>
    </xf>
    <xf numFmtId="0" fontId="46" fillId="0" borderId="7" xfId="22" applyFont="1" applyBorder="1" applyAlignment="1">
      <alignment horizontal="center" vertical="center"/>
    </xf>
    <xf numFmtId="0" fontId="48" fillId="0" borderId="11" xfId="13" applyFont="1" applyFill="1" applyBorder="1" applyAlignment="1">
      <alignment horizontal="center" vertical="center"/>
    </xf>
    <xf numFmtId="0" fontId="48" fillId="0" borderId="12" xfId="13" applyFont="1" applyFill="1" applyBorder="1" applyAlignment="1">
      <alignment horizontal="center" vertical="center"/>
    </xf>
    <xf numFmtId="0" fontId="48" fillId="0" borderId="13" xfId="13" applyFont="1" applyFill="1" applyBorder="1" applyAlignment="1">
      <alignment horizontal="center" vertical="center"/>
    </xf>
    <xf numFmtId="0" fontId="45" fillId="0" borderId="26" xfId="3" applyFont="1" applyBorder="1" applyAlignment="1">
      <alignment horizontal="center" vertical="center" wrapText="1"/>
    </xf>
    <xf numFmtId="0" fontId="45" fillId="0" borderId="27" xfId="3" applyFont="1" applyBorder="1" applyAlignment="1">
      <alignment horizontal="center" vertical="center" wrapText="1"/>
    </xf>
    <xf numFmtId="0" fontId="6" fillId="0" borderId="29" xfId="3" applyFont="1" applyBorder="1" applyAlignment="1">
      <alignment horizontal="center" vertical="top" wrapText="1"/>
    </xf>
    <xf numFmtId="0" fontId="6" fillId="0" borderId="23" xfId="3" applyFont="1" applyBorder="1" applyAlignment="1">
      <alignment horizontal="center" vertical="top" wrapText="1"/>
    </xf>
    <xf numFmtId="0" fontId="6" fillId="0" borderId="30" xfId="3" applyFont="1" applyBorder="1" applyAlignment="1">
      <alignment horizontal="center" vertical="top" wrapText="1"/>
    </xf>
    <xf numFmtId="0" fontId="6" fillId="0" borderId="11" xfId="3" applyFont="1" applyBorder="1" applyAlignment="1">
      <alignment horizontal="center" vertical="top" wrapText="1"/>
    </xf>
    <xf numFmtId="0" fontId="6" fillId="0" borderId="12" xfId="3" applyFont="1" applyBorder="1" applyAlignment="1">
      <alignment horizontal="center" vertical="top" wrapText="1"/>
    </xf>
    <xf numFmtId="0" fontId="6" fillId="0" borderId="13" xfId="3" applyFont="1" applyBorder="1" applyAlignment="1">
      <alignment horizontal="center" vertical="top" wrapText="1"/>
    </xf>
    <xf numFmtId="0" fontId="7" fillId="0" borderId="0" xfId="3" applyFont="1" applyAlignment="1">
      <alignment horizontal="right" vertical="center"/>
    </xf>
    <xf numFmtId="0" fontId="6" fillId="0" borderId="14" xfId="3" applyFont="1" applyBorder="1" applyAlignment="1">
      <alignment horizontal="center" vertical="center" wrapText="1"/>
    </xf>
    <xf numFmtId="0" fontId="6" fillId="0" borderId="18" xfId="3" applyFont="1" applyBorder="1" applyAlignment="1">
      <alignment horizontal="center" vertical="center" wrapText="1"/>
    </xf>
    <xf numFmtId="0" fontId="6" fillId="0" borderId="8" xfId="3" applyFont="1" applyBorder="1" applyAlignment="1">
      <alignment horizontal="center" vertical="center" wrapText="1"/>
    </xf>
    <xf numFmtId="0" fontId="7" fillId="0" borderId="0" xfId="3" applyFont="1" applyAlignment="1">
      <alignment horizontal="center" vertical="center" wrapText="1"/>
    </xf>
    <xf numFmtId="0" fontId="7" fillId="0" borderId="0" xfId="3" quotePrefix="1" applyFont="1" applyAlignment="1">
      <alignment horizontal="center" vertical="center" wrapText="1"/>
    </xf>
    <xf numFmtId="0" fontId="6" fillId="0" borderId="29" xfId="3" quotePrefix="1" applyFont="1" applyBorder="1" applyAlignment="1">
      <alignment horizontal="center" vertical="center" wrapText="1"/>
    </xf>
    <xf numFmtId="0" fontId="6" fillId="0" borderId="30" xfId="3" quotePrefix="1" applyFont="1" applyBorder="1" applyAlignment="1">
      <alignment horizontal="center" vertical="center" wrapText="1"/>
    </xf>
    <xf numFmtId="0" fontId="6" fillId="0" borderId="10" xfId="3" quotePrefix="1" applyFont="1" applyBorder="1" applyAlignment="1">
      <alignment horizontal="center" vertical="center" wrapText="1"/>
    </xf>
    <xf numFmtId="0" fontId="6" fillId="0" borderId="17" xfId="3" quotePrefix="1" applyFont="1" applyBorder="1" applyAlignment="1">
      <alignment horizontal="center" vertical="center" wrapText="1"/>
    </xf>
    <xf numFmtId="0" fontId="6" fillId="0" borderId="11" xfId="3" quotePrefix="1" applyFont="1" applyBorder="1" applyAlignment="1">
      <alignment horizontal="center" vertical="center" wrapText="1"/>
    </xf>
    <xf numFmtId="0" fontId="6" fillId="0" borderId="13" xfId="3" quotePrefix="1" applyFont="1" applyBorder="1" applyAlignment="1">
      <alignment horizontal="center" vertical="center" wrapText="1"/>
    </xf>
    <xf numFmtId="0" fontId="6" fillId="0" borderId="25" xfId="3" applyFont="1" applyBorder="1" applyAlignment="1">
      <alignment horizontal="center"/>
    </xf>
    <xf numFmtId="0" fontId="6" fillId="0" borderId="26" xfId="3" applyFont="1" applyBorder="1" applyAlignment="1">
      <alignment horizontal="center"/>
    </xf>
    <xf numFmtId="0" fontId="6" fillId="0" borderId="27" xfId="3" applyFont="1" applyBorder="1" applyAlignment="1">
      <alignment horizontal="center"/>
    </xf>
    <xf numFmtId="0" fontId="6" fillId="0" borderId="23" xfId="3" quotePrefix="1" applyFont="1" applyBorder="1" applyAlignment="1">
      <alignment horizontal="center" vertical="center" wrapText="1"/>
    </xf>
    <xf numFmtId="0" fontId="6" fillId="0" borderId="0" xfId="3" quotePrefix="1" applyFont="1" applyAlignment="1">
      <alignment horizontal="center" vertical="center" wrapText="1"/>
    </xf>
    <xf numFmtId="0" fontId="6" fillId="0" borderId="12" xfId="3" quotePrefix="1" applyFont="1" applyBorder="1" applyAlignment="1">
      <alignment horizontal="center" vertical="center" wrapText="1"/>
    </xf>
    <xf numFmtId="0" fontId="6" fillId="0" borderId="2" xfId="3" quotePrefix="1" applyFont="1" applyBorder="1" applyAlignment="1">
      <alignment horizontal="center" vertical="center" wrapText="1"/>
    </xf>
    <xf numFmtId="0" fontId="6" fillId="0" borderId="4" xfId="3" quotePrefix="1" applyFont="1" applyBorder="1" applyAlignment="1">
      <alignment horizontal="center" vertical="center" wrapText="1"/>
    </xf>
    <xf numFmtId="0" fontId="7" fillId="0" borderId="0" xfId="3" applyFont="1" applyAlignment="1">
      <alignment horizontal="center" vertical="center"/>
    </xf>
    <xf numFmtId="0" fontId="6" fillId="0" borderId="26" xfId="3" quotePrefix="1" applyFont="1" applyBorder="1" applyAlignment="1">
      <alignment horizontal="center" vertical="center" wrapText="1"/>
    </xf>
    <xf numFmtId="0" fontId="19" fillId="0" borderId="23" xfId="3" applyFont="1" applyBorder="1" applyAlignment="1">
      <alignment horizontal="center" vertical="center" wrapText="1"/>
    </xf>
    <xf numFmtId="0" fontId="19" fillId="0" borderId="30" xfId="3" applyFont="1" applyBorder="1" applyAlignment="1">
      <alignment horizontal="center" vertical="center" wrapText="1"/>
    </xf>
    <xf numFmtId="0" fontId="19" fillId="0" borderId="11" xfId="3" applyFont="1" applyBorder="1" applyAlignment="1">
      <alignment horizontal="center" vertical="center" wrapText="1"/>
    </xf>
    <xf numFmtId="0" fontId="19" fillId="0" borderId="12" xfId="3" applyFont="1" applyBorder="1" applyAlignment="1">
      <alignment horizontal="center" vertical="center" wrapText="1"/>
    </xf>
    <xf numFmtId="0" fontId="19" fillId="0" borderId="13" xfId="3" applyFont="1" applyBorder="1" applyAlignment="1">
      <alignment horizontal="center" vertical="center" wrapText="1"/>
    </xf>
    <xf numFmtId="0" fontId="19" fillId="0" borderId="1" xfId="3" applyFont="1" applyBorder="1" applyAlignment="1">
      <alignment horizontal="center" vertical="center"/>
    </xf>
    <xf numFmtId="0" fontId="6" fillId="0" borderId="1" xfId="3" applyFont="1" applyBorder="1" applyAlignment="1">
      <alignment horizontal="center"/>
    </xf>
    <xf numFmtId="0" fontId="6" fillId="0" borderId="8" xfId="3" applyFont="1" applyBorder="1" applyAlignment="1">
      <alignment wrapText="1"/>
    </xf>
    <xf numFmtId="0" fontId="6" fillId="0" borderId="18" xfId="3" applyFont="1" applyBorder="1" applyAlignment="1">
      <alignment wrapText="1"/>
    </xf>
    <xf numFmtId="2" fontId="6" fillId="0" borderId="24" xfId="3" applyNumberFormat="1" applyFont="1" applyBorder="1" applyAlignment="1">
      <alignment horizontal="center" vertical="center" wrapText="1"/>
    </xf>
    <xf numFmtId="2" fontId="6" fillId="0" borderId="7" xfId="3" applyNumberFormat="1" applyFont="1" applyBorder="1" applyAlignment="1">
      <alignment horizontal="center" vertical="center" wrapText="1"/>
    </xf>
    <xf numFmtId="0" fontId="6" fillId="0" borderId="0" xfId="1" applyFont="1" applyAlignment="1">
      <alignment horizontal="center" wrapText="1"/>
    </xf>
    <xf numFmtId="0" fontId="7" fillId="0" borderId="12" xfId="3" applyFont="1" applyBorder="1" applyAlignment="1">
      <alignment horizontal="center" vertical="center"/>
    </xf>
    <xf numFmtId="0" fontId="40" fillId="0" borderId="0" xfId="1" applyFont="1" applyAlignment="1">
      <alignment horizontal="center" vertical="center"/>
    </xf>
    <xf numFmtId="0" fontId="37" fillId="0" borderId="1" xfId="3" applyFont="1" applyBorder="1" applyAlignment="1">
      <alignment horizontal="center" vertical="center"/>
    </xf>
    <xf numFmtId="0" fontId="37" fillId="0" borderId="1" xfId="3" applyFont="1" applyBorder="1" applyAlignment="1">
      <alignment horizontal="center" vertical="center" wrapText="1"/>
    </xf>
    <xf numFmtId="0" fontId="41" fillId="0" borderId="0" xfId="23" applyFont="1" applyAlignment="1">
      <alignment horizontal="left"/>
    </xf>
    <xf numFmtId="0" fontId="6" fillId="0" borderId="0" xfId="23" applyFont="1" applyAlignment="1">
      <alignment horizontal="center"/>
    </xf>
    <xf numFmtId="0" fontId="51" fillId="0" borderId="15" xfId="23" applyFont="1" applyBorder="1" applyAlignment="1">
      <alignment horizontal="left"/>
    </xf>
    <xf numFmtId="0" fontId="41" fillId="0" borderId="28" xfId="23" applyFont="1" applyBorder="1" applyAlignment="1">
      <alignment horizontal="center" vertical="center"/>
    </xf>
    <xf numFmtId="0" fontId="41" fillId="0" borderId="0" xfId="23" applyFont="1" applyAlignment="1">
      <alignment horizontal="center"/>
    </xf>
    <xf numFmtId="0" fontId="41" fillId="0" borderId="28" xfId="23" applyFont="1" applyBorder="1" applyAlignment="1">
      <alignment horizontal="center" vertical="center" wrapText="1"/>
    </xf>
    <xf numFmtId="0" fontId="41" fillId="0" borderId="1" xfId="23" applyFont="1" applyBorder="1" applyAlignment="1">
      <alignment horizontal="center" vertical="center" wrapText="1"/>
    </xf>
    <xf numFmtId="0" fontId="41" fillId="0" borderId="24" xfId="23" applyFont="1" applyBorder="1" applyAlignment="1">
      <alignment horizontal="center" vertical="center" wrapText="1"/>
    </xf>
    <xf numFmtId="0" fontId="41" fillId="0" borderId="6" xfId="23" applyFont="1" applyBorder="1" applyAlignment="1">
      <alignment horizontal="center" vertical="center" wrapText="1"/>
    </xf>
    <xf numFmtId="0" fontId="41" fillId="10" borderId="28" xfId="23" applyFont="1" applyFill="1" applyBorder="1" applyAlignment="1">
      <alignment horizontal="center" vertical="center"/>
    </xf>
    <xf numFmtId="0" fontId="41" fillId="10" borderId="25" xfId="23" applyFont="1" applyFill="1" applyBorder="1" applyAlignment="1">
      <alignment horizontal="center" vertical="center"/>
    </xf>
    <xf numFmtId="0" fontId="41" fillId="10" borderId="27" xfId="23" applyFont="1" applyFill="1" applyBorder="1" applyAlignment="1">
      <alignment horizontal="center" vertical="center"/>
    </xf>
    <xf numFmtId="0" fontId="41" fillId="0" borderId="24" xfId="23" applyFont="1" applyBorder="1" applyAlignment="1">
      <alignment horizontal="center" vertical="center"/>
    </xf>
    <xf numFmtId="0" fontId="41" fillId="0" borderId="6" xfId="23" applyFont="1" applyBorder="1" applyAlignment="1">
      <alignment horizontal="center" vertical="center"/>
    </xf>
    <xf numFmtId="0" fontId="41" fillId="0" borderId="7" xfId="23" applyFont="1" applyBorder="1" applyAlignment="1">
      <alignment horizontal="center" vertical="center"/>
    </xf>
    <xf numFmtId="0" fontId="41" fillId="0" borderId="25" xfId="23" applyFont="1" applyBorder="1" applyAlignment="1">
      <alignment horizontal="center" vertical="center" wrapText="1"/>
    </xf>
    <xf numFmtId="0" fontId="41" fillId="0" borderId="26" xfId="23" applyFont="1" applyBorder="1" applyAlignment="1">
      <alignment horizontal="center" vertical="center" wrapText="1"/>
    </xf>
    <xf numFmtId="0" fontId="41" fillId="0" borderId="27" xfId="23" applyFont="1" applyBorder="1" applyAlignment="1">
      <alignment horizontal="center" vertical="center" wrapText="1"/>
    </xf>
    <xf numFmtId="39" fontId="8" fillId="2" borderId="7" xfId="1" applyNumberFormat="1" applyFont="1" applyFill="1" applyBorder="1"/>
    <xf numFmtId="37" fontId="8" fillId="0" borderId="7" xfId="1" applyNumberFormat="1" applyFont="1" applyBorder="1" applyAlignment="1">
      <alignment horizontal="right"/>
    </xf>
    <xf numFmtId="0" fontId="71" fillId="0" borderId="7" xfId="2" applyFont="1" applyBorder="1" applyAlignment="1" applyProtection="1">
      <alignment horizontal="center" vertical="top"/>
    </xf>
    <xf numFmtId="0" fontId="6" fillId="10" borderId="28" xfId="1" applyFont="1" applyFill="1" applyBorder="1" applyAlignment="1">
      <alignment horizontal="center" vertical="center" wrapText="1"/>
    </xf>
    <xf numFmtId="3" fontId="6" fillId="10" borderId="24" xfId="6" applyNumberFormat="1" applyFont="1" applyFill="1" applyBorder="1" applyAlignment="1">
      <alignment horizontal="center" vertical="center" wrapText="1"/>
    </xf>
    <xf numFmtId="3" fontId="6" fillId="10" borderId="7" xfId="6" applyNumberFormat="1" applyFont="1" applyFill="1" applyBorder="1" applyAlignment="1">
      <alignment horizontal="center" vertical="center" wrapText="1"/>
    </xf>
    <xf numFmtId="3" fontId="6" fillId="10" borderId="5" xfId="6" applyNumberFormat="1" applyFont="1" applyFill="1" applyBorder="1" applyAlignment="1">
      <alignment horizontal="center" vertical="center" wrapText="1"/>
    </xf>
    <xf numFmtId="3" fontId="6" fillId="10" borderId="6" xfId="6" applyNumberFormat="1" applyFont="1" applyFill="1" applyBorder="1" applyAlignment="1">
      <alignment horizontal="center" vertical="center" wrapText="1"/>
    </xf>
    <xf numFmtId="0" fontId="6" fillId="10" borderId="25" xfId="1" applyFont="1" applyFill="1" applyBorder="1" applyAlignment="1">
      <alignment horizontal="center" vertical="center" wrapText="1"/>
    </xf>
    <xf numFmtId="0" fontId="6" fillId="10" borderId="26" xfId="1" applyFont="1" applyFill="1" applyBorder="1" applyAlignment="1">
      <alignment horizontal="center" vertical="center" wrapText="1"/>
    </xf>
    <xf numFmtId="0" fontId="6" fillId="10" borderId="27" xfId="1" applyFont="1" applyFill="1" applyBorder="1" applyAlignment="1">
      <alignment horizontal="center" vertical="center" wrapText="1"/>
    </xf>
    <xf numFmtId="0" fontId="6" fillId="10" borderId="2" xfId="1" applyFont="1" applyFill="1" applyBorder="1" applyAlignment="1">
      <alignment horizontal="center" vertical="center" wrapText="1"/>
    </xf>
    <xf numFmtId="0" fontId="6" fillId="10" borderId="4" xfId="1" applyFont="1" applyFill="1" applyBorder="1" applyAlignment="1">
      <alignment horizontal="center" vertical="center" wrapText="1"/>
    </xf>
    <xf numFmtId="0" fontId="6" fillId="10" borderId="3" xfId="1" applyFont="1" applyFill="1" applyBorder="1" applyAlignment="1">
      <alignment horizontal="center" vertical="center" wrapText="1"/>
    </xf>
    <xf numFmtId="0" fontId="6" fillId="10" borderId="1" xfId="1" applyFont="1" applyFill="1" applyBorder="1" applyAlignment="1">
      <alignment horizontal="center" vertical="center" wrapText="1"/>
    </xf>
    <xf numFmtId="0" fontId="6" fillId="10" borderId="5" xfId="1" applyFont="1" applyFill="1" applyBorder="1" applyAlignment="1">
      <alignment horizontal="center" vertical="center" wrapText="1"/>
    </xf>
    <xf numFmtId="0" fontId="6" fillId="10" borderId="6" xfId="1" applyFont="1" applyFill="1" applyBorder="1" applyAlignment="1">
      <alignment horizontal="center" vertical="center" wrapText="1"/>
    </xf>
    <xf numFmtId="170" fontId="48" fillId="10" borderId="1" xfId="12" applyNumberFormat="1" applyFont="1" applyFill="1" applyBorder="1" applyAlignment="1">
      <alignment horizontal="center" vertical="center" wrapText="1"/>
    </xf>
    <xf numFmtId="170" fontId="48" fillId="10" borderId="5" xfId="12" applyNumberFormat="1" applyFont="1" applyFill="1" applyBorder="1" applyAlignment="1">
      <alignment horizontal="center" vertical="center" wrapText="1"/>
    </xf>
    <xf numFmtId="0" fontId="46" fillId="10" borderId="1" xfId="1" applyFont="1" applyFill="1" applyBorder="1" applyAlignment="1">
      <alignment horizontal="center" vertical="center" wrapText="1"/>
    </xf>
    <xf numFmtId="170" fontId="48" fillId="10" borderId="7" xfId="12" applyNumberFormat="1" applyFont="1" applyFill="1" applyBorder="1" applyAlignment="1">
      <alignment horizontal="center" vertical="center" wrapText="1"/>
    </xf>
    <xf numFmtId="170" fontId="48" fillId="10" borderId="6" xfId="12" applyNumberFormat="1" applyFont="1" applyFill="1" applyBorder="1" applyAlignment="1">
      <alignment horizontal="center" vertical="center" wrapText="1"/>
    </xf>
    <xf numFmtId="0" fontId="6" fillId="10" borderId="11" xfId="19" applyFont="1" applyFill="1" applyBorder="1" applyAlignment="1">
      <alignment horizontal="center" vertical="center" wrapText="1"/>
    </xf>
    <xf numFmtId="0" fontId="6" fillId="10" borderId="12" xfId="19" applyFont="1" applyFill="1" applyBorder="1" applyAlignment="1">
      <alignment horizontal="center" vertical="center" wrapText="1"/>
    </xf>
    <xf numFmtId="0" fontId="6" fillId="10" borderId="13" xfId="19" applyFont="1" applyFill="1" applyBorder="1" applyAlignment="1">
      <alignment horizontal="center" vertical="center" wrapText="1"/>
    </xf>
    <xf numFmtId="0" fontId="6" fillId="10" borderId="2" xfId="19" applyFont="1" applyFill="1" applyBorder="1" applyAlignment="1">
      <alignment horizontal="center" vertical="center" wrapText="1"/>
    </xf>
    <xf numFmtId="0" fontId="6" fillId="10" borderId="4" xfId="19" applyFont="1" applyFill="1" applyBorder="1" applyAlignment="1">
      <alignment horizontal="center" vertical="center" wrapText="1"/>
    </xf>
    <xf numFmtId="0" fontId="6" fillId="10" borderId="1" xfId="19" applyFont="1" applyFill="1" applyBorder="1" applyAlignment="1">
      <alignment horizontal="center" vertical="center" wrapText="1"/>
    </xf>
    <xf numFmtId="0" fontId="3" fillId="10" borderId="1" xfId="19" applyFont="1" applyFill="1" applyBorder="1" applyAlignment="1">
      <alignment horizontal="center" vertical="center" wrapText="1"/>
    </xf>
    <xf numFmtId="0" fontId="6" fillId="10" borderId="1" xfId="19" applyFont="1" applyFill="1" applyBorder="1" applyAlignment="1">
      <alignment horizontal="center" vertical="center" wrapText="1"/>
    </xf>
    <xf numFmtId="0" fontId="6" fillId="10" borderId="4" xfId="19" applyFont="1" applyFill="1" applyBorder="1" applyAlignment="1">
      <alignment horizontal="center" vertical="center" wrapText="1"/>
    </xf>
    <xf numFmtId="0" fontId="49" fillId="10" borderId="1" xfId="19" applyFont="1" applyFill="1" applyBorder="1" applyAlignment="1">
      <alignment horizontal="center" vertical="center"/>
    </xf>
    <xf numFmtId="0" fontId="6" fillId="10" borderId="5" xfId="0" applyFont="1" applyFill="1" applyBorder="1" applyAlignment="1">
      <alignment horizontal="center" vertical="center" wrapText="1"/>
    </xf>
    <xf numFmtId="0" fontId="6" fillId="10" borderId="14" xfId="0" applyFont="1" applyFill="1" applyBorder="1" applyAlignment="1">
      <alignment horizontal="center" vertical="center" wrapText="1"/>
    </xf>
    <xf numFmtId="0" fontId="6" fillId="10" borderId="18" xfId="0" applyFont="1" applyFill="1" applyBorder="1" applyAlignment="1">
      <alignment horizontal="center" vertical="center" wrapText="1"/>
    </xf>
    <xf numFmtId="0" fontId="6" fillId="10" borderId="7" xfId="0" applyFont="1" applyFill="1" applyBorder="1" applyAlignment="1">
      <alignment horizontal="center" vertical="center" wrapText="1"/>
    </xf>
    <xf numFmtId="0" fontId="6" fillId="10" borderId="11" xfId="0" applyFont="1" applyFill="1" applyBorder="1" applyAlignment="1">
      <alignment horizontal="center" vertical="center" wrapText="1"/>
    </xf>
    <xf numFmtId="0" fontId="6" fillId="10" borderId="13" xfId="0" applyFont="1" applyFill="1" applyBorder="1" applyAlignment="1">
      <alignment horizontal="center" vertical="center" wrapText="1"/>
    </xf>
    <xf numFmtId="0" fontId="6" fillId="10" borderId="6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10" borderId="6" xfId="3" applyFont="1" applyFill="1" applyBorder="1" applyAlignment="1">
      <alignment horizontal="center" vertical="center" wrapText="1"/>
    </xf>
    <xf numFmtId="0" fontId="6" fillId="10" borderId="1" xfId="3" applyFont="1" applyFill="1" applyBorder="1" applyAlignment="1">
      <alignment horizontal="center" vertical="center" wrapText="1"/>
    </xf>
    <xf numFmtId="0" fontId="6" fillId="10" borderId="1" xfId="3" applyFont="1" applyFill="1" applyBorder="1" applyAlignment="1">
      <alignment horizontal="center" vertical="center" wrapText="1"/>
    </xf>
    <xf numFmtId="0" fontId="46" fillId="10" borderId="5" xfId="13" applyFont="1" applyFill="1" applyBorder="1" applyAlignment="1">
      <alignment horizontal="center" vertical="center" wrapText="1"/>
    </xf>
    <xf numFmtId="0" fontId="48" fillId="10" borderId="5" xfId="13" applyFont="1" applyFill="1" applyBorder="1" applyAlignment="1">
      <alignment horizontal="center" vertical="center" wrapText="1"/>
    </xf>
    <xf numFmtId="0" fontId="41" fillId="10" borderId="1" xfId="0" applyFont="1" applyFill="1" applyBorder="1" applyAlignment="1">
      <alignment horizontal="center" vertical="center"/>
    </xf>
    <xf numFmtId="37" fontId="7" fillId="10" borderId="7" xfId="7" applyNumberFormat="1" applyFont="1" applyFill="1" applyBorder="1" applyAlignment="1">
      <alignment vertical="center"/>
    </xf>
    <xf numFmtId="0" fontId="6" fillId="10" borderId="14" xfId="3" applyFont="1" applyFill="1" applyBorder="1" applyAlignment="1">
      <alignment horizontal="center" vertical="center" wrapText="1"/>
    </xf>
    <xf numFmtId="0" fontId="6" fillId="10" borderId="11" xfId="3" applyFont="1" applyFill="1" applyBorder="1" applyAlignment="1">
      <alignment horizontal="center" vertical="center" wrapText="1"/>
    </xf>
    <xf numFmtId="0" fontId="6" fillId="10" borderId="1" xfId="3" applyFont="1" applyFill="1" applyBorder="1" applyAlignment="1">
      <alignment horizontal="center" vertical="center"/>
    </xf>
    <xf numFmtId="0" fontId="6" fillId="10" borderId="5" xfId="3" applyFont="1" applyFill="1" applyBorder="1" applyAlignment="1">
      <alignment horizontal="center" vertical="center" wrapText="1"/>
    </xf>
    <xf numFmtId="0" fontId="6" fillId="10" borderId="7" xfId="3" applyFont="1" applyFill="1" applyBorder="1" applyAlignment="1">
      <alignment horizontal="center" vertical="center" wrapText="1"/>
    </xf>
    <xf numFmtId="0" fontId="6" fillId="10" borderId="1" xfId="3" applyFont="1" applyFill="1" applyBorder="1" applyAlignment="1">
      <alignment horizontal="center" vertical="center"/>
    </xf>
  </cellXfs>
  <cellStyles count="25">
    <cellStyle name="40% - Accent3 2" xfId="13" xr:uid="{B323CE93-659E-48D1-93D4-D7FCE220EDF8}"/>
    <cellStyle name="40% - Accent6 2" xfId="12" xr:uid="{EEAD90E7-1918-4DBC-BDFF-D6E1FFF51FBB}"/>
    <cellStyle name="Comma [0]" xfId="24" builtinId="6"/>
    <cellStyle name="Comma [0] 2" xfId="4" xr:uid="{356B003E-93F9-4726-BB98-5352FB2347AD}"/>
    <cellStyle name="Comma [0] 2 2" xfId="7" xr:uid="{BB5A4B12-342A-499C-BF82-F058858575EB}"/>
    <cellStyle name="Comma [0] 2 2 2" xfId="16" xr:uid="{642A77C4-AF17-4F32-99D4-89856F32ECCF}"/>
    <cellStyle name="Comma [0] 2 3" xfId="15" xr:uid="{397A6710-4C28-4603-9AE0-3CA652B7074C}"/>
    <cellStyle name="Comma [0] 2 4" xfId="20" xr:uid="{C4A537EE-3198-4183-9909-3E683DEECBFC}"/>
    <cellStyle name="Comma 10" xfId="11" xr:uid="{653F0733-4CAE-4A92-A07D-450C73F664DD}"/>
    <cellStyle name="Comma 2" xfId="5" xr:uid="{DFEB3B8C-A9F0-4A0D-8668-8B2A5071C26D}"/>
    <cellStyle name="Comma 2 2" xfId="6" xr:uid="{8BB794FF-B9D4-46E8-99FA-3B6ACA24B985}"/>
    <cellStyle name="Comma 2 2 2" xfId="18" xr:uid="{A67C2B0D-24B2-4B41-B435-6A553F04B53B}"/>
    <cellStyle name="Comma 2 3" xfId="17" xr:uid="{AAC26363-59C2-49F9-BB99-D4508EA4FB30}"/>
    <cellStyle name="Comma 2 4" xfId="21" xr:uid="{49A674ED-D00D-4BC1-9A68-5CAEB1128990}"/>
    <cellStyle name="Comma 5" xfId="8" xr:uid="{D93C28C6-48ED-4643-89FA-0A768E7C26DD}"/>
    <cellStyle name="Hyperlink 2" xfId="2" xr:uid="{B20B8FFC-5578-4649-970C-2CDE21A8C649}"/>
    <cellStyle name="Normal" xfId="0" builtinId="0"/>
    <cellStyle name="Normal 2" xfId="1" xr:uid="{1D56599A-0360-4372-8E70-06133BDF538F}"/>
    <cellStyle name="Normal 3" xfId="3" xr:uid="{36D549D8-4EAE-4B0A-A7DD-AB248DF036C2}"/>
    <cellStyle name="Normal 4" xfId="14" xr:uid="{5DFED8E5-569B-496F-A84E-077FD8203A0D}"/>
    <cellStyle name="Normal 5" xfId="19" xr:uid="{B5947086-629A-4A91-8571-8A1E904B6EC7}"/>
    <cellStyle name="Normal 6" xfId="22" xr:uid="{1BFB016D-ADF9-4634-A03D-F15FBD0E7F99}"/>
    <cellStyle name="Normal 7" xfId="23" xr:uid="{E489EE9D-D1A2-446D-A187-1175E377654C}"/>
    <cellStyle name="Normal_MNTRG KETERSEDIAAN OBAT 08" xfId="9" xr:uid="{F7230F80-20BF-4829-90E1-5D829C85C6A4}"/>
    <cellStyle name="Percent 2" xfId="10" xr:uid="{5EDEAF1D-8F63-4275-99D3-2F4CEFA3DC1A}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3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38</xdr:row>
      <xdr:rowOff>0</xdr:rowOff>
    </xdr:from>
    <xdr:to>
      <xdr:col>2</xdr:col>
      <xdr:colOff>0</xdr:colOff>
      <xdr:row>40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780CAB-5B77-460E-BD22-CA873304AD56}"/>
            </a:ext>
          </a:extLst>
        </xdr:cNvPr>
        <xdr:cNvGrpSpPr>
          <a:grpSpLocks/>
        </xdr:cNvGrpSpPr>
      </xdr:nvGrpSpPr>
      <xdr:grpSpPr bwMode="auto">
        <a:xfrm>
          <a:off x="3741964" y="7660821"/>
          <a:ext cx="0" cy="408215"/>
          <a:chOff x="175" y="611"/>
          <a:chExt cx="8" cy="4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AA33EFE4-EA48-498C-934F-7BB73E66B6BA}"/>
              </a:ext>
            </a:extLst>
          </xdr:cNvPr>
          <xdr:cNvSpPr>
            <a:spLocks noChangeShapeType="1"/>
          </xdr:cNvSpPr>
        </xdr:nvSpPr>
        <xdr:spPr bwMode="auto">
          <a:xfrm>
            <a:off x="175" y="611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2B546987-01A8-4E23-8A67-A5307EBAEB11}"/>
              </a:ext>
            </a:extLst>
          </xdr:cNvPr>
          <xdr:cNvSpPr>
            <a:spLocks noChangeShapeType="1"/>
          </xdr:cNvSpPr>
        </xdr:nvSpPr>
        <xdr:spPr bwMode="auto">
          <a:xfrm>
            <a:off x="175" y="615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F08F6AA-5A3A-4D75-9758-4E1120ACB390}"/>
            </a:ext>
          </a:extLst>
        </xdr:cNvPr>
        <xdr:cNvGrpSpPr>
          <a:grpSpLocks/>
        </xdr:cNvGrpSpPr>
      </xdr:nvGrpSpPr>
      <xdr:grpSpPr bwMode="auto">
        <a:xfrm>
          <a:off x="2936875" y="10334625"/>
          <a:ext cx="0" cy="0"/>
          <a:chOff x="175" y="611"/>
          <a:chExt cx="8" cy="4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D563FA8A-C0DB-4793-B216-7BDC313FDDB1}"/>
              </a:ext>
            </a:extLst>
          </xdr:cNvPr>
          <xdr:cNvSpPr>
            <a:spLocks noChangeShapeType="1"/>
          </xdr:cNvSpPr>
        </xdr:nvSpPr>
        <xdr:spPr bwMode="auto">
          <a:xfrm>
            <a:off x="175" y="611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02F9152D-28CE-4BBD-B4F6-60CD9636C55B}"/>
              </a:ext>
            </a:extLst>
          </xdr:cNvPr>
          <xdr:cNvSpPr>
            <a:spLocks noChangeShapeType="1"/>
          </xdr:cNvSpPr>
        </xdr:nvSpPr>
        <xdr:spPr bwMode="auto">
          <a:xfrm>
            <a:off x="175" y="615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8CA7335-8D36-4A62-A447-5CDAC7201DDC}"/>
            </a:ext>
          </a:extLst>
        </xdr:cNvPr>
        <xdr:cNvGrpSpPr>
          <a:grpSpLocks/>
        </xdr:cNvGrpSpPr>
      </xdr:nvGrpSpPr>
      <xdr:grpSpPr bwMode="auto">
        <a:xfrm>
          <a:off x="2936875" y="10334625"/>
          <a:ext cx="0" cy="0"/>
          <a:chOff x="175" y="611"/>
          <a:chExt cx="8" cy="4"/>
        </a:xfrm>
      </xdr:grpSpPr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id="{AB83EAA7-72FB-48F1-8973-96B9D0509C5D}"/>
              </a:ext>
            </a:extLst>
          </xdr:cNvPr>
          <xdr:cNvSpPr>
            <a:spLocks noChangeShapeType="1"/>
          </xdr:cNvSpPr>
        </xdr:nvSpPr>
        <xdr:spPr bwMode="auto">
          <a:xfrm>
            <a:off x="175" y="611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6">
            <a:extLst>
              <a:ext uri="{FF2B5EF4-FFF2-40B4-BE49-F238E27FC236}">
                <a16:creationId xmlns:a16="http://schemas.microsoft.com/office/drawing/2014/main" id="{FEFD6DB9-4ADF-458A-B286-CCC610630505}"/>
              </a:ext>
            </a:extLst>
          </xdr:cNvPr>
          <xdr:cNvSpPr>
            <a:spLocks noChangeShapeType="1"/>
          </xdr:cNvSpPr>
        </xdr:nvSpPr>
        <xdr:spPr bwMode="auto">
          <a:xfrm>
            <a:off x="175" y="615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149225</xdr:colOff>
      <xdr:row>50</xdr:row>
      <xdr:rowOff>161925</xdr:rowOff>
    </xdr:from>
    <xdr:to>
      <xdr:col>5</xdr:col>
      <xdr:colOff>1552575</xdr:colOff>
      <xdr:row>87</xdr:row>
      <xdr:rowOff>130175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94ADC5-4672-4304-8C93-E2052687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45" t="9383" r="30634" b="32761"/>
        <a:stretch>
          <a:fillRect/>
        </a:stretch>
      </xdr:blipFill>
      <xdr:spPr bwMode="auto">
        <a:xfrm>
          <a:off x="546100" y="12290425"/>
          <a:ext cx="7667625" cy="713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ahun%202022/Profil%20Kesehatan/Profil%20Kab%20Kota/LAMPIRAN%20JUKNIS%20PROFIL%20KES%202022-Supr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dah\Documents\BAHAN%20BALI\JUKNIS%20PROFIL\Users\user\Documents\Pedoman%20Profil%20Terpilah\JUKNIS%20PROFIL%202015\LAMPIRAN%20JUKNIS%20PROFIL%20KES%2020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0_Endah%20SL\1_SKP\2022\Profil\Juknis%20profil%20kab_kota%202021\FORMAT-PROFIL-KES-KAB-KOTA-2021-JATE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dah/Documents/BAHAN%20BALI/JUKNIS%20PROFIL/Users/user/Documents/Pedoman%20Profil%20Terpilah/JUKNIS%20PROFIL%202015/LAMPIRAN%20JUKNIS%20PROFIL%20KES%20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9a"/>
      <sheetName val="9b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8 A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8 A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a"/>
      <sheetName val="73"/>
      <sheetName val="74"/>
      <sheetName val="75"/>
      <sheetName val="76"/>
    </sheetNames>
    <sheetDataSet>
      <sheetData sheetId="0" refreshError="1"/>
      <sheetData sheetId="1" refreshError="1"/>
      <sheetData sheetId="2" refreshError="1">
        <row r="28">
          <cell r="C28">
            <v>0</v>
          </cell>
          <cell r="D28">
            <v>0</v>
          </cell>
        </row>
      </sheetData>
      <sheetData sheetId="3" refreshError="1">
        <row r="12">
          <cell r="F12" t="e">
            <v>#DIV/0!</v>
          </cell>
        </row>
        <row r="21">
          <cell r="F21" t="e">
            <v>#DIV/0!</v>
          </cell>
          <cell r="G21" t="e">
            <v>#DIV/0!</v>
          </cell>
        </row>
      </sheetData>
      <sheetData sheetId="4" refreshError="1">
        <row r="11">
          <cell r="J11">
            <v>0</v>
          </cell>
        </row>
      </sheetData>
      <sheetData sheetId="5" refreshError="1"/>
      <sheetData sheetId="6" refreshError="1"/>
      <sheetData sheetId="7" refreshError="1"/>
      <sheetData sheetId="8" refreshError="1">
        <row r="30">
          <cell r="G30" t="e">
            <v>#DIV/0!</v>
          </cell>
          <cell r="J30" t="e">
            <v>#DIV/0!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>
        <row r="35">
          <cell r="K35" t="e">
            <v>#DIV/0!</v>
          </cell>
          <cell r="AA35" t="e">
            <v>#DIV/0!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</sheetNames>
    <sheetDataSet>
      <sheetData sheetId="0" refreshError="1"/>
      <sheetData sheetId="1" refreshError="1">
        <row r="5">
          <cell r="E5" t="str">
            <v>KABUPATEN/KOTA</v>
          </cell>
        </row>
        <row r="6">
          <cell r="E6" t="str">
            <v xml:space="preserve">TAHUN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</sheetNames>
    <sheetDataSet>
      <sheetData sheetId="0" refreshError="1"/>
      <sheetData sheetId="1" refreshError="1">
        <row r="5">
          <cell r="F5" t="str">
            <v>KABUPATEN/KOTA</v>
          </cell>
          <cell r="G5" t="str">
            <v>…………</v>
          </cell>
        </row>
        <row r="6">
          <cell r="G6" t="str">
            <v>…………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</sheetNames>
    <sheetDataSet>
      <sheetData sheetId="0"/>
      <sheetData sheetId="1">
        <row r="5">
          <cell r="E5" t="str">
            <v>KABUPATEN/KOTA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B7C68-9B47-46CF-8EF7-F01DB5C136C4}">
  <sheetPr codeName="Sheet1"/>
  <dimension ref="A1:I217"/>
  <sheetViews>
    <sheetView zoomScaleNormal="100" workbookViewId="0">
      <pane xSplit="2" ySplit="6" topLeftCell="C136" activePane="bottomRight" state="frozen"/>
      <selection activeCell="A4" sqref="A4:Y5"/>
      <selection pane="topRight" activeCell="A4" sqref="A4:Y5"/>
      <selection pane="bottomLeft" activeCell="A4" sqref="A4:Y5"/>
      <selection pane="bottomRight" activeCell="C232" sqref="C232"/>
    </sheetView>
  </sheetViews>
  <sheetFormatPr defaultColWidth="9.140625" defaultRowHeight="14.25" x14ac:dyDescent="0.2"/>
  <cols>
    <col min="1" max="1" width="4.85546875" style="8" customWidth="1"/>
    <col min="2" max="2" width="65.140625" style="988" customWidth="1"/>
    <col min="3" max="5" width="11" style="9" customWidth="1"/>
    <col min="6" max="6" width="28.28515625" style="870" customWidth="1"/>
    <col min="7" max="7" width="12.5703125" style="878" customWidth="1"/>
    <col min="8" max="8" width="5.7109375" style="1" customWidth="1"/>
    <col min="9" max="256" width="9.140625" style="1"/>
    <col min="257" max="257" width="4.85546875" style="1" customWidth="1"/>
    <col min="258" max="258" width="52.5703125" style="1" customWidth="1"/>
    <col min="259" max="261" width="11" style="1" customWidth="1"/>
    <col min="262" max="262" width="28.28515625" style="1" customWidth="1"/>
    <col min="263" max="263" width="12.5703125" style="1" customWidth="1"/>
    <col min="264" max="264" width="5.7109375" style="1" customWidth="1"/>
    <col min="265" max="512" width="9.140625" style="1"/>
    <col min="513" max="513" width="4.85546875" style="1" customWidth="1"/>
    <col min="514" max="514" width="52.5703125" style="1" customWidth="1"/>
    <col min="515" max="517" width="11" style="1" customWidth="1"/>
    <col min="518" max="518" width="28.28515625" style="1" customWidth="1"/>
    <col min="519" max="519" width="12.5703125" style="1" customWidth="1"/>
    <col min="520" max="520" width="5.7109375" style="1" customWidth="1"/>
    <col min="521" max="768" width="9.140625" style="1"/>
    <col min="769" max="769" width="4.85546875" style="1" customWidth="1"/>
    <col min="770" max="770" width="52.5703125" style="1" customWidth="1"/>
    <col min="771" max="773" width="11" style="1" customWidth="1"/>
    <col min="774" max="774" width="28.28515625" style="1" customWidth="1"/>
    <col min="775" max="775" width="12.5703125" style="1" customWidth="1"/>
    <col min="776" max="776" width="5.7109375" style="1" customWidth="1"/>
    <col min="777" max="1024" width="9.140625" style="1"/>
    <col min="1025" max="1025" width="4.85546875" style="1" customWidth="1"/>
    <col min="1026" max="1026" width="52.5703125" style="1" customWidth="1"/>
    <col min="1027" max="1029" width="11" style="1" customWidth="1"/>
    <col min="1030" max="1030" width="28.28515625" style="1" customWidth="1"/>
    <col min="1031" max="1031" width="12.5703125" style="1" customWidth="1"/>
    <col min="1032" max="1032" width="5.7109375" style="1" customWidth="1"/>
    <col min="1033" max="1280" width="9.140625" style="1"/>
    <col min="1281" max="1281" width="4.85546875" style="1" customWidth="1"/>
    <col min="1282" max="1282" width="52.5703125" style="1" customWidth="1"/>
    <col min="1283" max="1285" width="11" style="1" customWidth="1"/>
    <col min="1286" max="1286" width="28.28515625" style="1" customWidth="1"/>
    <col min="1287" max="1287" width="12.5703125" style="1" customWidth="1"/>
    <col min="1288" max="1288" width="5.7109375" style="1" customWidth="1"/>
    <col min="1289" max="1536" width="9.140625" style="1"/>
    <col min="1537" max="1537" width="4.85546875" style="1" customWidth="1"/>
    <col min="1538" max="1538" width="52.5703125" style="1" customWidth="1"/>
    <col min="1539" max="1541" width="11" style="1" customWidth="1"/>
    <col min="1542" max="1542" width="28.28515625" style="1" customWidth="1"/>
    <col min="1543" max="1543" width="12.5703125" style="1" customWidth="1"/>
    <col min="1544" max="1544" width="5.7109375" style="1" customWidth="1"/>
    <col min="1545" max="1792" width="9.140625" style="1"/>
    <col min="1793" max="1793" width="4.85546875" style="1" customWidth="1"/>
    <col min="1794" max="1794" width="52.5703125" style="1" customWidth="1"/>
    <col min="1795" max="1797" width="11" style="1" customWidth="1"/>
    <col min="1798" max="1798" width="28.28515625" style="1" customWidth="1"/>
    <col min="1799" max="1799" width="12.5703125" style="1" customWidth="1"/>
    <col min="1800" max="1800" width="5.7109375" style="1" customWidth="1"/>
    <col min="1801" max="2048" width="9.140625" style="1"/>
    <col min="2049" max="2049" width="4.85546875" style="1" customWidth="1"/>
    <col min="2050" max="2050" width="52.5703125" style="1" customWidth="1"/>
    <col min="2051" max="2053" width="11" style="1" customWidth="1"/>
    <col min="2054" max="2054" width="28.28515625" style="1" customWidth="1"/>
    <col min="2055" max="2055" width="12.5703125" style="1" customWidth="1"/>
    <col min="2056" max="2056" width="5.7109375" style="1" customWidth="1"/>
    <col min="2057" max="2304" width="9.140625" style="1"/>
    <col min="2305" max="2305" width="4.85546875" style="1" customWidth="1"/>
    <col min="2306" max="2306" width="52.5703125" style="1" customWidth="1"/>
    <col min="2307" max="2309" width="11" style="1" customWidth="1"/>
    <col min="2310" max="2310" width="28.28515625" style="1" customWidth="1"/>
    <col min="2311" max="2311" width="12.5703125" style="1" customWidth="1"/>
    <col min="2312" max="2312" width="5.7109375" style="1" customWidth="1"/>
    <col min="2313" max="2560" width="9.140625" style="1"/>
    <col min="2561" max="2561" width="4.85546875" style="1" customWidth="1"/>
    <col min="2562" max="2562" width="52.5703125" style="1" customWidth="1"/>
    <col min="2563" max="2565" width="11" style="1" customWidth="1"/>
    <col min="2566" max="2566" width="28.28515625" style="1" customWidth="1"/>
    <col min="2567" max="2567" width="12.5703125" style="1" customWidth="1"/>
    <col min="2568" max="2568" width="5.7109375" style="1" customWidth="1"/>
    <col min="2569" max="2816" width="9.140625" style="1"/>
    <col min="2817" max="2817" width="4.85546875" style="1" customWidth="1"/>
    <col min="2818" max="2818" width="52.5703125" style="1" customWidth="1"/>
    <col min="2819" max="2821" width="11" style="1" customWidth="1"/>
    <col min="2822" max="2822" width="28.28515625" style="1" customWidth="1"/>
    <col min="2823" max="2823" width="12.5703125" style="1" customWidth="1"/>
    <col min="2824" max="2824" width="5.7109375" style="1" customWidth="1"/>
    <col min="2825" max="3072" width="9.140625" style="1"/>
    <col min="3073" max="3073" width="4.85546875" style="1" customWidth="1"/>
    <col min="3074" max="3074" width="52.5703125" style="1" customWidth="1"/>
    <col min="3075" max="3077" width="11" style="1" customWidth="1"/>
    <col min="3078" max="3078" width="28.28515625" style="1" customWidth="1"/>
    <col min="3079" max="3079" width="12.5703125" style="1" customWidth="1"/>
    <col min="3080" max="3080" width="5.7109375" style="1" customWidth="1"/>
    <col min="3081" max="3328" width="9.140625" style="1"/>
    <col min="3329" max="3329" width="4.85546875" style="1" customWidth="1"/>
    <col min="3330" max="3330" width="52.5703125" style="1" customWidth="1"/>
    <col min="3331" max="3333" width="11" style="1" customWidth="1"/>
    <col min="3334" max="3334" width="28.28515625" style="1" customWidth="1"/>
    <col min="3335" max="3335" width="12.5703125" style="1" customWidth="1"/>
    <col min="3336" max="3336" width="5.7109375" style="1" customWidth="1"/>
    <col min="3337" max="3584" width="9.140625" style="1"/>
    <col min="3585" max="3585" width="4.85546875" style="1" customWidth="1"/>
    <col min="3586" max="3586" width="52.5703125" style="1" customWidth="1"/>
    <col min="3587" max="3589" width="11" style="1" customWidth="1"/>
    <col min="3590" max="3590" width="28.28515625" style="1" customWidth="1"/>
    <col min="3591" max="3591" width="12.5703125" style="1" customWidth="1"/>
    <col min="3592" max="3592" width="5.7109375" style="1" customWidth="1"/>
    <col min="3593" max="3840" width="9.140625" style="1"/>
    <col min="3841" max="3841" width="4.85546875" style="1" customWidth="1"/>
    <col min="3842" max="3842" width="52.5703125" style="1" customWidth="1"/>
    <col min="3843" max="3845" width="11" style="1" customWidth="1"/>
    <col min="3846" max="3846" width="28.28515625" style="1" customWidth="1"/>
    <col min="3847" max="3847" width="12.5703125" style="1" customWidth="1"/>
    <col min="3848" max="3848" width="5.7109375" style="1" customWidth="1"/>
    <col min="3849" max="4096" width="9.140625" style="1"/>
    <col min="4097" max="4097" width="4.85546875" style="1" customWidth="1"/>
    <col min="4098" max="4098" width="52.5703125" style="1" customWidth="1"/>
    <col min="4099" max="4101" width="11" style="1" customWidth="1"/>
    <col min="4102" max="4102" width="28.28515625" style="1" customWidth="1"/>
    <col min="4103" max="4103" width="12.5703125" style="1" customWidth="1"/>
    <col min="4104" max="4104" width="5.7109375" style="1" customWidth="1"/>
    <col min="4105" max="4352" width="9.140625" style="1"/>
    <col min="4353" max="4353" width="4.85546875" style="1" customWidth="1"/>
    <col min="4354" max="4354" width="52.5703125" style="1" customWidth="1"/>
    <col min="4355" max="4357" width="11" style="1" customWidth="1"/>
    <col min="4358" max="4358" width="28.28515625" style="1" customWidth="1"/>
    <col min="4359" max="4359" width="12.5703125" style="1" customWidth="1"/>
    <col min="4360" max="4360" width="5.7109375" style="1" customWidth="1"/>
    <col min="4361" max="4608" width="9.140625" style="1"/>
    <col min="4609" max="4609" width="4.85546875" style="1" customWidth="1"/>
    <col min="4610" max="4610" width="52.5703125" style="1" customWidth="1"/>
    <col min="4611" max="4613" width="11" style="1" customWidth="1"/>
    <col min="4614" max="4614" width="28.28515625" style="1" customWidth="1"/>
    <col min="4615" max="4615" width="12.5703125" style="1" customWidth="1"/>
    <col min="4616" max="4616" width="5.7109375" style="1" customWidth="1"/>
    <col min="4617" max="4864" width="9.140625" style="1"/>
    <col min="4865" max="4865" width="4.85546875" style="1" customWidth="1"/>
    <col min="4866" max="4866" width="52.5703125" style="1" customWidth="1"/>
    <col min="4867" max="4869" width="11" style="1" customWidth="1"/>
    <col min="4870" max="4870" width="28.28515625" style="1" customWidth="1"/>
    <col min="4871" max="4871" width="12.5703125" style="1" customWidth="1"/>
    <col min="4872" max="4872" width="5.7109375" style="1" customWidth="1"/>
    <col min="4873" max="5120" width="9.140625" style="1"/>
    <col min="5121" max="5121" width="4.85546875" style="1" customWidth="1"/>
    <col min="5122" max="5122" width="52.5703125" style="1" customWidth="1"/>
    <col min="5123" max="5125" width="11" style="1" customWidth="1"/>
    <col min="5126" max="5126" width="28.28515625" style="1" customWidth="1"/>
    <col min="5127" max="5127" width="12.5703125" style="1" customWidth="1"/>
    <col min="5128" max="5128" width="5.7109375" style="1" customWidth="1"/>
    <col min="5129" max="5376" width="9.140625" style="1"/>
    <col min="5377" max="5377" width="4.85546875" style="1" customWidth="1"/>
    <col min="5378" max="5378" width="52.5703125" style="1" customWidth="1"/>
    <col min="5379" max="5381" width="11" style="1" customWidth="1"/>
    <col min="5382" max="5382" width="28.28515625" style="1" customWidth="1"/>
    <col min="5383" max="5383" width="12.5703125" style="1" customWidth="1"/>
    <col min="5384" max="5384" width="5.7109375" style="1" customWidth="1"/>
    <col min="5385" max="5632" width="9.140625" style="1"/>
    <col min="5633" max="5633" width="4.85546875" style="1" customWidth="1"/>
    <col min="5634" max="5634" width="52.5703125" style="1" customWidth="1"/>
    <col min="5635" max="5637" width="11" style="1" customWidth="1"/>
    <col min="5638" max="5638" width="28.28515625" style="1" customWidth="1"/>
    <col min="5639" max="5639" width="12.5703125" style="1" customWidth="1"/>
    <col min="5640" max="5640" width="5.7109375" style="1" customWidth="1"/>
    <col min="5641" max="5888" width="9.140625" style="1"/>
    <col min="5889" max="5889" width="4.85546875" style="1" customWidth="1"/>
    <col min="5890" max="5890" width="52.5703125" style="1" customWidth="1"/>
    <col min="5891" max="5893" width="11" style="1" customWidth="1"/>
    <col min="5894" max="5894" width="28.28515625" style="1" customWidth="1"/>
    <col min="5895" max="5895" width="12.5703125" style="1" customWidth="1"/>
    <col min="5896" max="5896" width="5.7109375" style="1" customWidth="1"/>
    <col min="5897" max="6144" width="9.140625" style="1"/>
    <col min="6145" max="6145" width="4.85546875" style="1" customWidth="1"/>
    <col min="6146" max="6146" width="52.5703125" style="1" customWidth="1"/>
    <col min="6147" max="6149" width="11" style="1" customWidth="1"/>
    <col min="6150" max="6150" width="28.28515625" style="1" customWidth="1"/>
    <col min="6151" max="6151" width="12.5703125" style="1" customWidth="1"/>
    <col min="6152" max="6152" width="5.7109375" style="1" customWidth="1"/>
    <col min="6153" max="6400" width="9.140625" style="1"/>
    <col min="6401" max="6401" width="4.85546875" style="1" customWidth="1"/>
    <col min="6402" max="6402" width="52.5703125" style="1" customWidth="1"/>
    <col min="6403" max="6405" width="11" style="1" customWidth="1"/>
    <col min="6406" max="6406" width="28.28515625" style="1" customWidth="1"/>
    <col min="6407" max="6407" width="12.5703125" style="1" customWidth="1"/>
    <col min="6408" max="6408" width="5.7109375" style="1" customWidth="1"/>
    <col min="6409" max="6656" width="9.140625" style="1"/>
    <col min="6657" max="6657" width="4.85546875" style="1" customWidth="1"/>
    <col min="6658" max="6658" width="52.5703125" style="1" customWidth="1"/>
    <col min="6659" max="6661" width="11" style="1" customWidth="1"/>
    <col min="6662" max="6662" width="28.28515625" style="1" customWidth="1"/>
    <col min="6663" max="6663" width="12.5703125" style="1" customWidth="1"/>
    <col min="6664" max="6664" width="5.7109375" style="1" customWidth="1"/>
    <col min="6665" max="6912" width="9.140625" style="1"/>
    <col min="6913" max="6913" width="4.85546875" style="1" customWidth="1"/>
    <col min="6914" max="6914" width="52.5703125" style="1" customWidth="1"/>
    <col min="6915" max="6917" width="11" style="1" customWidth="1"/>
    <col min="6918" max="6918" width="28.28515625" style="1" customWidth="1"/>
    <col min="6919" max="6919" width="12.5703125" style="1" customWidth="1"/>
    <col min="6920" max="6920" width="5.7109375" style="1" customWidth="1"/>
    <col min="6921" max="7168" width="9.140625" style="1"/>
    <col min="7169" max="7169" width="4.85546875" style="1" customWidth="1"/>
    <col min="7170" max="7170" width="52.5703125" style="1" customWidth="1"/>
    <col min="7171" max="7173" width="11" style="1" customWidth="1"/>
    <col min="7174" max="7174" width="28.28515625" style="1" customWidth="1"/>
    <col min="7175" max="7175" width="12.5703125" style="1" customWidth="1"/>
    <col min="7176" max="7176" width="5.7109375" style="1" customWidth="1"/>
    <col min="7177" max="7424" width="9.140625" style="1"/>
    <col min="7425" max="7425" width="4.85546875" style="1" customWidth="1"/>
    <col min="7426" max="7426" width="52.5703125" style="1" customWidth="1"/>
    <col min="7427" max="7429" width="11" style="1" customWidth="1"/>
    <col min="7430" max="7430" width="28.28515625" style="1" customWidth="1"/>
    <col min="7431" max="7431" width="12.5703125" style="1" customWidth="1"/>
    <col min="7432" max="7432" width="5.7109375" style="1" customWidth="1"/>
    <col min="7433" max="7680" width="9.140625" style="1"/>
    <col min="7681" max="7681" width="4.85546875" style="1" customWidth="1"/>
    <col min="7682" max="7682" width="52.5703125" style="1" customWidth="1"/>
    <col min="7683" max="7685" width="11" style="1" customWidth="1"/>
    <col min="7686" max="7686" width="28.28515625" style="1" customWidth="1"/>
    <col min="7687" max="7687" width="12.5703125" style="1" customWidth="1"/>
    <col min="7688" max="7688" width="5.7109375" style="1" customWidth="1"/>
    <col min="7689" max="7936" width="9.140625" style="1"/>
    <col min="7937" max="7937" width="4.85546875" style="1" customWidth="1"/>
    <col min="7938" max="7938" width="52.5703125" style="1" customWidth="1"/>
    <col min="7939" max="7941" width="11" style="1" customWidth="1"/>
    <col min="7942" max="7942" width="28.28515625" style="1" customWidth="1"/>
    <col min="7943" max="7943" width="12.5703125" style="1" customWidth="1"/>
    <col min="7944" max="7944" width="5.7109375" style="1" customWidth="1"/>
    <col min="7945" max="8192" width="9.140625" style="1"/>
    <col min="8193" max="8193" width="4.85546875" style="1" customWidth="1"/>
    <col min="8194" max="8194" width="52.5703125" style="1" customWidth="1"/>
    <col min="8195" max="8197" width="11" style="1" customWidth="1"/>
    <col min="8198" max="8198" width="28.28515625" style="1" customWidth="1"/>
    <col min="8199" max="8199" width="12.5703125" style="1" customWidth="1"/>
    <col min="8200" max="8200" width="5.7109375" style="1" customWidth="1"/>
    <col min="8201" max="8448" width="9.140625" style="1"/>
    <col min="8449" max="8449" width="4.85546875" style="1" customWidth="1"/>
    <col min="8450" max="8450" width="52.5703125" style="1" customWidth="1"/>
    <col min="8451" max="8453" width="11" style="1" customWidth="1"/>
    <col min="8454" max="8454" width="28.28515625" style="1" customWidth="1"/>
    <col min="8455" max="8455" width="12.5703125" style="1" customWidth="1"/>
    <col min="8456" max="8456" width="5.7109375" style="1" customWidth="1"/>
    <col min="8457" max="8704" width="9.140625" style="1"/>
    <col min="8705" max="8705" width="4.85546875" style="1" customWidth="1"/>
    <col min="8706" max="8706" width="52.5703125" style="1" customWidth="1"/>
    <col min="8707" max="8709" width="11" style="1" customWidth="1"/>
    <col min="8710" max="8710" width="28.28515625" style="1" customWidth="1"/>
    <col min="8711" max="8711" width="12.5703125" style="1" customWidth="1"/>
    <col min="8712" max="8712" width="5.7109375" style="1" customWidth="1"/>
    <col min="8713" max="8960" width="9.140625" style="1"/>
    <col min="8961" max="8961" width="4.85546875" style="1" customWidth="1"/>
    <col min="8962" max="8962" width="52.5703125" style="1" customWidth="1"/>
    <col min="8963" max="8965" width="11" style="1" customWidth="1"/>
    <col min="8966" max="8966" width="28.28515625" style="1" customWidth="1"/>
    <col min="8967" max="8967" width="12.5703125" style="1" customWidth="1"/>
    <col min="8968" max="8968" width="5.7109375" style="1" customWidth="1"/>
    <col min="8969" max="9216" width="9.140625" style="1"/>
    <col min="9217" max="9217" width="4.85546875" style="1" customWidth="1"/>
    <col min="9218" max="9218" width="52.5703125" style="1" customWidth="1"/>
    <col min="9219" max="9221" width="11" style="1" customWidth="1"/>
    <col min="9222" max="9222" width="28.28515625" style="1" customWidth="1"/>
    <col min="9223" max="9223" width="12.5703125" style="1" customWidth="1"/>
    <col min="9224" max="9224" width="5.7109375" style="1" customWidth="1"/>
    <col min="9225" max="9472" width="9.140625" style="1"/>
    <col min="9473" max="9473" width="4.85546875" style="1" customWidth="1"/>
    <col min="9474" max="9474" width="52.5703125" style="1" customWidth="1"/>
    <col min="9475" max="9477" width="11" style="1" customWidth="1"/>
    <col min="9478" max="9478" width="28.28515625" style="1" customWidth="1"/>
    <col min="9479" max="9479" width="12.5703125" style="1" customWidth="1"/>
    <col min="9480" max="9480" width="5.7109375" style="1" customWidth="1"/>
    <col min="9481" max="9728" width="9.140625" style="1"/>
    <col min="9729" max="9729" width="4.85546875" style="1" customWidth="1"/>
    <col min="9730" max="9730" width="52.5703125" style="1" customWidth="1"/>
    <col min="9731" max="9733" width="11" style="1" customWidth="1"/>
    <col min="9734" max="9734" width="28.28515625" style="1" customWidth="1"/>
    <col min="9735" max="9735" width="12.5703125" style="1" customWidth="1"/>
    <col min="9736" max="9736" width="5.7109375" style="1" customWidth="1"/>
    <col min="9737" max="9984" width="9.140625" style="1"/>
    <col min="9985" max="9985" width="4.85546875" style="1" customWidth="1"/>
    <col min="9986" max="9986" width="52.5703125" style="1" customWidth="1"/>
    <col min="9987" max="9989" width="11" style="1" customWidth="1"/>
    <col min="9990" max="9990" width="28.28515625" style="1" customWidth="1"/>
    <col min="9991" max="9991" width="12.5703125" style="1" customWidth="1"/>
    <col min="9992" max="9992" width="5.7109375" style="1" customWidth="1"/>
    <col min="9993" max="10240" width="9.140625" style="1"/>
    <col min="10241" max="10241" width="4.85546875" style="1" customWidth="1"/>
    <col min="10242" max="10242" width="52.5703125" style="1" customWidth="1"/>
    <col min="10243" max="10245" width="11" style="1" customWidth="1"/>
    <col min="10246" max="10246" width="28.28515625" style="1" customWidth="1"/>
    <col min="10247" max="10247" width="12.5703125" style="1" customWidth="1"/>
    <col min="10248" max="10248" width="5.7109375" style="1" customWidth="1"/>
    <col min="10249" max="10496" width="9.140625" style="1"/>
    <col min="10497" max="10497" width="4.85546875" style="1" customWidth="1"/>
    <col min="10498" max="10498" width="52.5703125" style="1" customWidth="1"/>
    <col min="10499" max="10501" width="11" style="1" customWidth="1"/>
    <col min="10502" max="10502" width="28.28515625" style="1" customWidth="1"/>
    <col min="10503" max="10503" width="12.5703125" style="1" customWidth="1"/>
    <col min="10504" max="10504" width="5.7109375" style="1" customWidth="1"/>
    <col min="10505" max="10752" width="9.140625" style="1"/>
    <col min="10753" max="10753" width="4.85546875" style="1" customWidth="1"/>
    <col min="10754" max="10754" width="52.5703125" style="1" customWidth="1"/>
    <col min="10755" max="10757" width="11" style="1" customWidth="1"/>
    <col min="10758" max="10758" width="28.28515625" style="1" customWidth="1"/>
    <col min="10759" max="10759" width="12.5703125" style="1" customWidth="1"/>
    <col min="10760" max="10760" width="5.7109375" style="1" customWidth="1"/>
    <col min="10761" max="11008" width="9.140625" style="1"/>
    <col min="11009" max="11009" width="4.85546875" style="1" customWidth="1"/>
    <col min="11010" max="11010" width="52.5703125" style="1" customWidth="1"/>
    <col min="11011" max="11013" width="11" style="1" customWidth="1"/>
    <col min="11014" max="11014" width="28.28515625" style="1" customWidth="1"/>
    <col min="11015" max="11015" width="12.5703125" style="1" customWidth="1"/>
    <col min="11016" max="11016" width="5.7109375" style="1" customWidth="1"/>
    <col min="11017" max="11264" width="9.140625" style="1"/>
    <col min="11265" max="11265" width="4.85546875" style="1" customWidth="1"/>
    <col min="11266" max="11266" width="52.5703125" style="1" customWidth="1"/>
    <col min="11267" max="11269" width="11" style="1" customWidth="1"/>
    <col min="11270" max="11270" width="28.28515625" style="1" customWidth="1"/>
    <col min="11271" max="11271" width="12.5703125" style="1" customWidth="1"/>
    <col min="11272" max="11272" width="5.7109375" style="1" customWidth="1"/>
    <col min="11273" max="11520" width="9.140625" style="1"/>
    <col min="11521" max="11521" width="4.85546875" style="1" customWidth="1"/>
    <col min="11522" max="11522" width="52.5703125" style="1" customWidth="1"/>
    <col min="11523" max="11525" width="11" style="1" customWidth="1"/>
    <col min="11526" max="11526" width="28.28515625" style="1" customWidth="1"/>
    <col min="11527" max="11527" width="12.5703125" style="1" customWidth="1"/>
    <col min="11528" max="11528" width="5.7109375" style="1" customWidth="1"/>
    <col min="11529" max="11776" width="9.140625" style="1"/>
    <col min="11777" max="11777" width="4.85546875" style="1" customWidth="1"/>
    <col min="11778" max="11778" width="52.5703125" style="1" customWidth="1"/>
    <col min="11779" max="11781" width="11" style="1" customWidth="1"/>
    <col min="11782" max="11782" width="28.28515625" style="1" customWidth="1"/>
    <col min="11783" max="11783" width="12.5703125" style="1" customWidth="1"/>
    <col min="11784" max="11784" width="5.7109375" style="1" customWidth="1"/>
    <col min="11785" max="12032" width="9.140625" style="1"/>
    <col min="12033" max="12033" width="4.85546875" style="1" customWidth="1"/>
    <col min="12034" max="12034" width="52.5703125" style="1" customWidth="1"/>
    <col min="12035" max="12037" width="11" style="1" customWidth="1"/>
    <col min="12038" max="12038" width="28.28515625" style="1" customWidth="1"/>
    <col min="12039" max="12039" width="12.5703125" style="1" customWidth="1"/>
    <col min="12040" max="12040" width="5.7109375" style="1" customWidth="1"/>
    <col min="12041" max="12288" width="9.140625" style="1"/>
    <col min="12289" max="12289" width="4.85546875" style="1" customWidth="1"/>
    <col min="12290" max="12290" width="52.5703125" style="1" customWidth="1"/>
    <col min="12291" max="12293" width="11" style="1" customWidth="1"/>
    <col min="12294" max="12294" width="28.28515625" style="1" customWidth="1"/>
    <col min="12295" max="12295" width="12.5703125" style="1" customWidth="1"/>
    <col min="12296" max="12296" width="5.7109375" style="1" customWidth="1"/>
    <col min="12297" max="12544" width="9.140625" style="1"/>
    <col min="12545" max="12545" width="4.85546875" style="1" customWidth="1"/>
    <col min="12546" max="12546" width="52.5703125" style="1" customWidth="1"/>
    <col min="12547" max="12549" width="11" style="1" customWidth="1"/>
    <col min="12550" max="12550" width="28.28515625" style="1" customWidth="1"/>
    <col min="12551" max="12551" width="12.5703125" style="1" customWidth="1"/>
    <col min="12552" max="12552" width="5.7109375" style="1" customWidth="1"/>
    <col min="12553" max="12800" width="9.140625" style="1"/>
    <col min="12801" max="12801" width="4.85546875" style="1" customWidth="1"/>
    <col min="12802" max="12802" width="52.5703125" style="1" customWidth="1"/>
    <col min="12803" max="12805" width="11" style="1" customWidth="1"/>
    <col min="12806" max="12806" width="28.28515625" style="1" customWidth="1"/>
    <col min="12807" max="12807" width="12.5703125" style="1" customWidth="1"/>
    <col min="12808" max="12808" width="5.7109375" style="1" customWidth="1"/>
    <col min="12809" max="13056" width="9.140625" style="1"/>
    <col min="13057" max="13057" width="4.85546875" style="1" customWidth="1"/>
    <col min="13058" max="13058" width="52.5703125" style="1" customWidth="1"/>
    <col min="13059" max="13061" width="11" style="1" customWidth="1"/>
    <col min="13062" max="13062" width="28.28515625" style="1" customWidth="1"/>
    <col min="13063" max="13063" width="12.5703125" style="1" customWidth="1"/>
    <col min="13064" max="13064" width="5.7109375" style="1" customWidth="1"/>
    <col min="13065" max="13312" width="9.140625" style="1"/>
    <col min="13313" max="13313" width="4.85546875" style="1" customWidth="1"/>
    <col min="13314" max="13314" width="52.5703125" style="1" customWidth="1"/>
    <col min="13315" max="13317" width="11" style="1" customWidth="1"/>
    <col min="13318" max="13318" width="28.28515625" style="1" customWidth="1"/>
    <col min="13319" max="13319" width="12.5703125" style="1" customWidth="1"/>
    <col min="13320" max="13320" width="5.7109375" style="1" customWidth="1"/>
    <col min="13321" max="13568" width="9.140625" style="1"/>
    <col min="13569" max="13569" width="4.85546875" style="1" customWidth="1"/>
    <col min="13570" max="13570" width="52.5703125" style="1" customWidth="1"/>
    <col min="13571" max="13573" width="11" style="1" customWidth="1"/>
    <col min="13574" max="13574" width="28.28515625" style="1" customWidth="1"/>
    <col min="13575" max="13575" width="12.5703125" style="1" customWidth="1"/>
    <col min="13576" max="13576" width="5.7109375" style="1" customWidth="1"/>
    <col min="13577" max="13824" width="9.140625" style="1"/>
    <col min="13825" max="13825" width="4.85546875" style="1" customWidth="1"/>
    <col min="13826" max="13826" width="52.5703125" style="1" customWidth="1"/>
    <col min="13827" max="13829" width="11" style="1" customWidth="1"/>
    <col min="13830" max="13830" width="28.28515625" style="1" customWidth="1"/>
    <col min="13831" max="13831" width="12.5703125" style="1" customWidth="1"/>
    <col min="13832" max="13832" width="5.7109375" style="1" customWidth="1"/>
    <col min="13833" max="14080" width="9.140625" style="1"/>
    <col min="14081" max="14081" width="4.85546875" style="1" customWidth="1"/>
    <col min="14082" max="14082" width="52.5703125" style="1" customWidth="1"/>
    <col min="14083" max="14085" width="11" style="1" customWidth="1"/>
    <col min="14086" max="14086" width="28.28515625" style="1" customWidth="1"/>
    <col min="14087" max="14087" width="12.5703125" style="1" customWidth="1"/>
    <col min="14088" max="14088" width="5.7109375" style="1" customWidth="1"/>
    <col min="14089" max="14336" width="9.140625" style="1"/>
    <col min="14337" max="14337" width="4.85546875" style="1" customWidth="1"/>
    <col min="14338" max="14338" width="52.5703125" style="1" customWidth="1"/>
    <col min="14339" max="14341" width="11" style="1" customWidth="1"/>
    <col min="14342" max="14342" width="28.28515625" style="1" customWidth="1"/>
    <col min="14343" max="14343" width="12.5703125" style="1" customWidth="1"/>
    <col min="14344" max="14344" width="5.7109375" style="1" customWidth="1"/>
    <col min="14345" max="14592" width="9.140625" style="1"/>
    <col min="14593" max="14593" width="4.85546875" style="1" customWidth="1"/>
    <col min="14594" max="14594" width="52.5703125" style="1" customWidth="1"/>
    <col min="14595" max="14597" width="11" style="1" customWidth="1"/>
    <col min="14598" max="14598" width="28.28515625" style="1" customWidth="1"/>
    <col min="14599" max="14599" width="12.5703125" style="1" customWidth="1"/>
    <col min="14600" max="14600" width="5.7109375" style="1" customWidth="1"/>
    <col min="14601" max="14848" width="9.140625" style="1"/>
    <col min="14849" max="14849" width="4.85546875" style="1" customWidth="1"/>
    <col min="14850" max="14850" width="52.5703125" style="1" customWidth="1"/>
    <col min="14851" max="14853" width="11" style="1" customWidth="1"/>
    <col min="14854" max="14854" width="28.28515625" style="1" customWidth="1"/>
    <col min="14855" max="14855" width="12.5703125" style="1" customWidth="1"/>
    <col min="14856" max="14856" width="5.7109375" style="1" customWidth="1"/>
    <col min="14857" max="15104" width="9.140625" style="1"/>
    <col min="15105" max="15105" width="4.85546875" style="1" customWidth="1"/>
    <col min="15106" max="15106" width="52.5703125" style="1" customWidth="1"/>
    <col min="15107" max="15109" width="11" style="1" customWidth="1"/>
    <col min="15110" max="15110" width="28.28515625" style="1" customWidth="1"/>
    <col min="15111" max="15111" width="12.5703125" style="1" customWidth="1"/>
    <col min="15112" max="15112" width="5.7109375" style="1" customWidth="1"/>
    <col min="15113" max="15360" width="9.140625" style="1"/>
    <col min="15361" max="15361" width="4.85546875" style="1" customWidth="1"/>
    <col min="15362" max="15362" width="52.5703125" style="1" customWidth="1"/>
    <col min="15363" max="15365" width="11" style="1" customWidth="1"/>
    <col min="15366" max="15366" width="28.28515625" style="1" customWidth="1"/>
    <col min="15367" max="15367" width="12.5703125" style="1" customWidth="1"/>
    <col min="15368" max="15368" width="5.7109375" style="1" customWidth="1"/>
    <col min="15369" max="15616" width="9.140625" style="1"/>
    <col min="15617" max="15617" width="4.85546875" style="1" customWidth="1"/>
    <col min="15618" max="15618" width="52.5703125" style="1" customWidth="1"/>
    <col min="15619" max="15621" width="11" style="1" customWidth="1"/>
    <col min="15622" max="15622" width="28.28515625" style="1" customWidth="1"/>
    <col min="15623" max="15623" width="12.5703125" style="1" customWidth="1"/>
    <col min="15624" max="15624" width="5.7109375" style="1" customWidth="1"/>
    <col min="15625" max="15872" width="9.140625" style="1"/>
    <col min="15873" max="15873" width="4.85546875" style="1" customWidth="1"/>
    <col min="15874" max="15874" width="52.5703125" style="1" customWidth="1"/>
    <col min="15875" max="15877" width="11" style="1" customWidth="1"/>
    <col min="15878" max="15878" width="28.28515625" style="1" customWidth="1"/>
    <col min="15879" max="15879" width="12.5703125" style="1" customWidth="1"/>
    <col min="15880" max="15880" width="5.7109375" style="1" customWidth="1"/>
    <col min="15881" max="16128" width="9.140625" style="1"/>
    <col min="16129" max="16129" width="4.85546875" style="1" customWidth="1"/>
    <col min="16130" max="16130" width="52.5703125" style="1" customWidth="1"/>
    <col min="16131" max="16133" width="11" style="1" customWidth="1"/>
    <col min="16134" max="16134" width="28.28515625" style="1" customWidth="1"/>
    <col min="16135" max="16135" width="12.5703125" style="1" customWidth="1"/>
    <col min="16136" max="16136" width="5.7109375" style="1" customWidth="1"/>
    <col min="16137" max="16384" width="9.140625" style="1"/>
  </cols>
  <sheetData>
    <row r="1" spans="1:8" ht="15" x14ac:dyDescent="0.25">
      <c r="A1" s="1055" t="s">
        <v>0</v>
      </c>
      <c r="B1" s="1055"/>
      <c r="C1" s="1055"/>
      <c r="D1" s="1055"/>
      <c r="E1" s="1055"/>
      <c r="F1" s="1055"/>
      <c r="G1" s="1055"/>
    </row>
    <row r="2" spans="1:8" ht="15.75" x14ac:dyDescent="0.25">
      <c r="A2" s="2"/>
      <c r="B2" s="987"/>
      <c r="C2" s="3" t="s">
        <v>253</v>
      </c>
      <c r="D2" s="4" t="s">
        <v>1153</v>
      </c>
      <c r="E2" s="4"/>
      <c r="F2" s="868"/>
      <c r="G2" s="868"/>
      <c r="H2" s="5"/>
    </row>
    <row r="3" spans="1:8" ht="15" x14ac:dyDescent="0.25">
      <c r="A3" s="2"/>
      <c r="B3" s="987"/>
      <c r="C3" s="3" t="s">
        <v>1</v>
      </c>
      <c r="D3" s="6" t="s">
        <v>1153</v>
      </c>
      <c r="E3" s="6"/>
      <c r="F3" s="869"/>
      <c r="G3" s="877"/>
      <c r="H3" s="7"/>
    </row>
    <row r="4" spans="1:8" ht="12" customHeight="1" x14ac:dyDescent="0.2"/>
    <row r="5" spans="1:8" ht="13.5" customHeight="1" x14ac:dyDescent="0.2">
      <c r="A5" s="1056" t="s">
        <v>2</v>
      </c>
      <c r="B5" s="1057" t="s">
        <v>3</v>
      </c>
      <c r="C5" s="1058" t="s">
        <v>4</v>
      </c>
      <c r="D5" s="1059"/>
      <c r="E5" s="1059"/>
      <c r="F5" s="1060"/>
      <c r="G5" s="1061" t="s">
        <v>5</v>
      </c>
    </row>
    <row r="6" spans="1:8" ht="15" customHeight="1" x14ac:dyDescent="0.2">
      <c r="A6" s="1056"/>
      <c r="B6" s="1057"/>
      <c r="C6" s="11" t="s">
        <v>6</v>
      </c>
      <c r="D6" s="11" t="s">
        <v>7</v>
      </c>
      <c r="E6" s="11" t="s">
        <v>8</v>
      </c>
      <c r="F6" s="871" t="s">
        <v>9</v>
      </c>
      <c r="G6" s="1062"/>
    </row>
    <row r="7" spans="1:8" ht="15" x14ac:dyDescent="0.25">
      <c r="A7" s="12" t="s">
        <v>10</v>
      </c>
      <c r="B7" s="989" t="s">
        <v>11</v>
      </c>
      <c r="C7" s="13"/>
      <c r="D7" s="13"/>
      <c r="E7" s="13"/>
      <c r="F7" s="872"/>
      <c r="G7" s="879"/>
    </row>
    <row r="8" spans="1:8" ht="14.45" customHeight="1" x14ac:dyDescent="0.2">
      <c r="A8" s="14">
        <v>1</v>
      </c>
      <c r="B8" s="20" t="s">
        <v>12</v>
      </c>
      <c r="C8" s="15"/>
      <c r="D8" s="15"/>
      <c r="E8" s="16">
        <f>'1'!C37</f>
        <v>0</v>
      </c>
      <c r="F8" s="14" t="s">
        <v>13</v>
      </c>
      <c r="G8" s="880" t="s">
        <v>14</v>
      </c>
    </row>
    <row r="9" spans="1:8" ht="14.45" customHeight="1" x14ac:dyDescent="0.2">
      <c r="A9" s="14">
        <v>2</v>
      </c>
      <c r="B9" s="20" t="s">
        <v>15</v>
      </c>
      <c r="C9" s="15"/>
      <c r="D9" s="15"/>
      <c r="E9" s="16">
        <f>'1'!F37</f>
        <v>0</v>
      </c>
      <c r="F9" s="14" t="s">
        <v>16</v>
      </c>
      <c r="G9" s="880" t="s">
        <v>14</v>
      </c>
    </row>
    <row r="10" spans="1:8" ht="14.45" customHeight="1" x14ac:dyDescent="0.2">
      <c r="A10" s="14">
        <v>3</v>
      </c>
      <c r="B10" s="20" t="s">
        <v>17</v>
      </c>
      <c r="C10" s="16">
        <f>'[1]2'!C28</f>
        <v>0</v>
      </c>
      <c r="D10" s="16">
        <f>'[1]2'!D28</f>
        <v>0</v>
      </c>
      <c r="E10" s="16">
        <f>'1'!I37</f>
        <v>0</v>
      </c>
      <c r="F10" s="14" t="s">
        <v>18</v>
      </c>
      <c r="G10" s="880" t="s">
        <v>19</v>
      </c>
    </row>
    <row r="11" spans="1:8" ht="14.45" customHeight="1" x14ac:dyDescent="0.2">
      <c r="A11" s="14">
        <v>4</v>
      </c>
      <c r="B11" s="20" t="s">
        <v>20</v>
      </c>
      <c r="C11" s="17"/>
      <c r="D11" s="17"/>
      <c r="E11" s="18" t="e">
        <f>'1'!K37</f>
        <v>#DIV/0!</v>
      </c>
      <c r="F11" s="14" t="s">
        <v>18</v>
      </c>
      <c r="G11" s="880" t="s">
        <v>14</v>
      </c>
    </row>
    <row r="12" spans="1:8" ht="14.45" customHeight="1" x14ac:dyDescent="0.2">
      <c r="A12" s="14">
        <v>5</v>
      </c>
      <c r="B12" s="20" t="s">
        <v>21</v>
      </c>
      <c r="C12" s="17"/>
      <c r="D12" s="17"/>
      <c r="E12" s="18" t="e">
        <f>'1'!L37</f>
        <v>#DIV/0!</v>
      </c>
      <c r="F12" s="14" t="s">
        <v>22</v>
      </c>
      <c r="G12" s="880" t="s">
        <v>14</v>
      </c>
    </row>
    <row r="13" spans="1:8" ht="14.45" customHeight="1" x14ac:dyDescent="0.2">
      <c r="A13" s="14">
        <v>6</v>
      </c>
      <c r="B13" s="20" t="s">
        <v>23</v>
      </c>
      <c r="C13" s="17"/>
      <c r="D13" s="17"/>
      <c r="E13" s="18" t="e">
        <f>'2'!E29</f>
        <v>#DIV/0!</v>
      </c>
      <c r="F13" s="866" t="s">
        <v>24</v>
      </c>
      <c r="G13" s="880" t="s">
        <v>19</v>
      </c>
    </row>
    <row r="14" spans="1:8" ht="14.45" customHeight="1" x14ac:dyDescent="0.2">
      <c r="A14" s="14">
        <v>7</v>
      </c>
      <c r="B14" s="20" t="s">
        <v>25</v>
      </c>
      <c r="C14" s="17"/>
      <c r="D14" s="17"/>
      <c r="E14" s="18" t="e">
        <f>'2'!F28</f>
        <v>#DIV/0!</v>
      </c>
      <c r="F14" s="25"/>
      <c r="G14" s="880" t="s">
        <v>19</v>
      </c>
    </row>
    <row r="15" spans="1:8" ht="14.45" customHeight="1" x14ac:dyDescent="0.2">
      <c r="A15" s="14">
        <v>8</v>
      </c>
      <c r="B15" s="20" t="s">
        <v>26</v>
      </c>
      <c r="C15" s="18" t="e">
        <f>'3'!F12</f>
        <v>#DIV/0!</v>
      </c>
      <c r="D15" s="18" t="e">
        <f>'3'!G12</f>
        <v>#DIV/0!</v>
      </c>
      <c r="E15" s="18" t="e">
        <f>'3'!H12</f>
        <v>#DIV/0!</v>
      </c>
      <c r="F15" s="14" t="s">
        <v>27</v>
      </c>
      <c r="G15" s="880" t="s">
        <v>28</v>
      </c>
    </row>
    <row r="16" spans="1:8" ht="14.45" customHeight="1" x14ac:dyDescent="0.2">
      <c r="A16" s="14">
        <v>9</v>
      </c>
      <c r="B16" s="20" t="s">
        <v>29</v>
      </c>
      <c r="C16" s="18"/>
      <c r="D16" s="18"/>
      <c r="E16" s="18"/>
      <c r="F16" s="14"/>
      <c r="G16" s="880"/>
    </row>
    <row r="17" spans="1:7" x14ac:dyDescent="0.2">
      <c r="A17" s="14"/>
      <c r="B17" s="20" t="s">
        <v>30</v>
      </c>
      <c r="C17" s="18" t="e">
        <f>'3'!F16</f>
        <v>#DIV/0!</v>
      </c>
      <c r="D17" s="18" t="e">
        <f>'3'!G16</f>
        <v>#DIV/0!</v>
      </c>
      <c r="E17" s="18" t="e">
        <f>'3'!H16</f>
        <v>#DIV/0!</v>
      </c>
      <c r="F17" s="14" t="s">
        <v>27</v>
      </c>
      <c r="G17" s="880" t="s">
        <v>28</v>
      </c>
    </row>
    <row r="18" spans="1:7" x14ac:dyDescent="0.2">
      <c r="A18" s="21"/>
      <c r="B18" s="20" t="s">
        <v>31</v>
      </c>
      <c r="C18" s="18" t="e">
        <f>'3'!F17</f>
        <v>#DIV/0!</v>
      </c>
      <c r="D18" s="18" t="e">
        <f>'3'!G17</f>
        <v>#DIV/0!</v>
      </c>
      <c r="E18" s="18" t="e">
        <f>'3'!H17</f>
        <v>#DIV/0!</v>
      </c>
      <c r="F18" s="14" t="s">
        <v>27</v>
      </c>
      <c r="G18" s="880" t="s">
        <v>28</v>
      </c>
    </row>
    <row r="19" spans="1:7" x14ac:dyDescent="0.2">
      <c r="A19" s="21"/>
      <c r="B19" s="20" t="s">
        <v>32</v>
      </c>
      <c r="C19" s="18" t="e">
        <f>'3'!F18</f>
        <v>#DIV/0!</v>
      </c>
      <c r="D19" s="18" t="e">
        <f>'3'!G18</f>
        <v>#DIV/0!</v>
      </c>
      <c r="E19" s="18" t="e">
        <f>'3'!H18</f>
        <v>#DIV/0!</v>
      </c>
      <c r="F19" s="14" t="s">
        <v>27</v>
      </c>
      <c r="G19" s="880" t="s">
        <v>28</v>
      </c>
    </row>
    <row r="20" spans="1:7" x14ac:dyDescent="0.2">
      <c r="A20" s="21"/>
      <c r="B20" s="20" t="s">
        <v>33</v>
      </c>
      <c r="C20" s="18" t="e">
        <f>'3'!F19</f>
        <v>#DIV/0!</v>
      </c>
      <c r="D20" s="18" t="e">
        <f>'3'!G19</f>
        <v>#DIV/0!</v>
      </c>
      <c r="E20" s="18" t="e">
        <f>'3'!H19</f>
        <v>#DIV/0!</v>
      </c>
      <c r="F20" s="14" t="s">
        <v>27</v>
      </c>
      <c r="G20" s="880" t="s">
        <v>28</v>
      </c>
    </row>
    <row r="21" spans="1:7" x14ac:dyDescent="0.2">
      <c r="A21" s="21"/>
      <c r="B21" s="20" t="s">
        <v>34</v>
      </c>
      <c r="C21" s="18" t="e">
        <f>'3'!F20</f>
        <v>#DIV/0!</v>
      </c>
      <c r="D21" s="18" t="e">
        <f>'3'!G20</f>
        <v>#DIV/0!</v>
      </c>
      <c r="E21" s="18" t="e">
        <f>'3'!H20</f>
        <v>#DIV/0!</v>
      </c>
      <c r="F21" s="14" t="s">
        <v>27</v>
      </c>
      <c r="G21" s="880" t="s">
        <v>28</v>
      </c>
    </row>
    <row r="22" spans="1:7" x14ac:dyDescent="0.2">
      <c r="A22" s="21"/>
      <c r="B22" s="20" t="s">
        <v>35</v>
      </c>
      <c r="C22" s="18" t="e">
        <f>'[1]3'!F21</f>
        <v>#DIV/0!</v>
      </c>
      <c r="D22" s="18" t="e">
        <f>'[1]3'!G21</f>
        <v>#DIV/0!</v>
      </c>
      <c r="E22" s="18" t="e">
        <f>'3'!H21</f>
        <v>#DIV/0!</v>
      </c>
      <c r="F22" s="14" t="s">
        <v>27</v>
      </c>
      <c r="G22" s="880" t="s">
        <v>28</v>
      </c>
    </row>
    <row r="23" spans="1:7" ht="12.75" customHeight="1" x14ac:dyDescent="0.2">
      <c r="A23" s="21"/>
      <c r="B23" s="20" t="s">
        <v>36</v>
      </c>
      <c r="C23" s="18" t="e">
        <f>'3'!F22</f>
        <v>#DIV/0!</v>
      </c>
      <c r="D23" s="18" t="e">
        <f>'3'!G22</f>
        <v>#DIV/0!</v>
      </c>
      <c r="E23" s="18" t="e">
        <f>'3'!H22</f>
        <v>#DIV/0!</v>
      </c>
      <c r="F23" s="14" t="s">
        <v>27</v>
      </c>
      <c r="G23" s="880" t="s">
        <v>28</v>
      </c>
    </row>
    <row r="24" spans="1:7" ht="15" customHeight="1" x14ac:dyDescent="0.2">
      <c r="A24" s="21"/>
      <c r="B24" s="990"/>
      <c r="C24" s="22"/>
      <c r="D24" s="22"/>
      <c r="E24" s="22"/>
      <c r="F24" s="14"/>
      <c r="G24" s="880"/>
    </row>
    <row r="25" spans="1:7" ht="15" x14ac:dyDescent="0.25">
      <c r="A25" s="23" t="s">
        <v>37</v>
      </c>
      <c r="B25" s="59" t="s">
        <v>38</v>
      </c>
      <c r="C25" s="24"/>
      <c r="D25" s="24"/>
      <c r="E25" s="24"/>
      <c r="F25" s="14"/>
      <c r="G25" s="881"/>
    </row>
    <row r="26" spans="1:7" ht="15" x14ac:dyDescent="0.25">
      <c r="A26" s="23" t="s">
        <v>39</v>
      </c>
      <c r="B26" s="59" t="s">
        <v>40</v>
      </c>
      <c r="C26" s="24"/>
      <c r="D26" s="24"/>
      <c r="E26" s="24"/>
      <c r="F26" s="14"/>
      <c r="G26" s="881"/>
    </row>
    <row r="27" spans="1:7" x14ac:dyDescent="0.2">
      <c r="A27" s="25">
        <v>10</v>
      </c>
      <c r="B27" s="20" t="s">
        <v>41</v>
      </c>
      <c r="C27" s="26"/>
      <c r="D27" s="26"/>
      <c r="E27" s="16">
        <f>'[1]4'!J11</f>
        <v>0</v>
      </c>
      <c r="F27" s="14" t="s">
        <v>42</v>
      </c>
      <c r="G27" s="880" t="s">
        <v>43</v>
      </c>
    </row>
    <row r="28" spans="1:7" x14ac:dyDescent="0.2">
      <c r="A28" s="25">
        <v>11</v>
      </c>
      <c r="B28" s="20" t="s">
        <v>44</v>
      </c>
      <c r="C28" s="26"/>
      <c r="D28" s="26"/>
      <c r="E28" s="16">
        <f>'4'!J12</f>
        <v>0</v>
      </c>
      <c r="F28" s="14" t="s">
        <v>42</v>
      </c>
      <c r="G28" s="880" t="s">
        <v>43</v>
      </c>
    </row>
    <row r="29" spans="1:7" x14ac:dyDescent="0.2">
      <c r="A29" s="25">
        <v>12</v>
      </c>
      <c r="B29" s="20" t="s">
        <v>45</v>
      </c>
      <c r="C29" s="26"/>
      <c r="D29" s="26"/>
      <c r="E29" s="16">
        <f>'4'!J14</f>
        <v>0</v>
      </c>
      <c r="F29" s="14" t="s">
        <v>46</v>
      </c>
      <c r="G29" s="880" t="s">
        <v>43</v>
      </c>
    </row>
    <row r="30" spans="1:7" x14ac:dyDescent="0.2">
      <c r="A30" s="25">
        <v>13</v>
      </c>
      <c r="B30" s="20" t="s">
        <v>47</v>
      </c>
      <c r="C30" s="26"/>
      <c r="D30" s="26"/>
      <c r="E30" s="16">
        <f>'4'!J16</f>
        <v>0</v>
      </c>
      <c r="F30" s="14" t="s">
        <v>46</v>
      </c>
      <c r="G30" s="880" t="s">
        <v>43</v>
      </c>
    </row>
    <row r="31" spans="1:7" x14ac:dyDescent="0.2">
      <c r="A31" s="25">
        <v>14</v>
      </c>
      <c r="B31" s="20" t="s">
        <v>48</v>
      </c>
      <c r="C31" s="26"/>
      <c r="D31" s="26"/>
      <c r="E31" s="16">
        <f>'4'!J17</f>
        <v>0</v>
      </c>
      <c r="F31" s="14" t="s">
        <v>49</v>
      </c>
      <c r="G31" s="880" t="s">
        <v>43</v>
      </c>
    </row>
    <row r="32" spans="1:7" x14ac:dyDescent="0.2">
      <c r="A32" s="25">
        <v>15</v>
      </c>
      <c r="B32" s="20" t="s">
        <v>50</v>
      </c>
      <c r="C32" s="26"/>
      <c r="D32" s="26"/>
      <c r="E32" s="16">
        <f>'4'!J18</f>
        <v>0</v>
      </c>
      <c r="F32" s="14" t="s">
        <v>51</v>
      </c>
      <c r="G32" s="880" t="s">
        <v>43</v>
      </c>
    </row>
    <row r="33" spans="1:9" x14ac:dyDescent="0.2">
      <c r="A33" s="25">
        <v>16</v>
      </c>
      <c r="B33" s="20" t="s">
        <v>52</v>
      </c>
      <c r="C33" s="26"/>
      <c r="D33" s="27"/>
      <c r="E33" s="16">
        <f>'4'!J40</f>
        <v>0</v>
      </c>
      <c r="F33" s="866" t="s">
        <v>53</v>
      </c>
      <c r="G33" s="880" t="s">
        <v>43</v>
      </c>
    </row>
    <row r="34" spans="1:9" x14ac:dyDescent="0.2">
      <c r="A34" s="25">
        <v>17</v>
      </c>
      <c r="B34" s="20" t="s">
        <v>1155</v>
      </c>
      <c r="C34" s="26"/>
      <c r="D34" s="27"/>
      <c r="E34" s="16">
        <f>'4'!J20</f>
        <v>0</v>
      </c>
      <c r="F34" s="866" t="s">
        <v>376</v>
      </c>
      <c r="G34" s="880" t="s">
        <v>43</v>
      </c>
    </row>
    <row r="35" spans="1:9" x14ac:dyDescent="0.2">
      <c r="A35" s="25">
        <v>18</v>
      </c>
      <c r="B35" s="20" t="s">
        <v>1156</v>
      </c>
      <c r="C35" s="26"/>
      <c r="D35" s="27"/>
      <c r="E35" s="16">
        <f>'4'!J21</f>
        <v>0</v>
      </c>
      <c r="F35" s="866" t="s">
        <v>383</v>
      </c>
      <c r="G35" s="880" t="s">
        <v>43</v>
      </c>
    </row>
    <row r="36" spans="1:9" ht="15" customHeight="1" x14ac:dyDescent="0.2">
      <c r="A36" s="25">
        <v>17</v>
      </c>
      <c r="B36" s="20" t="s">
        <v>54</v>
      </c>
      <c r="C36" s="28"/>
      <c r="D36" s="28"/>
      <c r="E36" s="29" t="e">
        <f>'6'!E13</f>
        <v>#DIV/0!</v>
      </c>
      <c r="F36" s="14" t="s">
        <v>27</v>
      </c>
      <c r="G36" s="880" t="s">
        <v>55</v>
      </c>
    </row>
    <row r="37" spans="1:9" x14ac:dyDescent="0.2">
      <c r="A37" s="30"/>
      <c r="B37" s="20"/>
      <c r="C37" s="28"/>
      <c r="D37" s="31"/>
      <c r="E37" s="29"/>
      <c r="F37" s="14"/>
      <c r="G37" s="880"/>
    </row>
    <row r="38" spans="1:9" ht="15" x14ac:dyDescent="0.25">
      <c r="A38" s="23" t="s">
        <v>56</v>
      </c>
      <c r="B38" s="59" t="s">
        <v>57</v>
      </c>
      <c r="C38" s="28"/>
      <c r="D38" s="31"/>
      <c r="E38" s="29"/>
      <c r="F38" s="14"/>
      <c r="G38" s="880"/>
    </row>
    <row r="39" spans="1:9" x14ac:dyDescent="0.2">
      <c r="A39" s="14">
        <v>18</v>
      </c>
      <c r="B39" s="20" t="s">
        <v>58</v>
      </c>
      <c r="C39" s="29" t="e">
        <f>'5'!C13</f>
        <v>#DIV/0!</v>
      </c>
      <c r="D39" s="29" t="e">
        <f>'5'!D13</f>
        <v>#DIV/0!</v>
      </c>
      <c r="E39" s="29" t="e">
        <f>'5'!E13</f>
        <v>#DIV/0!</v>
      </c>
      <c r="F39" s="14" t="s">
        <v>27</v>
      </c>
      <c r="G39" s="880" t="s">
        <v>59</v>
      </c>
    </row>
    <row r="40" spans="1:9" x14ac:dyDescent="0.2">
      <c r="A40" s="14">
        <v>19</v>
      </c>
      <c r="B40" s="20" t="s">
        <v>60</v>
      </c>
      <c r="C40" s="29" t="e">
        <f>'5'!F13</f>
        <v>#DIV/0!</v>
      </c>
      <c r="D40" s="29" t="e">
        <f>'5'!G13</f>
        <v>#DIV/0!</v>
      </c>
      <c r="E40" s="29" t="e">
        <f>'5'!H13</f>
        <v>#DIV/0!</v>
      </c>
      <c r="F40" s="14" t="s">
        <v>27</v>
      </c>
      <c r="G40" s="880" t="s">
        <v>59</v>
      </c>
      <c r="I40" s="32"/>
    </row>
    <row r="41" spans="1:9" x14ac:dyDescent="0.2">
      <c r="A41" s="14">
        <v>20</v>
      </c>
      <c r="B41" s="20" t="s">
        <v>61</v>
      </c>
      <c r="C41" s="33" t="e">
        <f>'7'!M31</f>
        <v>#DIV/0!</v>
      </c>
      <c r="D41" s="33" t="e">
        <f>'7'!N31</f>
        <v>#DIV/0!</v>
      </c>
      <c r="E41" s="33" t="e">
        <f>'7'!O31</f>
        <v>#DIV/0!</v>
      </c>
      <c r="F41" s="14" t="s">
        <v>62</v>
      </c>
      <c r="G41" s="880" t="s">
        <v>63</v>
      </c>
      <c r="I41" s="32"/>
    </row>
    <row r="42" spans="1:9" x14ac:dyDescent="0.2">
      <c r="A42" s="14">
        <v>21</v>
      </c>
      <c r="B42" s="20" t="s">
        <v>64</v>
      </c>
      <c r="C42" s="33" t="e">
        <f>'7'!P31</f>
        <v>#DIV/0!</v>
      </c>
      <c r="D42" s="33" t="e">
        <f>'7'!Q31</f>
        <v>#DIV/0!</v>
      </c>
      <c r="E42" s="33" t="e">
        <f>'7'!R31</f>
        <v>#DIV/0!</v>
      </c>
      <c r="F42" s="14" t="s">
        <v>62</v>
      </c>
      <c r="G42" s="880" t="s">
        <v>63</v>
      </c>
    </row>
    <row r="43" spans="1:9" x14ac:dyDescent="0.2">
      <c r="A43" s="14">
        <v>22</v>
      </c>
      <c r="B43" s="20" t="s">
        <v>65</v>
      </c>
      <c r="C43" s="34"/>
      <c r="D43" s="35"/>
      <c r="E43" s="18" t="e">
        <f>'8'!G30</f>
        <v>#DIV/0!</v>
      </c>
      <c r="F43" s="14" t="s">
        <v>27</v>
      </c>
      <c r="G43" s="880" t="s">
        <v>66</v>
      </c>
      <c r="I43" s="32"/>
    </row>
    <row r="44" spans="1:9" x14ac:dyDescent="0.2">
      <c r="A44" s="14">
        <v>23</v>
      </c>
      <c r="B44" s="20" t="s">
        <v>67</v>
      </c>
      <c r="C44" s="36"/>
      <c r="D44" s="37"/>
      <c r="E44" s="18" t="e">
        <f>'8'!H30</f>
        <v>#DIV/0!</v>
      </c>
      <c r="F44" s="14" t="s">
        <v>68</v>
      </c>
      <c r="G44" s="880" t="s">
        <v>66</v>
      </c>
      <c r="I44" s="32"/>
    </row>
    <row r="45" spans="1:9" x14ac:dyDescent="0.2">
      <c r="A45" s="14">
        <v>24</v>
      </c>
      <c r="B45" s="20" t="s">
        <v>69</v>
      </c>
      <c r="C45" s="36"/>
      <c r="D45" s="37"/>
      <c r="E45" s="18" t="e">
        <f>'8'!I30</f>
        <v>#DIV/0!</v>
      </c>
      <c r="F45" s="14" t="s">
        <v>70</v>
      </c>
      <c r="G45" s="880" t="s">
        <v>66</v>
      </c>
      <c r="I45" s="32"/>
    </row>
    <row r="46" spans="1:9" x14ac:dyDescent="0.2">
      <c r="A46" s="14">
        <v>25</v>
      </c>
      <c r="B46" s="20" t="s">
        <v>71</v>
      </c>
      <c r="C46" s="36"/>
      <c r="D46" s="37"/>
      <c r="E46" s="18" t="e">
        <f>'[1]8'!J30</f>
        <v>#DIV/0!</v>
      </c>
      <c r="F46" s="14" t="s">
        <v>70</v>
      </c>
      <c r="G46" s="880" t="s">
        <v>66</v>
      </c>
      <c r="I46" s="32"/>
    </row>
    <row r="47" spans="1:9" x14ac:dyDescent="0.2">
      <c r="A47" s="14">
        <v>26</v>
      </c>
      <c r="B47" s="20" t="s">
        <v>72</v>
      </c>
      <c r="C47" s="36"/>
      <c r="D47" s="37"/>
      <c r="E47" s="29" t="e">
        <f>'9'!D33</f>
        <v>#DIV/0!</v>
      </c>
      <c r="F47" s="14" t="s">
        <v>27</v>
      </c>
      <c r="G47" s="880" t="s">
        <v>73</v>
      </c>
    </row>
    <row r="48" spans="1:9" x14ac:dyDescent="0.2">
      <c r="A48" s="14">
        <v>27</v>
      </c>
      <c r="B48" s="20" t="s">
        <v>1157</v>
      </c>
      <c r="C48" s="36"/>
      <c r="D48" s="37"/>
      <c r="E48" s="29">
        <f>'10'!D49</f>
        <v>0</v>
      </c>
      <c r="F48" s="14" t="s">
        <v>27</v>
      </c>
      <c r="G48" s="880" t="s">
        <v>78</v>
      </c>
    </row>
    <row r="49" spans="1:9" x14ac:dyDescent="0.2">
      <c r="A49" s="14">
        <v>28</v>
      </c>
      <c r="B49" s="20" t="s">
        <v>1158</v>
      </c>
      <c r="C49" s="36"/>
      <c r="D49" s="37"/>
      <c r="E49" s="29" t="e">
        <f>'11'!D33</f>
        <v>#DIV/0!</v>
      </c>
      <c r="F49" s="14" t="s">
        <v>27</v>
      </c>
      <c r="G49" s="880" t="s">
        <v>87</v>
      </c>
    </row>
    <row r="50" spans="1:9" x14ac:dyDescent="0.2">
      <c r="A50" s="14"/>
      <c r="B50" s="20"/>
      <c r="C50" s="36"/>
      <c r="D50" s="37"/>
      <c r="E50" s="29"/>
      <c r="F50" s="14"/>
      <c r="G50" s="880"/>
    </row>
    <row r="51" spans="1:9" x14ac:dyDescent="0.2">
      <c r="A51" s="30"/>
      <c r="B51" s="990"/>
      <c r="C51" s="19"/>
      <c r="D51" s="38"/>
      <c r="E51" s="38"/>
      <c r="F51" s="14"/>
      <c r="G51" s="880"/>
    </row>
    <row r="52" spans="1:9" ht="15" customHeight="1" x14ac:dyDescent="0.25">
      <c r="A52" s="23" t="s">
        <v>74</v>
      </c>
      <c r="B52" s="59" t="s">
        <v>75</v>
      </c>
      <c r="C52" s="39"/>
      <c r="D52" s="37"/>
      <c r="E52" s="38"/>
      <c r="F52" s="14"/>
      <c r="G52" s="880"/>
    </row>
    <row r="53" spans="1:9" x14ac:dyDescent="0.2">
      <c r="A53" s="25">
        <v>27</v>
      </c>
      <c r="B53" s="20" t="s">
        <v>76</v>
      </c>
      <c r="C53" s="39"/>
      <c r="D53" s="40"/>
      <c r="E53" s="41">
        <f>'12'!L33</f>
        <v>0</v>
      </c>
      <c r="F53" s="866" t="s">
        <v>77</v>
      </c>
      <c r="G53" s="880" t="s">
        <v>94</v>
      </c>
    </row>
    <row r="54" spans="1:9" x14ac:dyDescent="0.2">
      <c r="A54" s="25">
        <v>28</v>
      </c>
      <c r="B54" s="20" t="s">
        <v>79</v>
      </c>
      <c r="C54" s="39"/>
      <c r="D54" s="40"/>
      <c r="E54" s="29" t="e">
        <f>'12'!N33</f>
        <v>#DIV/0!</v>
      </c>
      <c r="F54" s="866" t="s">
        <v>27</v>
      </c>
      <c r="G54" s="880" t="s">
        <v>94</v>
      </c>
    </row>
    <row r="55" spans="1:9" x14ac:dyDescent="0.2">
      <c r="A55" s="25">
        <v>29</v>
      </c>
      <c r="B55" s="20" t="s">
        <v>80</v>
      </c>
      <c r="C55" s="39"/>
      <c r="D55" s="40"/>
      <c r="E55" s="29" t="e">
        <f>'12'!L34</f>
        <v>#DIV/0!</v>
      </c>
      <c r="F55" s="866" t="s">
        <v>81</v>
      </c>
      <c r="G55" s="880" t="s">
        <v>94</v>
      </c>
    </row>
    <row r="56" spans="1:9" x14ac:dyDescent="0.2">
      <c r="A56" s="25">
        <v>30</v>
      </c>
      <c r="B56" s="20" t="s">
        <v>82</v>
      </c>
      <c r="C56" s="39"/>
      <c r="D56" s="40"/>
      <c r="E56" s="41">
        <f>'12'!O33</f>
        <v>0</v>
      </c>
      <c r="F56" s="14" t="s">
        <v>82</v>
      </c>
      <c r="G56" s="880" t="s">
        <v>94</v>
      </c>
    </row>
    <row r="57" spans="1:9" x14ac:dyDescent="0.2">
      <c r="A57" s="30"/>
      <c r="B57" s="990"/>
      <c r="C57" s="19"/>
      <c r="D57" s="38"/>
      <c r="E57" s="38"/>
      <c r="F57" s="14"/>
      <c r="G57" s="880"/>
    </row>
    <row r="58" spans="1:9" ht="15" x14ac:dyDescent="0.25">
      <c r="A58" s="23" t="s">
        <v>83</v>
      </c>
      <c r="B58" s="59" t="s">
        <v>84</v>
      </c>
      <c r="C58" s="24"/>
      <c r="D58" s="24"/>
      <c r="E58" s="24"/>
      <c r="F58" s="14"/>
      <c r="G58" s="881"/>
    </row>
    <row r="59" spans="1:9" x14ac:dyDescent="0.2">
      <c r="A59" s="14">
        <v>31</v>
      </c>
      <c r="B59" s="20" t="s">
        <v>85</v>
      </c>
      <c r="C59" s="858">
        <f>'13'!C38</f>
        <v>0</v>
      </c>
      <c r="D59" s="42">
        <f>'13'!D38</f>
        <v>0</v>
      </c>
      <c r="E59" s="42">
        <f>'13'!E38</f>
        <v>0</v>
      </c>
      <c r="F59" s="14" t="s">
        <v>86</v>
      </c>
      <c r="G59" s="880" t="s">
        <v>99</v>
      </c>
    </row>
    <row r="60" spans="1:9" x14ac:dyDescent="0.2">
      <c r="A60" s="14">
        <v>32</v>
      </c>
      <c r="B60" s="20" t="s">
        <v>88</v>
      </c>
      <c r="C60" s="42">
        <f>'13'!F38</f>
        <v>0</v>
      </c>
      <c r="D60" s="42">
        <f>'13'!G38</f>
        <v>0</v>
      </c>
      <c r="E60" s="42">
        <f>'13'!H38</f>
        <v>0</v>
      </c>
      <c r="F60" s="14" t="s">
        <v>86</v>
      </c>
      <c r="G60" s="880" t="s">
        <v>99</v>
      </c>
    </row>
    <row r="61" spans="1:9" x14ac:dyDescent="0.2">
      <c r="A61" s="14">
        <v>33</v>
      </c>
      <c r="B61" s="20" t="s">
        <v>89</v>
      </c>
      <c r="C61" s="43"/>
      <c r="D61" s="43"/>
      <c r="E61" s="42" t="e">
        <f>'13'!K39</f>
        <v>#DIV/0!</v>
      </c>
      <c r="F61" s="14" t="s">
        <v>90</v>
      </c>
      <c r="G61" s="880" t="s">
        <v>99</v>
      </c>
      <c r="I61" s="32"/>
    </row>
    <row r="62" spans="1:9" x14ac:dyDescent="0.2">
      <c r="A62" s="14">
        <v>34</v>
      </c>
      <c r="B62" s="20" t="s">
        <v>91</v>
      </c>
      <c r="C62" s="42">
        <f>'13'!R38</f>
        <v>0</v>
      </c>
      <c r="D62" s="42">
        <f>'13'!S38</f>
        <v>0</v>
      </c>
      <c r="E62" s="42">
        <f>'13'!T38</f>
        <v>0</v>
      </c>
      <c r="F62" s="14" t="s">
        <v>86</v>
      </c>
      <c r="G62" s="880" t="s">
        <v>99</v>
      </c>
      <c r="I62" s="32"/>
    </row>
    <row r="63" spans="1:9" x14ac:dyDescent="0.2">
      <c r="A63" s="14">
        <v>35</v>
      </c>
      <c r="B63" s="20" t="s">
        <v>92</v>
      </c>
      <c r="C63" s="43"/>
      <c r="D63" s="43"/>
      <c r="E63" s="42" t="e">
        <f>'13'!T39</f>
        <v>#DIV/0!</v>
      </c>
      <c r="F63" s="14" t="s">
        <v>90</v>
      </c>
      <c r="G63" s="880" t="s">
        <v>99</v>
      </c>
      <c r="I63" s="32"/>
    </row>
    <row r="64" spans="1:9" x14ac:dyDescent="0.2">
      <c r="A64" s="14">
        <v>36</v>
      </c>
      <c r="B64" s="20" t="s">
        <v>93</v>
      </c>
      <c r="C64" s="43"/>
      <c r="D64" s="42">
        <f>'14'!F39</f>
        <v>0</v>
      </c>
      <c r="E64" s="43"/>
      <c r="F64" s="14" t="s">
        <v>86</v>
      </c>
      <c r="G64" s="880" t="s">
        <v>1159</v>
      </c>
      <c r="I64" s="32"/>
    </row>
    <row r="65" spans="1:9" x14ac:dyDescent="0.2">
      <c r="A65" s="14">
        <v>37</v>
      </c>
      <c r="B65" s="20" t="s">
        <v>95</v>
      </c>
      <c r="C65" s="43"/>
      <c r="D65" s="42" t="e">
        <f>'14'!F40</f>
        <v>#DIV/0!</v>
      </c>
      <c r="E65" s="43"/>
      <c r="F65" s="14" t="s">
        <v>90</v>
      </c>
      <c r="G65" s="880" t="s">
        <v>1159</v>
      </c>
      <c r="I65" s="32"/>
    </row>
    <row r="66" spans="1:9" x14ac:dyDescent="0.2">
      <c r="A66" s="14">
        <v>38</v>
      </c>
      <c r="B66" s="20" t="s">
        <v>96</v>
      </c>
      <c r="C66" s="42">
        <f>'14'!C39</f>
        <v>0</v>
      </c>
      <c r="D66" s="42">
        <f>'14'!D39</f>
        <v>0</v>
      </c>
      <c r="E66" s="42">
        <f>'14'!E39</f>
        <v>0</v>
      </c>
      <c r="F66" s="14" t="s">
        <v>86</v>
      </c>
      <c r="G66" s="880" t="s">
        <v>1159</v>
      </c>
      <c r="I66" s="32"/>
    </row>
    <row r="67" spans="1:9" x14ac:dyDescent="0.2">
      <c r="A67" s="14">
        <v>39</v>
      </c>
      <c r="B67" s="20" t="s">
        <v>97</v>
      </c>
      <c r="C67" s="43"/>
      <c r="D67" s="43"/>
      <c r="E67" s="42" t="e">
        <f>'14'!E40</f>
        <v>#DIV/0!</v>
      </c>
      <c r="F67" s="14" t="s">
        <v>90</v>
      </c>
      <c r="G67" s="880" t="s">
        <v>1159</v>
      </c>
      <c r="I67" s="32"/>
    </row>
    <row r="68" spans="1:9" x14ac:dyDescent="0.2">
      <c r="A68" s="14">
        <v>40</v>
      </c>
      <c r="B68" s="20" t="s">
        <v>98</v>
      </c>
      <c r="C68" s="42">
        <f>'15'!C37</f>
        <v>0</v>
      </c>
      <c r="D68" s="42">
        <f>'15'!D37</f>
        <v>0</v>
      </c>
      <c r="E68" s="42">
        <f>'15'!E37</f>
        <v>0</v>
      </c>
      <c r="F68" s="14" t="s">
        <v>86</v>
      </c>
      <c r="G68" s="880" t="s">
        <v>102</v>
      </c>
      <c r="I68" s="32"/>
    </row>
    <row r="69" spans="1:9" x14ac:dyDescent="0.2">
      <c r="A69" s="14">
        <v>41</v>
      </c>
      <c r="B69" s="20" t="s">
        <v>1160</v>
      </c>
      <c r="C69" s="42">
        <f>'15'!F37</f>
        <v>0</v>
      </c>
      <c r="D69" s="42">
        <f>'15'!G37</f>
        <v>0</v>
      </c>
      <c r="E69" s="42">
        <f>'15'!H37</f>
        <v>0</v>
      </c>
      <c r="F69" s="14" t="s">
        <v>86</v>
      </c>
      <c r="G69" s="880" t="s">
        <v>102</v>
      </c>
      <c r="I69" s="32"/>
    </row>
    <row r="70" spans="1:9" x14ac:dyDescent="0.2">
      <c r="A70" s="14">
        <v>42</v>
      </c>
      <c r="B70" s="20" t="s">
        <v>100</v>
      </c>
      <c r="C70" s="42">
        <f>'15'!I37</f>
        <v>0</v>
      </c>
      <c r="D70" s="42">
        <f>'15'!J37</f>
        <v>0</v>
      </c>
      <c r="E70" s="42">
        <f>'15'!K37</f>
        <v>0</v>
      </c>
      <c r="F70" s="14" t="s">
        <v>86</v>
      </c>
      <c r="G70" s="880" t="s">
        <v>102</v>
      </c>
      <c r="I70" s="32"/>
    </row>
    <row r="71" spans="1:9" x14ac:dyDescent="0.2">
      <c r="A71" s="14">
        <v>43</v>
      </c>
      <c r="B71" s="20" t="s">
        <v>1163</v>
      </c>
      <c r="C71" s="42">
        <f>'16'!C37</f>
        <v>0</v>
      </c>
      <c r="D71" s="42">
        <f>'16'!D37</f>
        <v>0</v>
      </c>
      <c r="E71" s="42">
        <f>'16'!E37</f>
        <v>0</v>
      </c>
      <c r="F71" s="14" t="s">
        <v>86</v>
      </c>
      <c r="G71" s="880" t="s">
        <v>1167</v>
      </c>
      <c r="I71" s="32"/>
    </row>
    <row r="72" spans="1:9" x14ac:dyDescent="0.2">
      <c r="A72" s="14">
        <v>44</v>
      </c>
      <c r="B72" s="20" t="s">
        <v>1164</v>
      </c>
      <c r="C72" s="42">
        <f>'16'!F37</f>
        <v>0</v>
      </c>
      <c r="D72" s="42">
        <f>'16'!G37</f>
        <v>0</v>
      </c>
      <c r="E72" s="42">
        <f>'16'!H37</f>
        <v>0</v>
      </c>
      <c r="F72" s="14" t="s">
        <v>86</v>
      </c>
      <c r="G72" s="880" t="s">
        <v>1167</v>
      </c>
      <c r="I72" s="32"/>
    </row>
    <row r="73" spans="1:9" x14ac:dyDescent="0.2">
      <c r="A73" s="14">
        <v>45</v>
      </c>
      <c r="B73" s="20" t="s">
        <v>1165</v>
      </c>
      <c r="C73" s="42">
        <f>'16'!I37</f>
        <v>0</v>
      </c>
      <c r="D73" s="42">
        <f>'16'!J37</f>
        <v>0</v>
      </c>
      <c r="E73" s="42">
        <f>'16'!K37</f>
        <v>0</v>
      </c>
      <c r="F73" s="14" t="s">
        <v>86</v>
      </c>
      <c r="G73" s="880" t="s">
        <v>1167</v>
      </c>
      <c r="I73" s="32"/>
    </row>
    <row r="74" spans="1:9" x14ac:dyDescent="0.2">
      <c r="A74" s="14">
        <v>46</v>
      </c>
      <c r="B74" s="20" t="s">
        <v>1166</v>
      </c>
      <c r="C74" s="42">
        <f>'16'!L37</f>
        <v>0</v>
      </c>
      <c r="D74" s="42">
        <f>'16'!M37</f>
        <v>0</v>
      </c>
      <c r="E74" s="42">
        <f>'16'!N37</f>
        <v>0</v>
      </c>
      <c r="F74" s="14" t="s">
        <v>86</v>
      </c>
      <c r="G74" s="880" t="s">
        <v>1167</v>
      </c>
      <c r="I74" s="32"/>
    </row>
    <row r="75" spans="1:9" x14ac:dyDescent="0.2">
      <c r="A75" s="14">
        <v>47</v>
      </c>
      <c r="B75" s="20" t="s">
        <v>1169</v>
      </c>
      <c r="C75" s="42">
        <f>'17'!C38</f>
        <v>0</v>
      </c>
      <c r="D75" s="42">
        <f>'17'!D38</f>
        <v>0</v>
      </c>
      <c r="E75" s="42">
        <f>'17'!E38</f>
        <v>0</v>
      </c>
      <c r="F75" s="14" t="s">
        <v>86</v>
      </c>
      <c r="G75" s="880" t="s">
        <v>106</v>
      </c>
      <c r="I75" s="32"/>
    </row>
    <row r="76" spans="1:9" x14ac:dyDescent="0.2">
      <c r="A76" s="14">
        <v>48</v>
      </c>
      <c r="B76" s="20" t="s">
        <v>1168</v>
      </c>
      <c r="C76" s="42">
        <f>'17'!F38</f>
        <v>0</v>
      </c>
      <c r="D76" s="42">
        <f>'17'!G38</f>
        <v>0</v>
      </c>
      <c r="E76" s="42">
        <f>'17'!H38</f>
        <v>0</v>
      </c>
      <c r="F76" s="14" t="s">
        <v>86</v>
      </c>
      <c r="G76" s="880" t="s">
        <v>106</v>
      </c>
      <c r="I76" s="32"/>
    </row>
    <row r="77" spans="1:9" x14ac:dyDescent="0.2">
      <c r="A77" s="14">
        <v>49</v>
      </c>
      <c r="B77" s="20" t="s">
        <v>101</v>
      </c>
      <c r="C77" s="42">
        <f>'17'!I38</f>
        <v>0</v>
      </c>
      <c r="D77" s="42">
        <f>'17'!J38</f>
        <v>0</v>
      </c>
      <c r="E77" s="42">
        <f>'17'!K38</f>
        <v>0</v>
      </c>
      <c r="F77" s="14" t="s">
        <v>86</v>
      </c>
      <c r="G77" s="880" t="s">
        <v>106</v>
      </c>
      <c r="I77" s="32"/>
    </row>
    <row r="78" spans="1:9" x14ac:dyDescent="0.2">
      <c r="A78" s="21"/>
      <c r="B78" s="990"/>
      <c r="C78" s="38"/>
      <c r="D78" s="38"/>
      <c r="E78" s="38"/>
      <c r="F78" s="14"/>
      <c r="G78" s="880"/>
      <c r="I78" s="32"/>
    </row>
    <row r="79" spans="1:9" ht="15" x14ac:dyDescent="0.25">
      <c r="A79" s="23" t="s">
        <v>103</v>
      </c>
      <c r="B79" s="59" t="s">
        <v>104</v>
      </c>
      <c r="C79" s="19"/>
      <c r="D79" s="19"/>
      <c r="E79" s="19"/>
      <c r="F79" s="14"/>
      <c r="G79" s="881"/>
      <c r="I79" s="10"/>
    </row>
    <row r="80" spans="1:9" x14ac:dyDescent="0.2">
      <c r="A80" s="14">
        <v>50</v>
      </c>
      <c r="B80" s="20" t="s">
        <v>105</v>
      </c>
      <c r="C80" s="39"/>
      <c r="D80" s="40"/>
      <c r="E80" s="18" t="e">
        <f>'19'!D19</f>
        <v>#DIV/0!</v>
      </c>
      <c r="F80" s="14" t="s">
        <v>27</v>
      </c>
      <c r="G80" s="880" t="s">
        <v>109</v>
      </c>
    </row>
    <row r="81" spans="1:9" x14ac:dyDescent="0.2">
      <c r="A81" s="14">
        <v>51</v>
      </c>
      <c r="B81" s="20" t="s">
        <v>107</v>
      </c>
      <c r="C81" s="39"/>
      <c r="D81" s="40"/>
      <c r="E81" s="44">
        <f>'20'!C39</f>
        <v>0</v>
      </c>
      <c r="F81" s="866" t="s">
        <v>108</v>
      </c>
      <c r="G81" s="880" t="s">
        <v>117</v>
      </c>
      <c r="I81" s="32"/>
    </row>
    <row r="82" spans="1:9" x14ac:dyDescent="0.2">
      <c r="A82" s="14">
        <v>52</v>
      </c>
      <c r="B82" s="20" t="s">
        <v>110</v>
      </c>
      <c r="C82" s="39"/>
      <c r="D82" s="40"/>
      <c r="E82" s="29">
        <f>'20'!D41</f>
        <v>0</v>
      </c>
      <c r="F82" s="14" t="s">
        <v>27</v>
      </c>
      <c r="G82" s="880" t="s">
        <v>117</v>
      </c>
    </row>
    <row r="83" spans="1:9" x14ac:dyDescent="0.2">
      <c r="A83" s="14">
        <v>53</v>
      </c>
      <c r="B83" s="20" t="s">
        <v>111</v>
      </c>
      <c r="C83" s="39"/>
      <c r="D83" s="40"/>
      <c r="E83" s="44">
        <f>'20'!C42</f>
        <v>0</v>
      </c>
      <c r="F83" s="14" t="s">
        <v>108</v>
      </c>
      <c r="G83" s="880" t="s">
        <v>117</v>
      </c>
    </row>
    <row r="84" spans="1:9" x14ac:dyDescent="0.2">
      <c r="A84" s="21"/>
      <c r="B84" s="990"/>
      <c r="C84" s="19"/>
      <c r="D84" s="38"/>
      <c r="E84" s="38"/>
      <c r="F84" s="14"/>
      <c r="G84" s="880"/>
    </row>
    <row r="85" spans="1:9" ht="15" x14ac:dyDescent="0.25">
      <c r="A85" s="23" t="s">
        <v>112</v>
      </c>
      <c r="B85" s="59" t="s">
        <v>113</v>
      </c>
      <c r="C85" s="19"/>
      <c r="D85" s="19"/>
      <c r="E85" s="19"/>
      <c r="F85" s="14"/>
      <c r="G85" s="881"/>
    </row>
    <row r="86" spans="1:9" ht="15" x14ac:dyDescent="0.25">
      <c r="A86" s="23" t="s">
        <v>114</v>
      </c>
      <c r="B86" s="59" t="s">
        <v>115</v>
      </c>
      <c r="C86" s="19"/>
      <c r="D86" s="19"/>
      <c r="E86" s="19"/>
      <c r="F86" s="14"/>
      <c r="G86" s="881"/>
    </row>
    <row r="87" spans="1:9" x14ac:dyDescent="0.2">
      <c r="A87" s="14">
        <v>54</v>
      </c>
      <c r="B87" s="20" t="s">
        <v>116</v>
      </c>
      <c r="C87" s="45">
        <f>'21'!D35</f>
        <v>0</v>
      </c>
      <c r="D87" s="45">
        <f>'21'!G35</f>
        <v>0</v>
      </c>
      <c r="E87" s="45">
        <f>'21'!J35</f>
        <v>0</v>
      </c>
      <c r="F87" s="14" t="s">
        <v>86</v>
      </c>
      <c r="G87" s="880" t="s">
        <v>122</v>
      </c>
    </row>
    <row r="88" spans="1:9" x14ac:dyDescent="0.2">
      <c r="A88" s="14">
        <v>55</v>
      </c>
      <c r="B88" s="20" t="s">
        <v>118</v>
      </c>
      <c r="C88" s="46" t="e">
        <f>'21'!E36</f>
        <v>#DIV/0!</v>
      </c>
      <c r="D88" s="18" t="e">
        <f>'21'!H36</f>
        <v>#DIV/0!</v>
      </c>
      <c r="E88" s="18" t="e">
        <f>'21'!K36</f>
        <v>#DIV/0!</v>
      </c>
      <c r="F88" s="14" t="s">
        <v>119</v>
      </c>
      <c r="G88" s="880" t="s">
        <v>122</v>
      </c>
    </row>
    <row r="89" spans="1:9" x14ac:dyDescent="0.2">
      <c r="A89" s="14">
        <v>56</v>
      </c>
      <c r="B89" s="20" t="s">
        <v>120</v>
      </c>
      <c r="C89" s="47"/>
      <c r="D89" s="48">
        <f>'22'!H34</f>
        <v>0</v>
      </c>
      <c r="E89" s="47"/>
      <c r="F89" s="14" t="s">
        <v>121</v>
      </c>
      <c r="G89" s="880" t="s">
        <v>1170</v>
      </c>
    </row>
    <row r="90" spans="1:9" x14ac:dyDescent="0.2">
      <c r="A90" s="14">
        <v>57</v>
      </c>
      <c r="B90" s="20" t="s">
        <v>123</v>
      </c>
      <c r="C90" s="47"/>
      <c r="D90" s="48" t="e">
        <f>'22'!H35</f>
        <v>#DIV/0!</v>
      </c>
      <c r="E90" s="47"/>
      <c r="F90" s="14" t="s">
        <v>124</v>
      </c>
      <c r="G90" s="880" t="s">
        <v>1170</v>
      </c>
    </row>
    <row r="91" spans="1:9" x14ac:dyDescent="0.2">
      <c r="A91" s="14">
        <v>58</v>
      </c>
      <c r="B91" s="20" t="s">
        <v>125</v>
      </c>
      <c r="C91" s="36"/>
      <c r="D91" s="18" t="e">
        <f>'24'!F35</f>
        <v>#DIV/0!</v>
      </c>
      <c r="E91" s="17"/>
      <c r="F91" s="14" t="s">
        <v>27</v>
      </c>
      <c r="G91" s="880" t="s">
        <v>128</v>
      </c>
    </row>
    <row r="92" spans="1:9" x14ac:dyDescent="0.2">
      <c r="A92" s="14">
        <v>59</v>
      </c>
      <c r="B92" s="20" t="s">
        <v>126</v>
      </c>
      <c r="C92" s="36"/>
      <c r="D92" s="18" t="e">
        <f>'24'!H35</f>
        <v>#DIV/0!</v>
      </c>
      <c r="E92" s="17"/>
      <c r="F92" s="14" t="s">
        <v>27</v>
      </c>
      <c r="G92" s="880" t="s">
        <v>128</v>
      </c>
    </row>
    <row r="93" spans="1:9" x14ac:dyDescent="0.2">
      <c r="A93" s="14">
        <v>60</v>
      </c>
      <c r="B93" s="20" t="s">
        <v>1171</v>
      </c>
      <c r="C93" s="36"/>
      <c r="D93" s="18" t="e">
        <f>'24'!J35</f>
        <v>#DIV/0!</v>
      </c>
      <c r="E93" s="17"/>
      <c r="F93" s="14" t="s">
        <v>27</v>
      </c>
      <c r="G93" s="880" t="s">
        <v>128</v>
      </c>
    </row>
    <row r="94" spans="1:9" x14ac:dyDescent="0.2">
      <c r="A94" s="14">
        <v>61</v>
      </c>
      <c r="B94" s="20" t="s">
        <v>1172</v>
      </c>
      <c r="C94" s="36"/>
      <c r="D94" s="18" t="e">
        <f>'24'!M35</f>
        <v>#DIV/0!</v>
      </c>
      <c r="E94" s="17"/>
      <c r="F94" s="14" t="s">
        <v>27</v>
      </c>
      <c r="G94" s="880" t="s">
        <v>128</v>
      </c>
    </row>
    <row r="95" spans="1:9" x14ac:dyDescent="0.2">
      <c r="A95" s="14">
        <v>62</v>
      </c>
      <c r="B95" s="20" t="s">
        <v>1173</v>
      </c>
      <c r="C95" s="36"/>
      <c r="D95" s="18" t="e">
        <f>'24'!Q35</f>
        <v>#DIV/0!</v>
      </c>
      <c r="E95" s="17"/>
      <c r="F95" s="14" t="s">
        <v>27</v>
      </c>
      <c r="G95" s="880" t="s">
        <v>128</v>
      </c>
    </row>
    <row r="96" spans="1:9" x14ac:dyDescent="0.2">
      <c r="A96" s="14">
        <v>63</v>
      </c>
      <c r="B96" s="20" t="s">
        <v>130</v>
      </c>
      <c r="C96" s="36"/>
      <c r="D96" s="18" t="e">
        <f>'24'!S35</f>
        <v>#DIV/0!</v>
      </c>
      <c r="E96" s="17"/>
      <c r="F96" s="14" t="s">
        <v>27</v>
      </c>
      <c r="G96" s="880" t="s">
        <v>128</v>
      </c>
    </row>
    <row r="97" spans="1:7" x14ac:dyDescent="0.2">
      <c r="A97" s="14">
        <v>64</v>
      </c>
      <c r="B97" s="20" t="s">
        <v>127</v>
      </c>
      <c r="C97" s="37"/>
      <c r="D97" s="18" t="e">
        <f>'25'!P33</f>
        <v>#DIV/0!</v>
      </c>
      <c r="E97" s="17"/>
      <c r="F97" s="14" t="s">
        <v>27</v>
      </c>
      <c r="G97" s="880" t="s">
        <v>1174</v>
      </c>
    </row>
    <row r="98" spans="1:7" x14ac:dyDescent="0.2">
      <c r="A98" s="14">
        <v>65</v>
      </c>
      <c r="B98" s="20" t="s">
        <v>129</v>
      </c>
      <c r="C98" s="36"/>
      <c r="D98" s="18" t="e">
        <f>'28'!F34</f>
        <v>#DIV/0!</v>
      </c>
      <c r="E98" s="17"/>
      <c r="F98" s="14" t="s">
        <v>27</v>
      </c>
      <c r="G98" s="880" t="s">
        <v>131</v>
      </c>
    </row>
    <row r="99" spans="1:7" x14ac:dyDescent="0.2">
      <c r="A99" s="14">
        <v>66</v>
      </c>
      <c r="B99" s="20" t="s">
        <v>1175</v>
      </c>
      <c r="C99" s="36"/>
      <c r="D99" s="18" t="e">
        <f>'28'!H34</f>
        <v>#DIV/0!</v>
      </c>
      <c r="E99" s="17"/>
      <c r="F99" s="14" t="s">
        <v>27</v>
      </c>
      <c r="G99" s="880" t="s">
        <v>131</v>
      </c>
    </row>
    <row r="100" spans="1:7" x14ac:dyDescent="0.2">
      <c r="A100" s="14">
        <v>67</v>
      </c>
      <c r="B100" s="20" t="s">
        <v>1178</v>
      </c>
      <c r="C100" s="36"/>
      <c r="D100" s="18" t="e">
        <f>'32'!G36</f>
        <v>#DIV/0!</v>
      </c>
      <c r="E100" s="17"/>
      <c r="F100" s="14" t="s">
        <v>27</v>
      </c>
      <c r="G100" s="880" t="s">
        <v>1177</v>
      </c>
    </row>
    <row r="101" spans="1:7" x14ac:dyDescent="0.2">
      <c r="A101" s="14">
        <v>68</v>
      </c>
      <c r="B101" s="20" t="s">
        <v>1176</v>
      </c>
      <c r="C101" s="37"/>
      <c r="D101" s="17"/>
      <c r="E101" s="18" t="e">
        <f>'29'!V35</f>
        <v>#DIV/0!</v>
      </c>
      <c r="F101" s="14" t="s">
        <v>27</v>
      </c>
      <c r="G101" s="880" t="s">
        <v>133</v>
      </c>
    </row>
    <row r="102" spans="1:7" x14ac:dyDescent="0.2">
      <c r="A102" s="14">
        <v>69</v>
      </c>
      <c r="B102" s="20" t="s">
        <v>132</v>
      </c>
      <c r="C102" s="37"/>
      <c r="D102" s="17"/>
      <c r="E102" s="18" t="e">
        <f>'31'!V35</f>
        <v>#DIV/0!</v>
      </c>
      <c r="F102" s="14" t="s">
        <v>27</v>
      </c>
      <c r="G102" s="880" t="s">
        <v>138</v>
      </c>
    </row>
    <row r="103" spans="1:7" x14ac:dyDescent="0.2">
      <c r="A103" s="21"/>
      <c r="B103" s="990"/>
      <c r="C103" s="24"/>
      <c r="D103" s="24"/>
      <c r="E103" s="24"/>
      <c r="F103" s="14"/>
      <c r="G103" s="880"/>
    </row>
    <row r="104" spans="1:7" ht="15" x14ac:dyDescent="0.25">
      <c r="A104" s="23" t="s">
        <v>134</v>
      </c>
      <c r="B104" s="59" t="s">
        <v>135</v>
      </c>
      <c r="C104" s="19"/>
      <c r="D104" s="19"/>
      <c r="E104" s="19"/>
      <c r="F104" s="14"/>
      <c r="G104" s="881"/>
    </row>
    <row r="105" spans="1:7" x14ac:dyDescent="0.2">
      <c r="A105" s="14">
        <v>70</v>
      </c>
      <c r="B105" s="20" t="s">
        <v>136</v>
      </c>
      <c r="C105" s="16">
        <f>'34'!D35</f>
        <v>0</v>
      </c>
      <c r="D105" s="16">
        <f>'34'!I35</f>
        <v>0</v>
      </c>
      <c r="E105" s="16">
        <f>'34'!N35</f>
        <v>0</v>
      </c>
      <c r="F105" s="14" t="s">
        <v>137</v>
      </c>
      <c r="G105" s="880" t="s">
        <v>148</v>
      </c>
    </row>
    <row r="106" spans="1:7" x14ac:dyDescent="0.2">
      <c r="A106" s="14">
        <v>71</v>
      </c>
      <c r="B106" s="20" t="s">
        <v>139</v>
      </c>
      <c r="C106" s="18" t="e">
        <f>'34'!D36</f>
        <v>#DIV/0!</v>
      </c>
      <c r="D106" s="18" t="e">
        <f>'34'!I36</f>
        <v>#DIV/0!</v>
      </c>
      <c r="E106" s="18" t="e">
        <f>'34'!N36</f>
        <v>#DIV/0!</v>
      </c>
      <c r="F106" s="14" t="s">
        <v>119</v>
      </c>
      <c r="G106" s="880" t="s">
        <v>148</v>
      </c>
    </row>
    <row r="107" spans="1:7" x14ac:dyDescent="0.2">
      <c r="A107" s="14">
        <v>72</v>
      </c>
      <c r="B107" s="20" t="s">
        <v>1179</v>
      </c>
      <c r="C107" s="16">
        <f>'34'!F35</f>
        <v>0</v>
      </c>
      <c r="D107" s="16">
        <f>'34'!K35</f>
        <v>0</v>
      </c>
      <c r="E107" s="16">
        <f>'34'!P35</f>
        <v>0</v>
      </c>
      <c r="F107" s="14" t="s">
        <v>140</v>
      </c>
      <c r="G107" s="880" t="s">
        <v>148</v>
      </c>
    </row>
    <row r="108" spans="1:7" x14ac:dyDescent="0.2">
      <c r="A108" s="14">
        <v>73</v>
      </c>
      <c r="B108" s="20" t="s">
        <v>141</v>
      </c>
      <c r="C108" s="18" t="e">
        <f>'34'!F36</f>
        <v>#DIV/0!</v>
      </c>
      <c r="D108" s="18" t="e">
        <f>'34'!K36</f>
        <v>#DIV/0!</v>
      </c>
      <c r="E108" s="18" t="e">
        <f>'34'!P36</f>
        <v>#DIV/0!</v>
      </c>
      <c r="F108" s="14" t="s">
        <v>119</v>
      </c>
      <c r="G108" s="880" t="s">
        <v>148</v>
      </c>
    </row>
    <row r="109" spans="1:7" x14ac:dyDescent="0.2">
      <c r="A109" s="14">
        <v>74</v>
      </c>
      <c r="B109" s="20" t="s">
        <v>142</v>
      </c>
      <c r="C109" s="16">
        <f>'34'!H35</f>
        <v>0</v>
      </c>
      <c r="D109" s="16">
        <f>'34'!M35</f>
        <v>0</v>
      </c>
      <c r="E109" s="16">
        <f>'34'!R35</f>
        <v>0</v>
      </c>
      <c r="F109" s="14" t="s">
        <v>143</v>
      </c>
      <c r="G109" s="880" t="s">
        <v>148</v>
      </c>
    </row>
    <row r="110" spans="1:7" x14ac:dyDescent="0.2">
      <c r="A110" s="14">
        <v>75</v>
      </c>
      <c r="B110" s="20" t="s">
        <v>144</v>
      </c>
      <c r="C110" s="18" t="e">
        <f>'34'!H36</f>
        <v>#DIV/0!</v>
      </c>
      <c r="D110" s="18" t="e">
        <f>'34'!M36</f>
        <v>#DIV/0!</v>
      </c>
      <c r="E110" s="18" t="e">
        <f>'34'!R36</f>
        <v>#DIV/0!</v>
      </c>
      <c r="F110" s="14" t="s">
        <v>119</v>
      </c>
      <c r="G110" s="880" t="s">
        <v>148</v>
      </c>
    </row>
    <row r="111" spans="1:7" x14ac:dyDescent="0.2">
      <c r="A111" s="14">
        <v>76</v>
      </c>
      <c r="B111" s="20" t="s">
        <v>145</v>
      </c>
      <c r="C111" s="18" t="e">
        <f>'37'!H34</f>
        <v>#DIV/0!</v>
      </c>
      <c r="D111" s="18" t="e">
        <f>'37'!J34</f>
        <v>#DIV/0!</v>
      </c>
      <c r="E111" s="18" t="e">
        <f>'37'!L34</f>
        <v>#DIV/0!</v>
      </c>
      <c r="F111" s="14" t="s">
        <v>27</v>
      </c>
      <c r="G111" s="880" t="s">
        <v>153</v>
      </c>
    </row>
    <row r="112" spans="1:7" x14ac:dyDescent="0.2">
      <c r="A112" s="14">
        <v>77</v>
      </c>
      <c r="B112" s="20" t="s">
        <v>146</v>
      </c>
      <c r="C112" s="18" t="e">
        <f>'37'!N34</f>
        <v>#DIV/0!</v>
      </c>
      <c r="D112" s="18" t="e">
        <f>'37'!P34</f>
        <v>#DIV/0!</v>
      </c>
      <c r="E112" s="18" t="e">
        <f>'37'!R34</f>
        <v>#DIV/0!</v>
      </c>
      <c r="F112" s="14" t="s">
        <v>27</v>
      </c>
      <c r="G112" s="880" t="s">
        <v>153</v>
      </c>
    </row>
    <row r="113" spans="1:8" x14ac:dyDescent="0.2">
      <c r="A113" s="14">
        <v>78</v>
      </c>
      <c r="B113" s="20" t="s">
        <v>147</v>
      </c>
      <c r="C113" s="18" t="e">
        <f>'38'!H34</f>
        <v>#DIV/0!</v>
      </c>
      <c r="D113" s="18" t="e">
        <f>'38'!J34</f>
        <v>#DIV/0!</v>
      </c>
      <c r="E113" s="18" t="e">
        <f>'38'!L34</f>
        <v>#DIV/0!</v>
      </c>
      <c r="F113" s="14" t="s">
        <v>27</v>
      </c>
      <c r="G113" s="880" t="s">
        <v>1180</v>
      </c>
    </row>
    <row r="114" spans="1:8" x14ac:dyDescent="0.2">
      <c r="A114" s="14">
        <v>79</v>
      </c>
      <c r="B114" s="20" t="s">
        <v>149</v>
      </c>
      <c r="C114" s="18" t="e">
        <f>'38'!N34</f>
        <v>#DIV/0!</v>
      </c>
      <c r="D114" s="18" t="e">
        <f>'38'!P34</f>
        <v>#DIV/0!</v>
      </c>
      <c r="E114" s="18" t="e">
        <f>'38'!R34</f>
        <v>#DIV/0!</v>
      </c>
      <c r="F114" s="14" t="s">
        <v>27</v>
      </c>
      <c r="G114" s="880" t="s">
        <v>1180</v>
      </c>
    </row>
    <row r="115" spans="1:8" x14ac:dyDescent="0.2">
      <c r="A115" s="14">
        <v>80</v>
      </c>
      <c r="B115" s="20" t="s">
        <v>150</v>
      </c>
      <c r="C115" s="17"/>
      <c r="D115" s="17"/>
      <c r="E115" s="18" t="e">
        <f>'39'!I36</f>
        <v>#DIV/0!</v>
      </c>
      <c r="F115" s="14" t="s">
        <v>27</v>
      </c>
      <c r="G115" s="880" t="s">
        <v>154</v>
      </c>
    </row>
    <row r="116" spans="1:8" x14ac:dyDescent="0.2">
      <c r="A116" s="14">
        <v>81</v>
      </c>
      <c r="B116" s="20" t="s">
        <v>151</v>
      </c>
      <c r="C116" s="18" t="e">
        <f>'40'!H34</f>
        <v>#DIV/0!</v>
      </c>
      <c r="D116" s="18" t="e">
        <f>'40'!J34</f>
        <v>#DIV/0!</v>
      </c>
      <c r="E116" s="18" t="e">
        <f>'40'!L34</f>
        <v>#DIV/0!</v>
      </c>
      <c r="F116" s="14" t="s">
        <v>27</v>
      </c>
      <c r="G116" s="880" t="s">
        <v>1181</v>
      </c>
    </row>
    <row r="117" spans="1:8" x14ac:dyDescent="0.2">
      <c r="A117" s="14">
        <v>82</v>
      </c>
      <c r="B117" s="20" t="s">
        <v>152</v>
      </c>
      <c r="C117" s="17"/>
      <c r="D117" s="17"/>
      <c r="E117" s="18" t="e">
        <f>'41'!F34</f>
        <v>#DIV/0!</v>
      </c>
      <c r="F117" s="14" t="s">
        <v>27</v>
      </c>
      <c r="G117" s="880" t="s">
        <v>157</v>
      </c>
    </row>
    <row r="118" spans="1:8" x14ac:dyDescent="0.2">
      <c r="A118" s="14">
        <v>83</v>
      </c>
      <c r="B118" s="20" t="s">
        <v>1182</v>
      </c>
      <c r="C118" s="18" t="e">
        <f>'43'!T34</f>
        <v>#DIV/0!</v>
      </c>
      <c r="D118" s="18" t="e">
        <f>'43'!V34</f>
        <v>#DIV/0!</v>
      </c>
      <c r="E118" s="18" t="e">
        <f>'43'!X34</f>
        <v>#DIV/0!</v>
      </c>
      <c r="F118" s="14" t="s">
        <v>27</v>
      </c>
      <c r="G118" s="880" t="s">
        <v>160</v>
      </c>
    </row>
    <row r="119" spans="1:8" x14ac:dyDescent="0.2">
      <c r="A119" s="14">
        <v>84</v>
      </c>
      <c r="B119" s="20" t="s">
        <v>155</v>
      </c>
      <c r="C119" s="18" t="e">
        <f>'43'!Z34</f>
        <v>#DIV/0!</v>
      </c>
      <c r="D119" s="18" t="e">
        <f>'43'!AB34</f>
        <v>#DIV/0!</v>
      </c>
      <c r="E119" s="18" t="e">
        <f>'43'!AD34</f>
        <v>#DIV/0!</v>
      </c>
      <c r="F119" s="14" t="s">
        <v>27</v>
      </c>
      <c r="G119" s="880" t="s">
        <v>160</v>
      </c>
    </row>
    <row r="120" spans="1:8" x14ac:dyDescent="0.2">
      <c r="A120" s="14">
        <v>85</v>
      </c>
      <c r="B120" s="991" t="s">
        <v>156</v>
      </c>
      <c r="C120" s="17"/>
      <c r="D120" s="17"/>
      <c r="E120" s="49" t="e">
        <f>'45'!L35</f>
        <v>#DIV/0!</v>
      </c>
      <c r="F120" s="873" t="s">
        <v>27</v>
      </c>
      <c r="G120" s="880" t="s">
        <v>162</v>
      </c>
    </row>
    <row r="121" spans="1:8" x14ac:dyDescent="0.2">
      <c r="A121" s="14">
        <v>86</v>
      </c>
      <c r="B121" s="20" t="s">
        <v>158</v>
      </c>
      <c r="C121" s="17"/>
      <c r="D121" s="17"/>
      <c r="E121" s="18" t="e">
        <f>'45'!I35</f>
        <v>#DIV/0!</v>
      </c>
      <c r="F121" s="14" t="s">
        <v>27</v>
      </c>
      <c r="G121" s="880" t="s">
        <v>162</v>
      </c>
    </row>
    <row r="122" spans="1:8" x14ac:dyDescent="0.2">
      <c r="A122" s="14">
        <v>87</v>
      </c>
      <c r="B122" s="20" t="s">
        <v>1184</v>
      </c>
      <c r="C122" s="17"/>
      <c r="D122" s="17"/>
      <c r="E122" s="18" t="e">
        <f>'45'!L35</f>
        <v>#DIV/0!</v>
      </c>
      <c r="F122" s="14" t="s">
        <v>27</v>
      </c>
      <c r="G122" s="880" t="s">
        <v>162</v>
      </c>
    </row>
    <row r="123" spans="1:8" ht="15" x14ac:dyDescent="0.25">
      <c r="A123" s="14">
        <v>88</v>
      </c>
      <c r="B123" s="20" t="s">
        <v>1183</v>
      </c>
      <c r="C123" s="17"/>
      <c r="D123" s="17"/>
      <c r="E123" s="18" t="e">
        <f>'46'!G34</f>
        <v>#DIV/0!</v>
      </c>
      <c r="F123" s="14" t="s">
        <v>27</v>
      </c>
      <c r="G123" s="880" t="s">
        <v>1186</v>
      </c>
      <c r="H123" s="50"/>
    </row>
    <row r="124" spans="1:8" ht="15" x14ac:dyDescent="0.25">
      <c r="A124" s="14">
        <v>89</v>
      </c>
      <c r="B124" s="20" t="s">
        <v>1185</v>
      </c>
      <c r="C124" s="17"/>
      <c r="D124" s="17"/>
      <c r="E124" s="18" t="e">
        <f>'46'!I34</f>
        <v>#DIV/0!</v>
      </c>
      <c r="F124" s="14" t="s">
        <v>27</v>
      </c>
      <c r="G124" s="880" t="s">
        <v>1186</v>
      </c>
      <c r="H124" s="50"/>
    </row>
    <row r="125" spans="1:8" x14ac:dyDescent="0.2">
      <c r="A125" s="14">
        <v>90</v>
      </c>
      <c r="B125" s="20" t="s">
        <v>159</v>
      </c>
      <c r="C125" s="18" t="e">
        <f>'47'!J34</f>
        <v>#DIV/0!</v>
      </c>
      <c r="D125" s="18" t="e">
        <f>'47'!K34</f>
        <v>#DIV/0!</v>
      </c>
      <c r="E125" s="18" t="e">
        <f>'47'!L34</f>
        <v>#DIV/0!</v>
      </c>
      <c r="F125" s="14" t="s">
        <v>27</v>
      </c>
      <c r="G125" s="880" t="s">
        <v>1187</v>
      </c>
    </row>
    <row r="126" spans="1:8" x14ac:dyDescent="0.2">
      <c r="A126" s="14">
        <v>91</v>
      </c>
      <c r="B126" s="20" t="s">
        <v>1188</v>
      </c>
      <c r="C126" s="17"/>
      <c r="D126" s="17"/>
      <c r="E126" s="18" t="e">
        <f>'48'!F34</f>
        <v>#DIV/0!</v>
      </c>
      <c r="F126" s="14" t="s">
        <v>27</v>
      </c>
      <c r="G126" s="880" t="s">
        <v>169</v>
      </c>
    </row>
    <row r="127" spans="1:8" x14ac:dyDescent="0.2">
      <c r="A127" s="14">
        <v>92</v>
      </c>
      <c r="B127" s="20" t="s">
        <v>1189</v>
      </c>
      <c r="C127" s="17"/>
      <c r="D127" s="17"/>
      <c r="E127" s="18" t="e">
        <f>'48'!I34</f>
        <v>#DIV/0!</v>
      </c>
      <c r="F127" s="14" t="s">
        <v>27</v>
      </c>
      <c r="G127" s="880" t="s">
        <v>169</v>
      </c>
    </row>
    <row r="128" spans="1:8" x14ac:dyDescent="0.2">
      <c r="A128" s="14">
        <v>93</v>
      </c>
      <c r="B128" s="20" t="s">
        <v>1190</v>
      </c>
      <c r="C128" s="17"/>
      <c r="D128" s="17"/>
      <c r="E128" s="18" t="e">
        <f>'48'!L34</f>
        <v>#DIV/0!</v>
      </c>
      <c r="F128" s="14" t="s">
        <v>27</v>
      </c>
      <c r="G128" s="880" t="s">
        <v>169</v>
      </c>
    </row>
    <row r="129" spans="1:7" x14ac:dyDescent="0.2">
      <c r="A129" s="14">
        <v>94</v>
      </c>
      <c r="B129" s="20" t="s">
        <v>1191</v>
      </c>
      <c r="C129" s="17"/>
      <c r="D129" s="17"/>
      <c r="E129" s="18" t="e">
        <f>'48'!N34</f>
        <v>#DIV/0!</v>
      </c>
      <c r="F129" s="14" t="s">
        <v>27</v>
      </c>
      <c r="G129" s="880" t="s">
        <v>169</v>
      </c>
    </row>
    <row r="130" spans="1:7" ht="16.5" customHeight="1" x14ac:dyDescent="0.2">
      <c r="A130" s="14">
        <v>95</v>
      </c>
      <c r="B130" s="51" t="s">
        <v>161</v>
      </c>
      <c r="C130" s="17"/>
      <c r="D130" s="17"/>
      <c r="E130" s="29" t="e">
        <f>'49'!F35</f>
        <v>#DIV/0!</v>
      </c>
      <c r="F130" s="14" t="s">
        <v>27</v>
      </c>
      <c r="G130" s="880" t="s">
        <v>171</v>
      </c>
    </row>
    <row r="131" spans="1:7" x14ac:dyDescent="0.2">
      <c r="A131" s="14">
        <v>96</v>
      </c>
      <c r="B131" s="51" t="s">
        <v>163</v>
      </c>
      <c r="C131" s="17"/>
      <c r="D131" s="17"/>
      <c r="E131" s="29" t="e">
        <f>'49'!I35</f>
        <v>#DIV/0!</v>
      </c>
      <c r="F131" s="14" t="s">
        <v>27</v>
      </c>
      <c r="G131" s="880" t="s">
        <v>171</v>
      </c>
    </row>
    <row r="132" spans="1:7" x14ac:dyDescent="0.2">
      <c r="A132" s="14">
        <v>97</v>
      </c>
      <c r="B132" s="51" t="s">
        <v>164</v>
      </c>
      <c r="C132" s="17"/>
      <c r="D132" s="17"/>
      <c r="E132" s="29" t="e">
        <f>'49'!L35</f>
        <v>#DIV/0!</v>
      </c>
      <c r="F132" s="14" t="s">
        <v>27</v>
      </c>
      <c r="G132" s="880" t="s">
        <v>171</v>
      </c>
    </row>
    <row r="133" spans="1:7" x14ac:dyDescent="0.2">
      <c r="A133" s="14">
        <v>98</v>
      </c>
      <c r="B133" s="51" t="s">
        <v>165</v>
      </c>
      <c r="C133" s="17"/>
      <c r="D133" s="17"/>
      <c r="E133" s="29" t="e">
        <f>'49'!O35</f>
        <v>#DIV/0!</v>
      </c>
      <c r="F133" s="14" t="s">
        <v>27</v>
      </c>
      <c r="G133" s="880" t="s">
        <v>171</v>
      </c>
    </row>
    <row r="134" spans="1:7" x14ac:dyDescent="0.2">
      <c r="A134" s="14"/>
      <c r="B134" s="51"/>
      <c r="C134" s="18"/>
      <c r="D134" s="18"/>
      <c r="E134" s="29"/>
      <c r="F134" s="14"/>
      <c r="G134" s="880"/>
    </row>
    <row r="135" spans="1:7" ht="15" x14ac:dyDescent="0.25">
      <c r="A135" s="23" t="s">
        <v>166</v>
      </c>
      <c r="B135" s="59" t="s">
        <v>167</v>
      </c>
      <c r="C135" s="18"/>
      <c r="D135" s="18"/>
      <c r="E135" s="29"/>
      <c r="F135" s="14"/>
      <c r="G135" s="880"/>
    </row>
    <row r="136" spans="1:7" x14ac:dyDescent="0.2">
      <c r="A136" s="14">
        <v>99</v>
      </c>
      <c r="B136" s="20" t="s">
        <v>168</v>
      </c>
      <c r="C136" s="18" t="e">
        <f>'52'!H37</f>
        <v>#DIV/0!</v>
      </c>
      <c r="D136" s="18" t="e">
        <f>'52'!J37</f>
        <v>#DIV/0!</v>
      </c>
      <c r="E136" s="18" t="e">
        <f>'52'!L37</f>
        <v>#DIV/0!</v>
      </c>
      <c r="F136" s="14" t="s">
        <v>27</v>
      </c>
      <c r="G136" s="880" t="s">
        <v>180</v>
      </c>
    </row>
    <row r="137" spans="1:7" x14ac:dyDescent="0.2">
      <c r="A137" s="14">
        <v>100</v>
      </c>
      <c r="B137" s="20" t="s">
        <v>1192</v>
      </c>
      <c r="C137" s="18" t="e">
        <f>'53'!H36</f>
        <v>#DIV/0!</v>
      </c>
      <c r="D137" s="18" t="e">
        <f>'53'!J36</f>
        <v>#DIV/0!</v>
      </c>
      <c r="E137" s="18" t="e">
        <f>'53'!L36</f>
        <v>#DIV/0!</v>
      </c>
      <c r="F137" s="14" t="s">
        <v>27</v>
      </c>
      <c r="G137" s="880" t="s">
        <v>185</v>
      </c>
    </row>
    <row r="138" spans="1:7" x14ac:dyDescent="0.2">
      <c r="A138" s="14">
        <v>101</v>
      </c>
      <c r="B138" s="20" t="s">
        <v>170</v>
      </c>
      <c r="C138" s="18" t="e">
        <f>'54'!H36</f>
        <v>#DIV/0!</v>
      </c>
      <c r="D138" s="18" t="e">
        <f>'54'!J36</f>
        <v>#DIV/0!</v>
      </c>
      <c r="E138" s="18" t="e">
        <f>'54'!L36</f>
        <v>#DIV/0!</v>
      </c>
      <c r="F138" s="14" t="s">
        <v>27</v>
      </c>
      <c r="G138" s="880" t="s">
        <v>189</v>
      </c>
    </row>
    <row r="139" spans="1:7" ht="15" customHeight="1" x14ac:dyDescent="0.2">
      <c r="A139" s="52"/>
      <c r="B139" s="992"/>
      <c r="C139" s="53"/>
      <c r="D139" s="53"/>
      <c r="E139" s="53"/>
      <c r="F139" s="873"/>
      <c r="G139" s="882"/>
    </row>
    <row r="140" spans="1:7" ht="15" x14ac:dyDescent="0.25">
      <c r="A140" s="23" t="s">
        <v>172</v>
      </c>
      <c r="B140" s="59" t="s">
        <v>173</v>
      </c>
      <c r="C140" s="19"/>
      <c r="D140" s="19"/>
      <c r="E140" s="19"/>
      <c r="F140" s="14"/>
      <c r="G140" s="881"/>
    </row>
    <row r="141" spans="1:7" ht="15" x14ac:dyDescent="0.25">
      <c r="A141" s="23" t="s">
        <v>174</v>
      </c>
      <c r="B141" s="993" t="s">
        <v>175</v>
      </c>
      <c r="C141" s="19"/>
      <c r="D141" s="19"/>
      <c r="E141" s="19"/>
      <c r="F141" s="14"/>
      <c r="G141" s="881"/>
    </row>
    <row r="142" spans="1:7" ht="28.5" x14ac:dyDescent="0.2">
      <c r="A142" s="25">
        <v>102</v>
      </c>
      <c r="B142" s="54" t="s">
        <v>176</v>
      </c>
      <c r="C142" s="55"/>
      <c r="D142" s="55"/>
      <c r="E142" s="22" t="e">
        <f>'56'!G38</f>
        <v>#DIV/0!</v>
      </c>
      <c r="F142" s="14" t="s">
        <v>27</v>
      </c>
      <c r="G142" s="880" t="s">
        <v>190</v>
      </c>
    </row>
    <row r="143" spans="1:7" x14ac:dyDescent="0.2">
      <c r="A143" s="30">
        <v>103</v>
      </c>
      <c r="B143" s="988" t="s">
        <v>177</v>
      </c>
      <c r="C143" s="1384"/>
      <c r="D143" s="1384"/>
      <c r="E143" s="1385" t="e">
        <f>'56'!#REF!</f>
        <v>#REF!</v>
      </c>
      <c r="F143" s="21" t="s">
        <v>90</v>
      </c>
      <c r="G143" s="1386" t="s">
        <v>190</v>
      </c>
    </row>
    <row r="144" spans="1:7" x14ac:dyDescent="0.2">
      <c r="A144" s="25">
        <v>104</v>
      </c>
      <c r="B144" s="54" t="s">
        <v>1193</v>
      </c>
      <c r="C144" s="55"/>
      <c r="D144" s="55"/>
      <c r="E144" s="22" t="e">
        <f>'56'!I40</f>
        <v>#DIV/0!</v>
      </c>
      <c r="F144" s="14" t="s">
        <v>27</v>
      </c>
      <c r="G144" s="880" t="s">
        <v>190</v>
      </c>
    </row>
    <row r="145" spans="1:7" x14ac:dyDescent="0.2">
      <c r="A145" s="25">
        <v>105</v>
      </c>
      <c r="B145" s="20" t="s">
        <v>178</v>
      </c>
      <c r="C145" s="55"/>
      <c r="D145" s="55"/>
      <c r="E145" s="22" t="e">
        <f>'56'!J41</f>
        <v>#DIV/0!</v>
      </c>
      <c r="F145" s="874" t="s">
        <v>27</v>
      </c>
      <c r="G145" s="880" t="s">
        <v>190</v>
      </c>
    </row>
    <row r="146" spans="1:7" x14ac:dyDescent="0.2">
      <c r="A146" s="25">
        <v>106</v>
      </c>
      <c r="B146" s="20" t="s">
        <v>179</v>
      </c>
      <c r="C146" s="56" t="e">
        <f>'57'!K35</f>
        <v>#DIV/0!</v>
      </c>
      <c r="D146" s="56" t="e">
        <f>'57'!M35</f>
        <v>#DIV/0!</v>
      </c>
      <c r="E146" s="56" t="e">
        <f>'57'!O35</f>
        <v>#DIV/0!</v>
      </c>
      <c r="F146" s="14" t="s">
        <v>27</v>
      </c>
      <c r="G146" s="880" t="s">
        <v>192</v>
      </c>
    </row>
    <row r="147" spans="1:7" x14ac:dyDescent="0.2">
      <c r="A147" s="25">
        <v>107</v>
      </c>
      <c r="B147" s="20" t="s">
        <v>181</v>
      </c>
      <c r="C147" s="56" t="e">
        <f>'57'!Q35</f>
        <v>#DIV/0!</v>
      </c>
      <c r="D147" s="56" t="e">
        <f>'57'!S35</f>
        <v>#DIV/0!</v>
      </c>
      <c r="E147" s="56" t="e">
        <f>'57'!AA35</f>
        <v>#DIV/0!</v>
      </c>
      <c r="F147" s="14" t="s">
        <v>27</v>
      </c>
      <c r="G147" s="880" t="s">
        <v>192</v>
      </c>
    </row>
    <row r="148" spans="1:7" ht="17.25" customHeight="1" x14ac:dyDescent="0.2">
      <c r="A148" s="25">
        <v>108</v>
      </c>
      <c r="B148" s="20" t="s">
        <v>182</v>
      </c>
      <c r="C148" s="56" t="e">
        <f>'57'!W35</f>
        <v>#DIV/0!</v>
      </c>
      <c r="D148" s="56" t="e">
        <f>'57'!Y35</f>
        <v>#DIV/0!</v>
      </c>
      <c r="E148" s="56" t="e">
        <f>'[1]52'!AA35</f>
        <v>#DIV/0!</v>
      </c>
      <c r="F148" s="14" t="s">
        <v>27</v>
      </c>
      <c r="G148" s="880" t="s">
        <v>192</v>
      </c>
    </row>
    <row r="149" spans="1:7" x14ac:dyDescent="0.2">
      <c r="A149" s="25">
        <v>109</v>
      </c>
      <c r="B149" s="20" t="s">
        <v>183</v>
      </c>
      <c r="C149" s="37"/>
      <c r="D149" s="37"/>
      <c r="E149" s="46" t="e">
        <f>'57'!AC35</f>
        <v>#DIV/0!</v>
      </c>
      <c r="F149" s="14" t="s">
        <v>27</v>
      </c>
      <c r="G149" s="880" t="s">
        <v>192</v>
      </c>
    </row>
    <row r="150" spans="1:7" x14ac:dyDescent="0.2">
      <c r="A150" s="25">
        <v>110</v>
      </c>
      <c r="B150" s="20" t="s">
        <v>184</v>
      </c>
      <c r="C150" s="37"/>
      <c r="D150" s="37"/>
      <c r="E150" s="46" t="e">
        <f>'58'!P36</f>
        <v>#DIV/0!</v>
      </c>
      <c r="F150" s="14" t="s">
        <v>27</v>
      </c>
      <c r="G150" s="880" t="s">
        <v>194</v>
      </c>
    </row>
    <row r="151" spans="1:7" ht="28.5" x14ac:dyDescent="0.2">
      <c r="A151" s="25">
        <v>111</v>
      </c>
      <c r="B151" s="20" t="s">
        <v>186</v>
      </c>
      <c r="C151" s="37"/>
      <c r="D151" s="37"/>
      <c r="E151" s="46" t="e">
        <f>'58'!G39</f>
        <v>#DIV/0!</v>
      </c>
      <c r="F151" s="14" t="s">
        <v>27</v>
      </c>
      <c r="G151" s="880" t="s">
        <v>194</v>
      </c>
    </row>
    <row r="152" spans="1:7" x14ac:dyDescent="0.2">
      <c r="A152" s="25">
        <v>112</v>
      </c>
      <c r="B152" s="20" t="s">
        <v>187</v>
      </c>
      <c r="C152" s="57">
        <f>'59'!C20</f>
        <v>0</v>
      </c>
      <c r="D152" s="57">
        <f>'59'!D20</f>
        <v>0</v>
      </c>
      <c r="E152" s="57">
        <f>'59'!E20</f>
        <v>0</v>
      </c>
      <c r="F152" s="14" t="s">
        <v>188</v>
      </c>
      <c r="G152" s="880" t="s">
        <v>200</v>
      </c>
    </row>
    <row r="153" spans="1:7" x14ac:dyDescent="0.2">
      <c r="A153" s="25">
        <v>113</v>
      </c>
      <c r="B153" s="20" t="s">
        <v>1195</v>
      </c>
      <c r="C153" s="37"/>
      <c r="D153" s="37"/>
      <c r="E153" s="57" t="e">
        <f>'60'!F35</f>
        <v>#DIV/0!</v>
      </c>
      <c r="F153" s="14" t="s">
        <v>27</v>
      </c>
      <c r="G153" s="880" t="s">
        <v>202</v>
      </c>
    </row>
    <row r="154" spans="1:7" x14ac:dyDescent="0.2">
      <c r="A154" s="25">
        <v>114</v>
      </c>
      <c r="B154" s="20" t="s">
        <v>1196</v>
      </c>
      <c r="C154" s="37"/>
      <c r="D154" s="37"/>
      <c r="E154" s="46" t="e">
        <f>'61'!H36</f>
        <v>#DIV/0!</v>
      </c>
      <c r="F154" s="14" t="s">
        <v>27</v>
      </c>
      <c r="G154" s="880" t="s">
        <v>208</v>
      </c>
    </row>
    <row r="155" spans="1:7" x14ac:dyDescent="0.2">
      <c r="A155" s="25">
        <v>115</v>
      </c>
      <c r="B155" s="20" t="s">
        <v>1197</v>
      </c>
      <c r="C155" s="37"/>
      <c r="D155" s="37"/>
      <c r="E155" s="46" t="e">
        <f>'61'!H36</f>
        <v>#DIV/0!</v>
      </c>
      <c r="F155" s="14" t="s">
        <v>27</v>
      </c>
      <c r="G155" s="880" t="s">
        <v>208</v>
      </c>
    </row>
    <row r="156" spans="1:7" x14ac:dyDescent="0.2">
      <c r="A156" s="25">
        <v>116</v>
      </c>
      <c r="B156" s="20" t="s">
        <v>1194</v>
      </c>
      <c r="C156" s="860"/>
      <c r="D156" s="860"/>
      <c r="E156" s="46" t="e">
        <f>'62'!H36</f>
        <v>#DIV/0!</v>
      </c>
      <c r="F156" s="14" t="s">
        <v>27</v>
      </c>
      <c r="G156" s="880" t="s">
        <v>210</v>
      </c>
    </row>
    <row r="157" spans="1:7" x14ac:dyDescent="0.2">
      <c r="A157" s="25">
        <v>117</v>
      </c>
      <c r="B157" s="20" t="s">
        <v>1198</v>
      </c>
      <c r="C157" s="860"/>
      <c r="D157" s="860"/>
      <c r="E157" s="46" t="e">
        <f>'62'!I36</f>
        <v>#DIV/0!</v>
      </c>
      <c r="F157" s="14" t="s">
        <v>27</v>
      </c>
      <c r="G157" s="880" t="s">
        <v>210</v>
      </c>
    </row>
    <row r="158" spans="1:7" x14ac:dyDescent="0.2">
      <c r="A158" s="25">
        <v>118</v>
      </c>
      <c r="B158" s="20" t="s">
        <v>1199</v>
      </c>
      <c r="C158" s="860"/>
      <c r="D158" s="860"/>
      <c r="E158" s="46" t="e">
        <f>'63'!J36</f>
        <v>#DIV/0!</v>
      </c>
      <c r="F158" s="14" t="s">
        <v>27</v>
      </c>
      <c r="G158" s="880" t="s">
        <v>219</v>
      </c>
    </row>
    <row r="159" spans="1:7" x14ac:dyDescent="0.2">
      <c r="A159" s="25">
        <v>119</v>
      </c>
      <c r="B159" s="20" t="s">
        <v>191</v>
      </c>
      <c r="C159" s="16">
        <f>'64'!J36</f>
        <v>0</v>
      </c>
      <c r="D159" s="16">
        <f>'64'!K36</f>
        <v>0</v>
      </c>
      <c r="E159" s="16">
        <f>'64'!L36</f>
        <v>0</v>
      </c>
      <c r="F159" s="14" t="s">
        <v>188</v>
      </c>
      <c r="G159" s="880" t="s">
        <v>1200</v>
      </c>
    </row>
    <row r="160" spans="1:7" x14ac:dyDescent="0.2">
      <c r="A160" s="25">
        <v>120</v>
      </c>
      <c r="B160" s="20" t="s">
        <v>193</v>
      </c>
      <c r="C160" s="16" t="e">
        <f>'64'!J38</f>
        <v>#DIV/0!</v>
      </c>
      <c r="D160" s="16" t="e">
        <f>'64'!K38</f>
        <v>#DIV/0!</v>
      </c>
      <c r="E160" s="16" t="e">
        <f>'64'!L38</f>
        <v>#DIV/0!</v>
      </c>
      <c r="F160" s="14" t="s">
        <v>90</v>
      </c>
      <c r="G160" s="880" t="s">
        <v>1200</v>
      </c>
    </row>
    <row r="161" spans="1:7" x14ac:dyDescent="0.2">
      <c r="A161" s="25">
        <v>121</v>
      </c>
      <c r="B161" s="20" t="s">
        <v>1201</v>
      </c>
      <c r="C161" s="17"/>
      <c r="D161" s="17"/>
      <c r="E161" s="18" t="e">
        <f>'65'!J36</f>
        <v>#DIV/0!</v>
      </c>
      <c r="F161" s="14" t="s">
        <v>27</v>
      </c>
      <c r="G161" s="880" t="s">
        <v>223</v>
      </c>
    </row>
    <row r="162" spans="1:7" x14ac:dyDescent="0.2">
      <c r="A162" s="25">
        <v>122</v>
      </c>
      <c r="B162" s="20" t="s">
        <v>195</v>
      </c>
      <c r="C162" s="17"/>
      <c r="D162" s="17"/>
      <c r="E162" s="18" t="e">
        <f>'65'!F36</f>
        <v>#DIV/0!</v>
      </c>
      <c r="F162" s="14" t="s">
        <v>27</v>
      </c>
      <c r="G162" s="880" t="s">
        <v>223</v>
      </c>
    </row>
    <row r="163" spans="1:7" x14ac:dyDescent="0.2">
      <c r="A163" s="25">
        <v>123</v>
      </c>
      <c r="B163" s="20" t="s">
        <v>196</v>
      </c>
      <c r="C163" s="17"/>
      <c r="D163" s="17"/>
      <c r="E163" s="18" t="e">
        <f>'65'!H36</f>
        <v>#DIV/0!</v>
      </c>
      <c r="F163" s="14" t="s">
        <v>27</v>
      </c>
      <c r="G163" s="880" t="s">
        <v>223</v>
      </c>
    </row>
    <row r="164" spans="1:7" x14ac:dyDescent="0.2">
      <c r="A164" s="25">
        <v>124</v>
      </c>
      <c r="B164" s="20" t="s">
        <v>197</v>
      </c>
      <c r="C164" s="17"/>
      <c r="D164" s="17"/>
      <c r="E164" s="18" t="e">
        <f>'65'!G37</f>
        <v>#DIV/0!</v>
      </c>
      <c r="F164" s="14" t="s">
        <v>90</v>
      </c>
      <c r="G164" s="880" t="s">
        <v>223</v>
      </c>
    </row>
    <row r="165" spans="1:7" x14ac:dyDescent="0.2">
      <c r="A165" s="25">
        <v>125</v>
      </c>
      <c r="B165" s="20" t="s">
        <v>198</v>
      </c>
      <c r="C165" s="17"/>
      <c r="D165" s="17"/>
      <c r="E165" s="18" t="e">
        <f>'66'!L37</f>
        <v>#DIV/0!</v>
      </c>
      <c r="F165" s="14" t="s">
        <v>199</v>
      </c>
      <c r="G165" s="880" t="s">
        <v>227</v>
      </c>
    </row>
    <row r="166" spans="1:7" x14ac:dyDescent="0.2">
      <c r="A166" s="25">
        <v>126</v>
      </c>
      <c r="B166" s="20" t="s">
        <v>201</v>
      </c>
      <c r="C166" s="17"/>
      <c r="D166" s="17"/>
      <c r="E166" s="18" t="e">
        <f>'67'!F37</f>
        <v>#DIV/0!</v>
      </c>
      <c r="F166" s="14" t="s">
        <v>27</v>
      </c>
      <c r="G166" s="880" t="s">
        <v>232</v>
      </c>
    </row>
    <row r="167" spans="1:7" x14ac:dyDescent="0.2">
      <c r="A167" s="25">
        <v>127</v>
      </c>
      <c r="B167" s="20" t="s">
        <v>203</v>
      </c>
      <c r="C167" s="17"/>
      <c r="D167" s="17"/>
      <c r="E167" s="18" t="e">
        <f>'67'!I37</f>
        <v>#DIV/0!</v>
      </c>
      <c r="F167" s="14" t="s">
        <v>27</v>
      </c>
      <c r="G167" s="880" t="s">
        <v>232</v>
      </c>
    </row>
    <row r="168" spans="1:7" x14ac:dyDescent="0.2">
      <c r="A168" s="30"/>
      <c r="B168" s="20"/>
      <c r="C168" s="18"/>
      <c r="D168" s="18"/>
      <c r="E168" s="18"/>
      <c r="F168" s="14"/>
      <c r="G168" s="880"/>
    </row>
    <row r="169" spans="1:7" ht="15" x14ac:dyDescent="0.25">
      <c r="A169" s="58" t="s">
        <v>204</v>
      </c>
      <c r="B169" s="59" t="s">
        <v>205</v>
      </c>
      <c r="C169" s="60"/>
      <c r="D169" s="60"/>
      <c r="E169" s="60"/>
      <c r="F169" s="14"/>
      <c r="G169" s="880"/>
    </row>
    <row r="170" spans="1:7" x14ac:dyDescent="0.2">
      <c r="A170" s="14">
        <v>128</v>
      </c>
      <c r="B170" s="20" t="s">
        <v>206</v>
      </c>
      <c r="C170" s="36"/>
      <c r="D170" s="37"/>
      <c r="E170" s="46" t="e">
        <f>'68'!E34</f>
        <v>#DIV/0!</v>
      </c>
      <c r="F170" s="875" t="s">
        <v>207</v>
      </c>
      <c r="G170" s="880" t="s">
        <v>236</v>
      </c>
    </row>
    <row r="171" spans="1:7" x14ac:dyDescent="0.2">
      <c r="A171" s="14">
        <v>129</v>
      </c>
      <c r="B171" s="20" t="s">
        <v>209</v>
      </c>
      <c r="C171" s="16">
        <f>'69'!D37</f>
        <v>0</v>
      </c>
      <c r="D171" s="16">
        <f>'69'!E37</f>
        <v>0</v>
      </c>
      <c r="E171" s="16">
        <f>'69'!F37</f>
        <v>0</v>
      </c>
      <c r="F171" s="14" t="s">
        <v>188</v>
      </c>
      <c r="G171" s="880" t="s">
        <v>238</v>
      </c>
    </row>
    <row r="172" spans="1:7" x14ac:dyDescent="0.2">
      <c r="A172" s="14">
        <v>130</v>
      </c>
      <c r="B172" s="20" t="s">
        <v>211</v>
      </c>
      <c r="C172" s="61"/>
      <c r="D172" s="61"/>
      <c r="E172" s="18" t="e">
        <f>'69'!G38</f>
        <v>#DIV/0!</v>
      </c>
      <c r="F172" s="14" t="s">
        <v>27</v>
      </c>
      <c r="G172" s="880" t="s">
        <v>238</v>
      </c>
    </row>
    <row r="173" spans="1:7" x14ac:dyDescent="0.2">
      <c r="A173" s="14">
        <v>131</v>
      </c>
      <c r="B173" s="20" t="s">
        <v>212</v>
      </c>
      <c r="C173" s="16">
        <f>'69'!H37</f>
        <v>0</v>
      </c>
      <c r="D173" s="16">
        <f>'69'!I37</f>
        <v>0</v>
      </c>
      <c r="E173" s="16">
        <f>'69'!J37</f>
        <v>0</v>
      </c>
      <c r="F173" s="14" t="s">
        <v>188</v>
      </c>
      <c r="G173" s="880" t="s">
        <v>238</v>
      </c>
    </row>
    <row r="174" spans="1:7" x14ac:dyDescent="0.2">
      <c r="A174" s="14">
        <v>132</v>
      </c>
      <c r="B174" s="20" t="s">
        <v>213</v>
      </c>
      <c r="C174" s="16">
        <f>'69'!K37</f>
        <v>0</v>
      </c>
      <c r="D174" s="16">
        <f>'69'!L37</f>
        <v>0</v>
      </c>
      <c r="E174" s="16">
        <f>'69'!M37</f>
        <v>0</v>
      </c>
      <c r="F174" s="14" t="s">
        <v>188</v>
      </c>
      <c r="G174" s="880" t="s">
        <v>238</v>
      </c>
    </row>
    <row r="175" spans="1:7" x14ac:dyDescent="0.2">
      <c r="A175" s="14">
        <v>133</v>
      </c>
      <c r="B175" s="20" t="s">
        <v>214</v>
      </c>
      <c r="C175" s="61"/>
      <c r="D175" s="61"/>
      <c r="E175" s="18" t="e">
        <f>'69'!N38</f>
        <v>#DIV/0!</v>
      </c>
      <c r="F175" s="14" t="s">
        <v>27</v>
      </c>
      <c r="G175" s="880" t="s">
        <v>238</v>
      </c>
    </row>
    <row r="176" spans="1:7" x14ac:dyDescent="0.2">
      <c r="A176" s="14">
        <v>134</v>
      </c>
      <c r="B176" s="20" t="s">
        <v>215</v>
      </c>
      <c r="C176" s="16">
        <f>'69'!O37</f>
        <v>0</v>
      </c>
      <c r="D176" s="16">
        <f>'69'!P37</f>
        <v>0</v>
      </c>
      <c r="E176" s="16">
        <f>'69'!Q37</f>
        <v>0</v>
      </c>
      <c r="F176" s="14" t="s">
        <v>188</v>
      </c>
      <c r="G176" s="880" t="s">
        <v>238</v>
      </c>
    </row>
    <row r="177" spans="1:8" x14ac:dyDescent="0.2">
      <c r="A177" s="14">
        <v>135</v>
      </c>
      <c r="B177" s="20" t="s">
        <v>216</v>
      </c>
      <c r="C177" s="16">
        <f>'69'!R37</f>
        <v>0</v>
      </c>
      <c r="D177" s="16">
        <f>'69'!S37</f>
        <v>0</v>
      </c>
      <c r="E177" s="16">
        <f>'69'!T37</f>
        <v>0</v>
      </c>
      <c r="F177" s="14" t="s">
        <v>188</v>
      </c>
      <c r="G177" s="880" t="s">
        <v>238</v>
      </c>
    </row>
    <row r="178" spans="1:8" x14ac:dyDescent="0.2">
      <c r="A178" s="14">
        <v>136</v>
      </c>
      <c r="B178" s="20" t="s">
        <v>217</v>
      </c>
      <c r="C178" s="18" t="e">
        <f>'69'!R39</f>
        <v>#DIV/0!</v>
      </c>
      <c r="D178" s="18" t="e">
        <f>'69'!S39</f>
        <v>#DIV/0!</v>
      </c>
      <c r="E178" s="18" t="e">
        <f>'69'!T39</f>
        <v>#DIV/0!</v>
      </c>
      <c r="F178" s="14" t="s">
        <v>90</v>
      </c>
      <c r="G178" s="880" t="s">
        <v>238</v>
      </c>
    </row>
    <row r="179" spans="1:8" x14ac:dyDescent="0.2">
      <c r="A179" s="14">
        <v>137</v>
      </c>
      <c r="B179" s="20" t="s">
        <v>218</v>
      </c>
      <c r="C179" s="62"/>
      <c r="D179" s="62"/>
      <c r="E179" s="18" t="e">
        <f>'70'!F33</f>
        <v>#DIV/0!</v>
      </c>
      <c r="F179" s="14" t="s">
        <v>27</v>
      </c>
      <c r="G179" s="880" t="s">
        <v>240</v>
      </c>
    </row>
    <row r="180" spans="1:8" x14ac:dyDescent="0.2">
      <c r="A180" s="21"/>
      <c r="B180" s="20"/>
      <c r="C180" s="63"/>
      <c r="D180" s="63"/>
      <c r="E180" s="18"/>
      <c r="F180" s="14"/>
      <c r="G180" s="880"/>
    </row>
    <row r="181" spans="1:8" ht="15" x14ac:dyDescent="0.25">
      <c r="A181" s="58" t="s">
        <v>220</v>
      </c>
      <c r="B181" s="59" t="s">
        <v>221</v>
      </c>
      <c r="C181" s="60"/>
      <c r="D181" s="60"/>
      <c r="E181" s="60"/>
      <c r="F181" s="14"/>
      <c r="G181" s="880"/>
    </row>
    <row r="182" spans="1:8" ht="15" customHeight="1" x14ac:dyDescent="0.2">
      <c r="A182" s="14">
        <v>138</v>
      </c>
      <c r="B182" s="994" t="s">
        <v>222</v>
      </c>
      <c r="C182" s="62"/>
      <c r="D182" s="62"/>
      <c r="E182" s="63" t="e">
        <f>'72'!D36</f>
        <v>#DIV/0!</v>
      </c>
      <c r="F182" s="14" t="s">
        <v>90</v>
      </c>
      <c r="G182" s="880" t="s">
        <v>245</v>
      </c>
    </row>
    <row r="183" spans="1:8" ht="15" customHeight="1" x14ac:dyDescent="0.2">
      <c r="A183" s="14">
        <v>139</v>
      </c>
      <c r="B183" s="994" t="s">
        <v>224</v>
      </c>
      <c r="C183" s="63" t="e">
        <f>'72'!J35</f>
        <v>#DIV/0!</v>
      </c>
      <c r="D183" s="63" t="e">
        <f>'72'!K35</f>
        <v>#DIV/0!</v>
      </c>
      <c r="E183" s="63" t="e">
        <f>'72'!L35</f>
        <v>#DIV/0!</v>
      </c>
      <c r="F183" s="14" t="s">
        <v>27</v>
      </c>
      <c r="G183" s="880" t="s">
        <v>245</v>
      </c>
    </row>
    <row r="184" spans="1:8" ht="15" customHeight="1" x14ac:dyDescent="0.2">
      <c r="A184" s="14">
        <v>140</v>
      </c>
      <c r="B184" s="20" t="s">
        <v>225</v>
      </c>
      <c r="C184" s="62"/>
      <c r="D184" s="62"/>
      <c r="E184" s="63" t="e">
        <f>'73'!K36</f>
        <v>#DIV/0!</v>
      </c>
      <c r="F184" s="14" t="s">
        <v>226</v>
      </c>
      <c r="G184" s="880" t="s">
        <v>246</v>
      </c>
    </row>
    <row r="185" spans="1:8" ht="15" customHeight="1" x14ac:dyDescent="0.2">
      <c r="A185" s="14">
        <v>141</v>
      </c>
      <c r="B185" s="20" t="s">
        <v>228</v>
      </c>
      <c r="C185" s="62"/>
      <c r="D185" s="62"/>
      <c r="E185" s="63" t="e">
        <f>'73'!H35</f>
        <v>#DIV/0!</v>
      </c>
      <c r="F185" s="14" t="s">
        <v>27</v>
      </c>
      <c r="G185" s="880" t="s">
        <v>246</v>
      </c>
    </row>
    <row r="186" spans="1:8" ht="15" customHeight="1" x14ac:dyDescent="0.2">
      <c r="A186" s="14">
        <v>142</v>
      </c>
      <c r="B186" s="20" t="s">
        <v>229</v>
      </c>
      <c r="C186" s="62"/>
      <c r="D186" s="62"/>
      <c r="E186" s="63" t="e">
        <f>'73'!M35</f>
        <v>#DIV/0!</v>
      </c>
      <c r="F186" s="14" t="s">
        <v>27</v>
      </c>
      <c r="G186" s="880" t="s">
        <v>246</v>
      </c>
    </row>
    <row r="187" spans="1:8" ht="15" customHeight="1" x14ac:dyDescent="0.25">
      <c r="A187" s="14">
        <v>143</v>
      </c>
      <c r="B187" s="995" t="s">
        <v>230</v>
      </c>
      <c r="C187" s="18" t="e">
        <f>'73'!Q35</f>
        <v>#DIV/0!</v>
      </c>
      <c r="D187" s="18" t="e">
        <f>'73'!R35</f>
        <v>#DIV/0!</v>
      </c>
      <c r="E187" s="18" t="e">
        <f>'73'!S35</f>
        <v>#DIV/0!</v>
      </c>
      <c r="F187" s="876" t="s">
        <v>27</v>
      </c>
      <c r="G187" s="880" t="s">
        <v>246</v>
      </c>
      <c r="H187" s="50"/>
    </row>
    <row r="188" spans="1:8" ht="15" customHeight="1" x14ac:dyDescent="0.2">
      <c r="A188" s="14">
        <v>144</v>
      </c>
      <c r="B188" s="20" t="s">
        <v>231</v>
      </c>
      <c r="C188" s="16">
        <f>'74'!P36</f>
        <v>0</v>
      </c>
      <c r="D188" s="16">
        <f>'74'!Q36</f>
        <v>0</v>
      </c>
      <c r="E188" s="16">
        <f>'74'!R36</f>
        <v>0</v>
      </c>
      <c r="F188" s="14" t="s">
        <v>188</v>
      </c>
      <c r="G188" s="880" t="s">
        <v>247</v>
      </c>
    </row>
    <row r="189" spans="1:8" ht="15" customHeight="1" x14ac:dyDescent="0.2">
      <c r="A189" s="14">
        <v>145</v>
      </c>
      <c r="B189" s="20" t="s">
        <v>1294</v>
      </c>
      <c r="C189" s="62"/>
      <c r="D189" s="62"/>
      <c r="E189" s="16">
        <f>'84'!D32</f>
        <v>0</v>
      </c>
      <c r="F189" s="14" t="s">
        <v>188</v>
      </c>
      <c r="G189" s="880" t="s">
        <v>1293</v>
      </c>
    </row>
    <row r="190" spans="1:8" ht="15" customHeight="1" x14ac:dyDescent="0.2">
      <c r="A190" s="14">
        <v>146</v>
      </c>
      <c r="B190" s="20" t="s">
        <v>1295</v>
      </c>
      <c r="C190" s="62"/>
      <c r="D190" s="62"/>
      <c r="E190" s="16" t="e">
        <f>'84'!H32</f>
        <v>#DIV/0!</v>
      </c>
      <c r="F190" s="14" t="s">
        <v>27</v>
      </c>
      <c r="G190" s="880" t="s">
        <v>1293</v>
      </c>
    </row>
    <row r="191" spans="1:8" ht="15" customHeight="1" x14ac:dyDescent="0.2">
      <c r="A191" s="14">
        <v>147</v>
      </c>
      <c r="B191" s="20" t="s">
        <v>1296</v>
      </c>
      <c r="C191" s="62"/>
      <c r="D191" s="62"/>
      <c r="E191" s="16" t="e">
        <f>'86'!R32</f>
        <v>#DIV/0!</v>
      </c>
      <c r="F191" s="14"/>
      <c r="G191" s="880" t="s">
        <v>1298</v>
      </c>
    </row>
    <row r="192" spans="1:8" ht="15" customHeight="1" x14ac:dyDescent="0.2">
      <c r="A192" s="14">
        <v>148</v>
      </c>
      <c r="B192" s="20" t="s">
        <v>1297</v>
      </c>
      <c r="C192" s="62"/>
      <c r="D192" s="62"/>
      <c r="E192" s="16" t="e">
        <f>'87'!R32</f>
        <v>#DIV/0!</v>
      </c>
      <c r="F192" s="14"/>
      <c r="G192" s="880" t="s">
        <v>1299</v>
      </c>
    </row>
    <row r="193" spans="1:7" x14ac:dyDescent="0.2">
      <c r="A193" s="21"/>
      <c r="B193" s="20"/>
      <c r="C193" s="16"/>
      <c r="D193" s="16"/>
      <c r="E193" s="16"/>
      <c r="F193" s="14"/>
      <c r="G193" s="880"/>
    </row>
    <row r="194" spans="1:7" ht="15" x14ac:dyDescent="0.25">
      <c r="A194" s="58" t="s">
        <v>233</v>
      </c>
      <c r="B194" s="59" t="s">
        <v>234</v>
      </c>
      <c r="C194" s="60"/>
      <c r="D194" s="60"/>
      <c r="E194" s="60"/>
      <c r="F194" s="14"/>
      <c r="G194" s="880"/>
    </row>
    <row r="195" spans="1:7" ht="15" customHeight="1" x14ac:dyDescent="0.2">
      <c r="A195" s="14">
        <v>149</v>
      </c>
      <c r="B195" s="20" t="s">
        <v>235</v>
      </c>
      <c r="C195" s="18" t="e">
        <f>'75'!H36</f>
        <v>#DIV/0!</v>
      </c>
      <c r="D195" s="18" t="e">
        <f>'75'!J36</f>
        <v>#DIV/0!</v>
      </c>
      <c r="E195" s="18" t="e">
        <f>'75'!L36</f>
        <v>#DIV/0!</v>
      </c>
      <c r="F195" s="14" t="s">
        <v>27</v>
      </c>
      <c r="G195" s="880" t="s">
        <v>248</v>
      </c>
    </row>
    <row r="196" spans="1:7" ht="28.5" x14ac:dyDescent="0.2">
      <c r="A196" s="14">
        <v>150</v>
      </c>
      <c r="B196" s="20" t="s">
        <v>237</v>
      </c>
      <c r="C196" s="64"/>
      <c r="D196" s="64"/>
      <c r="E196" s="65" t="e">
        <f>'76'!F35</f>
        <v>#DIV/0!</v>
      </c>
      <c r="F196" s="14" t="s">
        <v>27</v>
      </c>
      <c r="G196" s="880" t="s">
        <v>249</v>
      </c>
    </row>
    <row r="197" spans="1:7" ht="15" customHeight="1" x14ac:dyDescent="0.2">
      <c r="A197" s="14">
        <v>151</v>
      </c>
      <c r="B197" s="20" t="s">
        <v>1204</v>
      </c>
      <c r="C197" s="66"/>
      <c r="D197" s="65" t="e">
        <f>'77'!G36</f>
        <v>#DIV/0!</v>
      </c>
      <c r="E197" s="66"/>
      <c r="F197" s="14" t="s">
        <v>239</v>
      </c>
      <c r="G197" s="880" t="s">
        <v>1202</v>
      </c>
    </row>
    <row r="198" spans="1:7" ht="15" customHeight="1" x14ac:dyDescent="0.2">
      <c r="A198" s="14">
        <v>152</v>
      </c>
      <c r="B198" s="20" t="s">
        <v>241</v>
      </c>
      <c r="C198" s="66"/>
      <c r="D198" s="65" t="e">
        <f>'77'!K36</f>
        <v>#DIV/0!</v>
      </c>
      <c r="E198" s="66"/>
      <c r="F198" s="14" t="s">
        <v>27</v>
      </c>
      <c r="G198" s="880" t="s">
        <v>1202</v>
      </c>
    </row>
    <row r="199" spans="1:7" ht="15" customHeight="1" x14ac:dyDescent="0.2">
      <c r="A199" s="14">
        <v>153</v>
      </c>
      <c r="B199" s="996" t="s">
        <v>1203</v>
      </c>
      <c r="C199" s="66"/>
      <c r="D199" s="65" t="e">
        <f>'77'!I36</f>
        <v>#DIV/0!</v>
      </c>
      <c r="E199" s="66"/>
      <c r="F199" s="14" t="s">
        <v>27</v>
      </c>
      <c r="G199" s="880" t="s">
        <v>1202</v>
      </c>
    </row>
    <row r="200" spans="1:7" ht="15" customHeight="1" x14ac:dyDescent="0.2">
      <c r="A200" s="14">
        <v>154</v>
      </c>
      <c r="B200" s="20" t="s">
        <v>1205</v>
      </c>
      <c r="C200" s="17"/>
      <c r="D200" s="65" t="e">
        <f>'77'!S36</f>
        <v>#DIV/0!</v>
      </c>
      <c r="E200" s="17"/>
      <c r="F200" s="14" t="s">
        <v>27</v>
      </c>
      <c r="G200" s="880" t="s">
        <v>1202</v>
      </c>
    </row>
    <row r="201" spans="1:7" ht="15" customHeight="1" x14ac:dyDescent="0.2">
      <c r="A201" s="14">
        <v>155</v>
      </c>
      <c r="B201" s="20" t="s">
        <v>242</v>
      </c>
      <c r="C201" s="67"/>
      <c r="D201" s="17"/>
      <c r="E201" s="18" t="e">
        <f>'78'!O36</f>
        <v>#DIV/0!</v>
      </c>
      <c r="F201" s="14" t="s">
        <v>27</v>
      </c>
      <c r="G201" s="880" t="s">
        <v>1206</v>
      </c>
    </row>
    <row r="202" spans="1:7" x14ac:dyDescent="0.2">
      <c r="A202" s="21"/>
      <c r="B202" s="990"/>
      <c r="C202" s="24"/>
      <c r="D202" s="24"/>
      <c r="E202" s="24"/>
      <c r="F202" s="14"/>
      <c r="G202" s="881"/>
    </row>
    <row r="203" spans="1:7" ht="15" x14ac:dyDescent="0.25">
      <c r="A203" s="23" t="s">
        <v>243</v>
      </c>
      <c r="B203" s="59" t="s">
        <v>244</v>
      </c>
      <c r="C203" s="24"/>
      <c r="D203" s="24"/>
      <c r="E203" s="24"/>
      <c r="F203" s="14"/>
      <c r="G203" s="881"/>
    </row>
    <row r="204" spans="1:7" ht="29.65" customHeight="1" x14ac:dyDescent="0.2">
      <c r="A204" s="14">
        <v>156</v>
      </c>
      <c r="B204" s="867" t="s">
        <v>1207</v>
      </c>
      <c r="C204" s="67"/>
      <c r="D204" s="67"/>
      <c r="E204" s="68" t="e">
        <f>'79'!G35</f>
        <v>#DIV/0!</v>
      </c>
      <c r="F204" s="14" t="s">
        <v>27</v>
      </c>
      <c r="G204" s="880" t="s">
        <v>1208</v>
      </c>
    </row>
    <row r="205" spans="1:7" ht="15.95" customHeight="1" x14ac:dyDescent="0.2">
      <c r="A205" s="14">
        <v>157</v>
      </c>
      <c r="B205" s="20" t="s">
        <v>1212</v>
      </c>
      <c r="C205" s="67"/>
      <c r="D205" s="67"/>
      <c r="E205" s="68" t="e">
        <f>'80'!L37</f>
        <v>#DIV/0!</v>
      </c>
      <c r="F205" s="14" t="s">
        <v>27</v>
      </c>
      <c r="G205" s="880" t="s">
        <v>1211</v>
      </c>
    </row>
    <row r="206" spans="1:7" ht="15.95" customHeight="1" x14ac:dyDescent="0.2">
      <c r="A206" s="14">
        <v>158</v>
      </c>
      <c r="B206" s="51" t="s">
        <v>1209</v>
      </c>
      <c r="C206" s="67"/>
      <c r="D206" s="67"/>
      <c r="E206" s="68" t="e">
        <f>'80'!N37</f>
        <v>#DIV/0!</v>
      </c>
      <c r="F206" s="14" t="s">
        <v>27</v>
      </c>
      <c r="G206" s="880" t="s">
        <v>1211</v>
      </c>
    </row>
    <row r="207" spans="1:7" ht="15.95" customHeight="1" x14ac:dyDescent="0.2">
      <c r="A207" s="14">
        <v>159</v>
      </c>
      <c r="B207" s="51" t="s">
        <v>1210</v>
      </c>
      <c r="C207" s="67"/>
      <c r="D207" s="67"/>
      <c r="E207" s="68" t="e">
        <f>'80'!O37</f>
        <v>#DIV/0!</v>
      </c>
      <c r="F207" s="14" t="s">
        <v>27</v>
      </c>
      <c r="G207" s="880" t="s">
        <v>1211</v>
      </c>
    </row>
    <row r="208" spans="1:7" ht="15.95" customHeight="1" x14ac:dyDescent="0.2">
      <c r="A208" s="14">
        <v>160</v>
      </c>
      <c r="B208" s="51" t="s">
        <v>1213</v>
      </c>
      <c r="C208" s="67"/>
      <c r="D208" s="67"/>
      <c r="E208" s="68" t="e">
        <f>'81'!G36</f>
        <v>#DIV/0!</v>
      </c>
      <c r="F208" s="14" t="s">
        <v>27</v>
      </c>
      <c r="G208" s="880" t="s">
        <v>1215</v>
      </c>
    </row>
    <row r="209" spans="1:7" ht="15.95" customHeight="1" x14ac:dyDescent="0.2">
      <c r="A209" s="14">
        <v>161</v>
      </c>
      <c r="B209" s="51" t="s">
        <v>1214</v>
      </c>
      <c r="C209" s="67"/>
      <c r="D209" s="67"/>
      <c r="E209" s="68" t="e">
        <f>'81'!I36</f>
        <v>#DIV/0!</v>
      </c>
      <c r="F209" s="14" t="s">
        <v>27</v>
      </c>
      <c r="G209" s="880" t="s">
        <v>1215</v>
      </c>
    </row>
    <row r="210" spans="1:7" ht="15.95" customHeight="1" x14ac:dyDescent="0.2">
      <c r="A210" s="14">
        <v>162</v>
      </c>
      <c r="B210" s="51" t="s">
        <v>1216</v>
      </c>
      <c r="C210" s="67"/>
      <c r="D210" s="67"/>
      <c r="E210" s="68" t="e">
        <f>'81'!K36</f>
        <v>#DIV/0!</v>
      </c>
      <c r="F210" s="14" t="s">
        <v>27</v>
      </c>
      <c r="G210" s="880" t="s">
        <v>1215</v>
      </c>
    </row>
    <row r="211" spans="1:7" ht="15.95" customHeight="1" x14ac:dyDescent="0.2">
      <c r="A211" s="14">
        <v>163</v>
      </c>
      <c r="B211" s="51" t="s">
        <v>1217</v>
      </c>
      <c r="C211" s="67"/>
      <c r="D211" s="67"/>
      <c r="E211" s="68" t="e">
        <f>'81'!M36</f>
        <v>#DIV/0!</v>
      </c>
      <c r="F211" s="14" t="s">
        <v>27</v>
      </c>
      <c r="G211" s="880" t="s">
        <v>1215</v>
      </c>
    </row>
    <row r="212" spans="1:7" ht="15.95" customHeight="1" x14ac:dyDescent="0.2">
      <c r="A212" s="14">
        <v>164</v>
      </c>
      <c r="B212" s="51" t="s">
        <v>1218</v>
      </c>
      <c r="C212" s="67"/>
      <c r="D212" s="67"/>
      <c r="E212" s="68" t="e">
        <f>'81'!O36</f>
        <v>#DIV/0!</v>
      </c>
      <c r="F212" s="14" t="s">
        <v>27</v>
      </c>
      <c r="G212" s="880" t="s">
        <v>1215</v>
      </c>
    </row>
    <row r="213" spans="1:7" ht="15.95" customHeight="1" x14ac:dyDescent="0.2">
      <c r="A213" s="14">
        <v>165</v>
      </c>
      <c r="B213" s="20" t="s">
        <v>1219</v>
      </c>
      <c r="C213" s="67"/>
      <c r="D213" s="67"/>
      <c r="E213" s="68" t="e">
        <f>'81'!Q36</f>
        <v>#DIV/0!</v>
      </c>
      <c r="F213" s="14" t="s">
        <v>27</v>
      </c>
      <c r="G213" s="880" t="s">
        <v>1215</v>
      </c>
    </row>
    <row r="214" spans="1:7" ht="15.95" customHeight="1" x14ac:dyDescent="0.2">
      <c r="A214" s="14">
        <v>166</v>
      </c>
      <c r="B214" s="20" t="s">
        <v>1220</v>
      </c>
      <c r="C214" s="67"/>
      <c r="D214" s="67"/>
      <c r="E214" s="68" t="e">
        <f>'81'!S36</f>
        <v>#DIV/0!</v>
      </c>
      <c r="F214" s="14" t="s">
        <v>27</v>
      </c>
      <c r="G214" s="880" t="s">
        <v>1215</v>
      </c>
    </row>
    <row r="215" spans="1:7" ht="15.95" customHeight="1" x14ac:dyDescent="0.2">
      <c r="A215" s="14">
        <v>167</v>
      </c>
      <c r="B215" s="20" t="s">
        <v>1221</v>
      </c>
      <c r="C215" s="67"/>
      <c r="D215" s="67"/>
      <c r="E215" s="68" t="e">
        <f>'81'!U36</f>
        <v>#DIV/0!</v>
      </c>
      <c r="F215" s="14" t="s">
        <v>27</v>
      </c>
      <c r="G215" s="880" t="s">
        <v>1215</v>
      </c>
    </row>
    <row r="216" spans="1:7" ht="28.15" customHeight="1" x14ac:dyDescent="0.2">
      <c r="A216" s="14">
        <v>168</v>
      </c>
      <c r="B216" s="51" t="s">
        <v>1222</v>
      </c>
      <c r="C216" s="67"/>
      <c r="D216" s="67"/>
      <c r="E216" s="68" t="e">
        <f>'82'!R37</f>
        <v>#DIV/0!</v>
      </c>
      <c r="F216" s="14" t="s">
        <v>27</v>
      </c>
      <c r="G216" s="880" t="s">
        <v>1223</v>
      </c>
    </row>
    <row r="217" spans="1:7" ht="35.450000000000003" customHeight="1" x14ac:dyDescent="0.2">
      <c r="A217" s="873">
        <v>169</v>
      </c>
      <c r="B217" s="889" t="s">
        <v>1226</v>
      </c>
      <c r="C217" s="890"/>
      <c r="D217" s="890"/>
      <c r="E217" s="891" t="e">
        <f>'83'!F35</f>
        <v>#DIV/0!</v>
      </c>
      <c r="F217" s="873" t="s">
        <v>27</v>
      </c>
      <c r="G217" s="892" t="s">
        <v>1227</v>
      </c>
    </row>
  </sheetData>
  <mergeCells count="5">
    <mergeCell ref="A1:G1"/>
    <mergeCell ref="A5:A6"/>
    <mergeCell ref="B5:B6"/>
    <mergeCell ref="C5:F5"/>
    <mergeCell ref="G5:G6"/>
  </mergeCells>
  <hyperlinks>
    <hyperlink ref="G8" location="'1'!A1" display="Tabel 1" xr:uid="{E63FF1E8-1890-4DA8-B61A-81948D7B2F9B}"/>
    <hyperlink ref="G15" location="'3'!A1" display="Tabel 3" xr:uid="{215AF724-E271-4F2C-B4C0-A31ADFFC1188}"/>
    <hyperlink ref="G9" location="'1'!A1" display="Tabel 1" xr:uid="{AF10F6A7-E038-4570-A154-DECB48ACBDAD}"/>
    <hyperlink ref="G12" location="'1'!A1" display="Tabel 1" xr:uid="{0067C5CB-285B-46BF-A857-3E026E107587}"/>
    <hyperlink ref="G13:G14" location="'2'!A1" display="Tabel 2" xr:uid="{7668D02E-D995-49B9-8F8D-C6298F4899C5}"/>
    <hyperlink ref="G13" location="'2'!A1" display="Tabel 2" xr:uid="{5F543305-1B70-47C2-BDEA-2DB2C3F04562}"/>
    <hyperlink ref="G14" location="'2'!A1" display="Tabel 2" xr:uid="{16C0A8B7-2247-4CBB-A68B-82FF5804D2DF}"/>
    <hyperlink ref="G10" location="'2'!A1" display="Tabel 2" xr:uid="{D64CA90E-0BF4-49CB-8946-45A484EBFF30}"/>
    <hyperlink ref="G11" location="'1'!A1" display="Tabel 1" xr:uid="{44C05C94-1099-4049-9F54-A3FD1195B079}"/>
    <hyperlink ref="G17:G23" location="'3'!A1" display="Tabel 3" xr:uid="{3B00B6F9-F697-4BCD-96AF-07B26DA7FB74}"/>
    <hyperlink ref="G105" location="'34'!A1" display="Tabel 34" xr:uid="{2FDC062B-0CA7-4B12-85C4-CDF5EC51E72E}"/>
    <hyperlink ref="G39" location="'5'!A1" display="Tabel 5" xr:uid="{D367D694-012E-4160-A4E9-9C52739AE167}"/>
    <hyperlink ref="G41" location="'7'!A1" display="Tabel 7" xr:uid="{BDACCEA9-C194-4644-A672-CB60DE4451B3}"/>
    <hyperlink ref="G43" location="'8'!A1" display="Tabel 8" xr:uid="{2991226B-6223-4B8A-9E30-B001AEDE048E}"/>
    <hyperlink ref="G27" location="'4'!A1" display="Tabel 4" xr:uid="{25A557F1-4EEE-428B-B320-453419C36E42}"/>
    <hyperlink ref="G36" location="'6'!A1" display="Tabel 6" xr:uid="{DEE43163-B80A-4C75-8853-C1E324D9A3A9}"/>
    <hyperlink ref="G28:G33" location="'4'!A1" display="Tabel 4" xr:uid="{DBC855E7-53A3-40A8-83B8-B8410D7A69DA}"/>
    <hyperlink ref="G40" location="'5'!A1" display="Tabel 5" xr:uid="{00238FE2-A59E-407D-A530-67CAE0A98FB9}"/>
    <hyperlink ref="G42" location="'7'!A1" display="Tabel 7" xr:uid="{3B8F6394-C13B-4515-84AE-D042D751C7F0}"/>
    <hyperlink ref="G44:G46" location="'8'!A1" display="Tabel 8" xr:uid="{67701B1A-D647-49DA-9574-21A228D58DB7}"/>
    <hyperlink ref="G47" location="'9'!A1" display="Tabel 9" xr:uid="{F02A1450-0CD0-4AFC-A59D-B7D66946750B}"/>
    <hyperlink ref="G64" location="'14'!A1" display="Tabel 14" xr:uid="{1CFF0391-B5F7-4329-8A36-A458BACA889E}"/>
    <hyperlink ref="G89" location="'21'!A1" display="Tabel 21" xr:uid="{E00EC1FA-23A8-441C-A80D-E55970B766B7}"/>
    <hyperlink ref="G111" location="'37'!A1" display="Tabel 33" xr:uid="{49620129-FA46-4BA6-AD11-41C0D0F36C76}"/>
    <hyperlink ref="G113" location="'38'!A1" display="Tabel 38" xr:uid="{8680C274-2155-49D9-8950-5177B17C6F95}"/>
    <hyperlink ref="G116" location="'40'!A1" display="Tabel 36" xr:uid="{2D4F35B1-EDFD-45DF-9955-B9AFB85DC3AE}"/>
    <hyperlink ref="G117" location="'41'!A1" display="Tabel 41" xr:uid="{99A5309A-7B5D-4FC3-814B-1C85A580EFFD}"/>
    <hyperlink ref="G118" location="'43'!A1" display="Tabel 43" xr:uid="{F43BF2BC-86A8-4923-AD93-CFA9C6014B88}"/>
    <hyperlink ref="G125" location="'47'!A1" display="Tabel 47" xr:uid="{8D7AE4D2-826C-4ACC-9C43-E2B7AE2512C4}"/>
    <hyperlink ref="G136" location="'52'!A1" display="Tabel 52" xr:uid="{E6E41B78-F11A-4B96-9E06-D2A48D69E2AD}"/>
    <hyperlink ref="G142:G145" location="'51'!A1" display="Tabel 51" xr:uid="{F19B82D0-F7A2-4B92-B814-15027B167677}"/>
    <hyperlink ref="G152" location="'59'!Print_Area" display="Tabel 59" xr:uid="{FE16FA29-F22E-4350-B480-093F199467E1}"/>
    <hyperlink ref="G155" location="'56'!A1" display="Tabel 56" xr:uid="{818DDDA4-C33A-4BA7-AE21-768152A2728A}"/>
    <hyperlink ref="G170" location="'68'!A1" display="Tabel 68" xr:uid="{0F14B872-1166-45E7-96A8-B01573E9D199}"/>
    <hyperlink ref="G179" location="'70'!A1" display="Tabel 63" xr:uid="{5D0DCFFA-2E18-47B6-A51E-E35D9C3114E1}"/>
    <hyperlink ref="G184" location="'73'!A1" display="Tabel 66" xr:uid="{75DF7C31-44C0-42B7-BF4B-99A2D615312E}"/>
    <hyperlink ref="G188" location="'74'!A1" display="Tabel 67" xr:uid="{577729FF-7371-45A6-BC51-A1DC59AEA0F2}"/>
    <hyperlink ref="G195" location="'75'!A1" display="Tabel 68" xr:uid="{8B55A669-E15F-4955-AB4B-B73A95D38885}"/>
    <hyperlink ref="G196" location="'76'!A1" display="Tabel 69" xr:uid="{320D80F7-6CD4-4B72-A873-3806DCFD0C93}"/>
    <hyperlink ref="G201" location="'78'!A1" display="Tabel 71" xr:uid="{D1D6460B-3511-4398-B6EA-14ECFFC7786E}"/>
    <hyperlink ref="G204" location="'79'!A1" display="Tabel 79" xr:uid="{09BF182C-6B7E-4CC7-9CE4-5746B60AE92D}"/>
    <hyperlink ref="G97" location="'25'!A1" display="Tabel 24" xr:uid="{1A086621-FD40-4A13-9094-D40B7B9B4DC9}"/>
    <hyperlink ref="G34" location="'4'!A1" display="Tabel 4" xr:uid="{3CF8FF16-025F-4BD6-90D3-35874286AD82}"/>
    <hyperlink ref="G35" location="'4'!A1" display="Tabel 4" xr:uid="{12A66A47-F8C1-4E83-B965-7F7C646DAF38}"/>
    <hyperlink ref="G48" location="'10'!A1" display="Tabel 10" xr:uid="{D1050E59-9FA7-4E4E-B7DC-B51F8302D5FC}"/>
    <hyperlink ref="G49" location="'72'!A1" display="Tabel 72" xr:uid="{05C19618-BDEF-486C-A8A5-846207D2AA00}"/>
    <hyperlink ref="G53:G56" location="'12'!A1" display="Tabel 12" xr:uid="{26D70231-340E-4059-BEF4-B01316C062A7}"/>
    <hyperlink ref="G59:G63" location="'13'!A1" display="Tabel 13" xr:uid="{B0C998A3-8A55-4EC8-AF1B-34FDCBBCFCBF}"/>
    <hyperlink ref="G65:G67" location="'14'!A1" display="Tabel 14" xr:uid="{D821BD6B-633C-4BC7-8535-36E32B2AC512}"/>
    <hyperlink ref="G68:G70" location="'15'!A1" display="Tabel 15" xr:uid="{89F8AF79-898B-4E5C-AC85-9785796BB3BD}"/>
    <hyperlink ref="G71" location="'16'!A1" display="Tabel 16" xr:uid="{755BF8D1-9C38-4296-9274-B9BF6E374518}"/>
    <hyperlink ref="G72:G74" location="'16'!A1" display="Tabel 16" xr:uid="{AD4B2DDF-07C1-4ED4-93DB-6400BE264F21}"/>
    <hyperlink ref="G75:G77" location="'17'!A1" display="Tabel 17" xr:uid="{4A437BB4-4948-4165-A779-6486D6A1C31C}"/>
    <hyperlink ref="G80" location="'19'!A1" display="Tabel 19" xr:uid="{43C9D281-2B15-4E2A-BFD4-558145C88FC8}"/>
    <hyperlink ref="G81" location="'20'!A1" display="Tabel 20" xr:uid="{2699384E-6881-4C0A-940D-C6E78BFE639E}"/>
    <hyperlink ref="G82:G83" location="'20'!A1" display="Tabel 20" xr:uid="{EE0A2D3D-47C9-4D72-A306-847E2DEE7215}"/>
    <hyperlink ref="G87" location="'21'!A1" display="Tabel 21" xr:uid="{A4B86E4C-E967-484D-973A-942B032A5F21}"/>
    <hyperlink ref="G88" location="'21'!A1" display="Tabel 21" xr:uid="{2A520AAE-17D2-423C-9DE4-002406AE4437}"/>
    <hyperlink ref="G89" location="'22'!A1" display="Tabel 21" xr:uid="{ADF5E1EB-7831-4837-BC10-BA932CBE526C}"/>
    <hyperlink ref="G91:G93" location="'24'!A1" display="Tabel 24" xr:uid="{8F728079-2230-4FB5-BE3F-C8E9A4FB4C90}"/>
    <hyperlink ref="G94" location="'24'!A1" display="Tabel 24" xr:uid="{0D03022E-1221-4D78-81A4-A08A85A22F82}"/>
    <hyperlink ref="G95" location="'24'!A1" display="Tabel 24" xr:uid="{2545D601-46CF-41D5-8171-3FF677C4C253}"/>
    <hyperlink ref="G96" location="'24'!A1" display="Tabel 24" xr:uid="{622B0573-B315-414F-B810-615DD96FDE08}"/>
    <hyperlink ref="G101" location="'29'!A1" display="Tabel 29" xr:uid="{246A8B62-3BC5-488F-9D7B-0F3A22E2F928}"/>
    <hyperlink ref="G102" location="'31'!A1" display="Tabel 31" xr:uid="{472FD862-5986-4394-94F7-D2EA633AD7E5}"/>
    <hyperlink ref="G100" location="'32'!A1" display="Tabel 32" xr:uid="{9C71111B-4B86-4D83-B676-C76A0FDC4D84}"/>
    <hyperlink ref="G106" location="'34'!A1" display="Tabel 34" xr:uid="{B9674968-BB31-40FC-AEA4-B805CEB58143}"/>
    <hyperlink ref="G90" location="'21'!A1" display="Tabel 21" xr:uid="{9ED713E5-CCF6-48A6-8AE5-F4783289D15F}"/>
    <hyperlink ref="G107" location="'34'!A1" display="Tabel 34" xr:uid="{EEFBB5E3-305A-4DEC-A963-A66238204182}"/>
    <hyperlink ref="G108" location="'34'!A1" display="Tabel 34" xr:uid="{46E15C26-C8FC-45D1-9E5E-D7E44BCFA535}"/>
    <hyperlink ref="G109" location="'34'!A1" display="Tabel 34" xr:uid="{331B962B-F643-42FB-A99B-B72FB432AF3D}"/>
    <hyperlink ref="G110" location="'34'!A1" display="Tabel 34" xr:uid="{B0DFA9B1-F18D-4F81-8404-9BA5C8F5A562}"/>
    <hyperlink ref="G112" location="'37'!A1" display="Tabel 33" xr:uid="{1A78B5D5-7B07-41C0-90A7-D07DD92AFAFE}"/>
    <hyperlink ref="G114" location="'38'!A1" display="Tabel 38" xr:uid="{DB770B88-A28B-4A5F-A65B-129B1FFA0D40}"/>
    <hyperlink ref="G115" location="'39'!A1" display="Tabel 39" xr:uid="{039824D7-1818-4E9D-9335-3BA0549D6A5B}"/>
    <hyperlink ref="G119" location="'43'!A1" display="Tabel 43" xr:uid="{0311503F-F9B2-49B4-B13B-8562785F60AD}"/>
    <hyperlink ref="G120" location="'45'!A1" display="Tabel 45" xr:uid="{4410647C-ED41-48C8-BD98-1330221FC73F}"/>
    <hyperlink ref="G121" location="'45'!A1" display="Tabel 45" xr:uid="{D430E3D6-C864-4333-90F2-F14FC9507414}"/>
    <hyperlink ref="G122" location="'45'!A1" display="Tabel 45" xr:uid="{DED5CE91-94FB-4C07-8A49-1AA436F325EB}"/>
    <hyperlink ref="G123" location="'46'!A1" display="Tabel 46" xr:uid="{899C4688-EAEA-44BC-8555-31C20B82A70B}"/>
    <hyperlink ref="G124" location="'46'!A1" display="Tabel 46" xr:uid="{793C9D91-7CDE-4BF8-A943-0AAA3F732114}"/>
    <hyperlink ref="G126" location="'48'!A1" display="Tabel 48" xr:uid="{2B8684C5-7F3A-416A-B3CC-8B0D42D7D448}"/>
    <hyperlink ref="G127" location="'48'!A1" display="Tabel 48" xr:uid="{00AFBC77-8CB4-4A62-8286-6C43DDF0E4F7}"/>
    <hyperlink ref="G128" location="'48'!A1" display="Tabel 48" xr:uid="{5EF78B12-A04C-4508-9B13-EC133E8FB202}"/>
    <hyperlink ref="G129" location="'48'!A1" display="Tabel 48" xr:uid="{3C75D23E-4814-448F-9C67-F1963E58C710}"/>
    <hyperlink ref="G130" location="'49'!A1" display="Tabel 49" xr:uid="{D1D7D17A-AFF8-4665-BC8B-F7DBDFF66CD1}"/>
    <hyperlink ref="G131" location="'49'!A1" display="Tabel 49" xr:uid="{934C4BE8-4C32-4A9E-ADF8-5FE7F2E312E0}"/>
    <hyperlink ref="G132" location="'49'!A1" display="Tabel 49" xr:uid="{07CCF254-5157-4BF4-9ECE-EFE61DEE0FC4}"/>
    <hyperlink ref="G133" location="'49'!A1" display="Tabel 49" xr:uid="{82892326-1506-438F-88A9-BB9B76374768}"/>
    <hyperlink ref="G138" location="'54'!A1" display="Tabel 54" xr:uid="{240E70E4-2DC9-4A71-A0AA-A2D13DBE84E6}"/>
    <hyperlink ref="G137" location="'53'!A1" display="Tabel 53" xr:uid="{9B8C7766-727F-45E1-BBFD-EAC174766317}"/>
    <hyperlink ref="G142" location="'56'!A1" display="Tabel 56" xr:uid="{DA764499-057C-4197-B852-93A978BF0084}"/>
    <hyperlink ref="G143" location="'56'!Print_Area" display="Tabel 56" xr:uid="{A64417F7-E889-4987-806D-9D4DD9E04229}"/>
    <hyperlink ref="G144" location="'56'!Print_Area" display="Tabel 56" xr:uid="{33503D71-9964-4289-B24A-12FFBD6A5AEA}"/>
    <hyperlink ref="G145" location="'56'!Print_Area" display="Tabel 56" xr:uid="{0094571E-B721-4680-8618-85B5C374C0DF}"/>
    <hyperlink ref="G146" location="'57'!Print_Area" display="Tabel 57" xr:uid="{F991A11E-BAAC-4C1C-AF4B-52EF3ABBF18A}"/>
    <hyperlink ref="G147" location="'57'!Print_Area" display="Tabel 57" xr:uid="{385AE3CC-D1DE-4AC3-A320-7DA37D44E57D}"/>
    <hyperlink ref="G148" location="'57'!Print_Area" display="Tabel 57" xr:uid="{4C8EF40E-8C2C-4D91-A962-E5934C66E035}"/>
    <hyperlink ref="G149" location="'57'!Print_Area" display="Tabel 57" xr:uid="{8D774746-040E-4936-ACC0-A40BA49C5F2D}"/>
    <hyperlink ref="G150" location="'58'!Print_Area" display="Tabel 58" xr:uid="{54AADCEE-636E-4901-A72F-2E9D9DD6D12D}"/>
    <hyperlink ref="G151" location="'58'!Print_Area" display="Tabel 58" xr:uid="{5D1A9C27-BF63-445C-A9C7-62F56C2E9A1D}"/>
    <hyperlink ref="G153" location="'60'!Print_Area" display="Tabel 60" xr:uid="{1BA3EFB8-5CC6-4DCF-B8FC-F06F9F56E59F}"/>
    <hyperlink ref="G155" location="'61'!Print_Area" display="Tabel 61" xr:uid="{D1DAD290-633D-4B5D-9A28-BB9D2B564CAC}"/>
    <hyperlink ref="G154" location="'61'!Print_Area" display="Tabel 61" xr:uid="{5A6B7DD4-FCCA-4B7B-99BF-2C2818290342}"/>
    <hyperlink ref="G156" location="'62'!Print_Area" display="Tabel 62" xr:uid="{B8F3CF64-8DBE-48A9-B521-6478F0143A69}"/>
    <hyperlink ref="G157" location="'62'!Print_Area" display="Tabel 62" xr:uid="{0D112B17-69F9-4FDD-96EC-D2869F9CD0FA}"/>
    <hyperlink ref="G158" location="'63'!Print_Area" display="Tabel 62" xr:uid="{3D5E1F7A-F476-429E-8B63-D700082142C6}"/>
    <hyperlink ref="G159" location="'64'!Print_Area" display="Tabel 64" xr:uid="{6D7584FA-A082-4A88-9E79-0F1E99770EDF}"/>
    <hyperlink ref="G160" location="'64'!Print_Area" display="Tabel 64" xr:uid="{132574AC-8AB2-4E55-BB0D-EFA484AE8E13}"/>
    <hyperlink ref="G161" location="'65'!A1" display="Tabel 64" xr:uid="{76EBF2CC-A154-4815-B233-980EE22E862A}"/>
    <hyperlink ref="G162" location="'65'!A1" display="Tabel 64" xr:uid="{5E9BD096-1A4F-46EC-8936-F4206F8DE262}"/>
    <hyperlink ref="G163" location="'65'!A1" display="Tabel 64" xr:uid="{E269A0FB-A981-4017-ADA5-790C584C30AB}"/>
    <hyperlink ref="G164" location="'65'!A1" display="Tabel 64" xr:uid="{A3672E87-17D9-4E95-9AFA-AE17B82FC808}"/>
    <hyperlink ref="G165" location="'66'!A1" display="Tabel 65" xr:uid="{0963A2B4-E53A-4C1A-9178-572ADB621D9E}"/>
    <hyperlink ref="G166" location="'67'!A1" display="Tabel 67" xr:uid="{26D36B43-47A3-4B01-803F-DBFB35605B52}"/>
    <hyperlink ref="G167" location="'67'!A1" display="Tabel 67" xr:uid="{44CF5E51-2576-4123-8594-0F5CD8F3C790}"/>
    <hyperlink ref="G171" location="'69'!A1" display="Tabel 69" xr:uid="{6B2F749A-4EE4-4E98-AE64-896DFAD7E8FD}"/>
    <hyperlink ref="G172" location="'69'!A1" display="Tabel 69" xr:uid="{42D21C31-5B75-4AAC-87A3-32D07232EEBF}"/>
    <hyperlink ref="G173" location="'69'!A1" display="Tabel 69" xr:uid="{919B5DC2-DCE5-4101-9B09-8EFCD965066A}"/>
    <hyperlink ref="G174" location="'69'!A1" display="Tabel 69" xr:uid="{218F9D76-5CEA-416C-AA33-DDFE48E41538}"/>
    <hyperlink ref="G175" location="'69'!A1" display="Tabel 69" xr:uid="{FE256F04-0180-4B4C-9877-83C89A431D91}"/>
    <hyperlink ref="G176:G177" location="'69'!A1" display="Tabel 69" xr:uid="{D178AEF1-EBC5-45CD-9554-CCAE90A11950}"/>
    <hyperlink ref="G178" location="'69'!A1" display="Tabel 69" xr:uid="{ADAD1FEF-1EA6-4BFD-BFEC-FF99B60528AF}"/>
    <hyperlink ref="G182" location="'72'!A1" display="Tabel 65" xr:uid="{5C892EA3-A5F6-4E19-BB76-FEF6BA1DEB44}"/>
    <hyperlink ref="G183" location="'72'!A1" display="Tabel 65" xr:uid="{AFFB934C-8A20-4A0A-B7C5-91CF7E74DD3D}"/>
    <hyperlink ref="G185" location="'73'!A1" display="Tabel 66" xr:uid="{503E3E00-91E0-448F-BC1C-8D9B3A309CA1}"/>
    <hyperlink ref="G186" location="'73'!A1" display="Tabel 66" xr:uid="{1A941579-1E31-4F47-9063-571BC5E91ACD}"/>
    <hyperlink ref="G187" location="'73'!A1" display="Tabel 66" xr:uid="{02BCF25D-09E3-4D52-80C6-098EAF688527}"/>
    <hyperlink ref="G197" location="'77'!A1" display="Tabel 70" xr:uid="{DC694F53-31D1-40E5-B93D-BE932EE544DC}"/>
    <hyperlink ref="G198" location="'77'!A1" display="Tabel 70" xr:uid="{F3807A7F-47A7-463B-8764-4FFB929432B6}"/>
    <hyperlink ref="G199:G200" location="'77'!A1" display="Tabel 70" xr:uid="{4C9DAE51-639C-42EF-8947-AA31019CEFEC}"/>
    <hyperlink ref="G205" location="'80'!A1" display="Tabel 72" xr:uid="{72AFAF85-F7A4-4472-B833-FEA873AA59B3}"/>
    <hyperlink ref="G206" location="'80'!A1" display="Tabel 72" xr:uid="{A188B97B-79AE-4FFB-9CF9-52E0D4BC0D47}"/>
    <hyperlink ref="G207" location="'80'!A1" display="Tabel 72" xr:uid="{C574BD53-63F5-4029-9E12-E5FEB9B52774}"/>
    <hyperlink ref="G208" location="'81'!A1" display="Tabel 80" xr:uid="{660AFB2E-2EDE-4E03-994A-25AB1C09283B}"/>
    <hyperlink ref="G209:G212" location="'81'!A1" display="Tabel 80" xr:uid="{16DADF31-9220-4FD9-A247-03F3AB87E520}"/>
    <hyperlink ref="G213" location="'81'!A1" display="Tabel 80" xr:uid="{CCF0D5F2-AD45-4D94-A515-54000FF5FE87}"/>
    <hyperlink ref="G214" location="'81'!A1" display="Tabel 80" xr:uid="{01C0ADB9-4AED-48E9-83AA-85A657DE3888}"/>
    <hyperlink ref="G215" location="'81'!A1" display="Tabel 80" xr:uid="{6C2A31B2-135C-4494-8D0A-D288B6683D7B}"/>
    <hyperlink ref="G216" location="'82'!A1" display="Tabel 81" xr:uid="{008436EE-CC8F-4A4C-A261-E322D175FE31}"/>
    <hyperlink ref="G217" location="'83'!A1" display="Tabel 83" xr:uid="{70DD7945-F3DC-4E9A-8686-3ABDF292AD6E}"/>
    <hyperlink ref="G189" location="'84'!Print_Area" display="Tabel 84" xr:uid="{FE879906-E749-4D84-B859-8D0B694F37F0}"/>
    <hyperlink ref="G190" location="'84'!Print_Area" display="Tabel 84" xr:uid="{0BB9114E-C937-457D-A7D8-403B4C83C48D}"/>
    <hyperlink ref="G191:G192" location="'84'!Print_Area" display="Tabel 84" xr:uid="{2EC0D895-9D1F-4AF0-BEC1-07B81A9298B0}"/>
    <hyperlink ref="G191" location="'86'!Print_Area" display="Tabel 84" xr:uid="{7D11E7CD-6BE7-4F5A-ABAD-CB62B0373B4D}"/>
    <hyperlink ref="G192" location="'87'!Print_Area" display="Tabel 84" xr:uid="{1711B1C5-E537-49D6-A35A-87CC35D57959}"/>
  </hyperlinks>
  <printOptions horizontalCentered="1"/>
  <pageMargins left="0.74803149606299213" right="0.74803149606299213" top="0.72" bottom="0.55000000000000004" header="0.51181102362204722" footer="0.78740157480314965"/>
  <pageSetup paperSize="9" scale="9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E80A8-CD9D-434F-8453-412641E960C2}">
  <sheetPr codeName="Sheet7">
    <tabColor rgb="FF92D050"/>
    <pageSetUpPr fitToPage="1"/>
  </sheetPr>
  <dimension ref="A1:IV150"/>
  <sheetViews>
    <sheetView showZeros="0" zoomScale="70" zoomScaleNormal="70" workbookViewId="0">
      <pane ySplit="8" topLeftCell="A9" activePane="bottomLeft" state="frozen"/>
      <selection activeCell="A4" sqref="A4:Y5"/>
      <selection pane="bottomLeft" activeCell="D43" sqref="D43"/>
    </sheetView>
  </sheetViews>
  <sheetFormatPr defaultColWidth="12.28515625" defaultRowHeight="15" x14ac:dyDescent="0.25"/>
  <cols>
    <col min="1" max="1" width="5.7109375" style="70" customWidth="1"/>
    <col min="2" max="3" width="38.85546875" style="70" customWidth="1"/>
    <col min="4" max="4" width="37.7109375" style="70" customWidth="1"/>
    <col min="5" max="242" width="9.140625" style="70" customWidth="1"/>
    <col min="243" max="243" width="5.7109375" style="70" customWidth="1"/>
    <col min="244" max="245" width="21.7109375" style="70" customWidth="1"/>
    <col min="246" max="248" width="14.28515625" style="70" customWidth="1"/>
    <col min="249" max="256" width="12.28515625" style="70"/>
    <col min="257" max="257" width="5.7109375" style="70" customWidth="1"/>
    <col min="258" max="259" width="38.85546875" style="70" customWidth="1"/>
    <col min="260" max="260" width="37.7109375" style="70" customWidth="1"/>
    <col min="261" max="498" width="9.140625" style="70" customWidth="1"/>
    <col min="499" max="499" width="5.7109375" style="70" customWidth="1"/>
    <col min="500" max="501" width="21.7109375" style="70" customWidth="1"/>
    <col min="502" max="504" width="14.28515625" style="70" customWidth="1"/>
    <col min="505" max="512" width="12.28515625" style="70"/>
    <col min="513" max="513" width="5.7109375" style="70" customWidth="1"/>
    <col min="514" max="515" width="38.85546875" style="70" customWidth="1"/>
    <col min="516" max="516" width="37.7109375" style="70" customWidth="1"/>
    <col min="517" max="754" width="9.140625" style="70" customWidth="1"/>
    <col min="755" max="755" width="5.7109375" style="70" customWidth="1"/>
    <col min="756" max="757" width="21.7109375" style="70" customWidth="1"/>
    <col min="758" max="760" width="14.28515625" style="70" customWidth="1"/>
    <col min="761" max="768" width="12.28515625" style="70"/>
    <col min="769" max="769" width="5.7109375" style="70" customWidth="1"/>
    <col min="770" max="771" width="38.85546875" style="70" customWidth="1"/>
    <col min="772" max="772" width="37.7109375" style="70" customWidth="1"/>
    <col min="773" max="1010" width="9.140625" style="70" customWidth="1"/>
    <col min="1011" max="1011" width="5.7109375" style="70" customWidth="1"/>
    <col min="1012" max="1013" width="21.7109375" style="70" customWidth="1"/>
    <col min="1014" max="1016" width="14.28515625" style="70" customWidth="1"/>
    <col min="1017" max="1024" width="12.28515625" style="70"/>
    <col min="1025" max="1025" width="5.7109375" style="70" customWidth="1"/>
    <col min="1026" max="1027" width="38.85546875" style="70" customWidth="1"/>
    <col min="1028" max="1028" width="37.7109375" style="70" customWidth="1"/>
    <col min="1029" max="1266" width="9.140625" style="70" customWidth="1"/>
    <col min="1267" max="1267" width="5.7109375" style="70" customWidth="1"/>
    <col min="1268" max="1269" width="21.7109375" style="70" customWidth="1"/>
    <col min="1270" max="1272" width="14.28515625" style="70" customWidth="1"/>
    <col min="1273" max="1280" width="12.28515625" style="70"/>
    <col min="1281" max="1281" width="5.7109375" style="70" customWidth="1"/>
    <col min="1282" max="1283" width="38.85546875" style="70" customWidth="1"/>
    <col min="1284" max="1284" width="37.7109375" style="70" customWidth="1"/>
    <col min="1285" max="1522" width="9.140625" style="70" customWidth="1"/>
    <col min="1523" max="1523" width="5.7109375" style="70" customWidth="1"/>
    <col min="1524" max="1525" width="21.7109375" style="70" customWidth="1"/>
    <col min="1526" max="1528" width="14.28515625" style="70" customWidth="1"/>
    <col min="1529" max="1536" width="12.28515625" style="70"/>
    <col min="1537" max="1537" width="5.7109375" style="70" customWidth="1"/>
    <col min="1538" max="1539" width="38.85546875" style="70" customWidth="1"/>
    <col min="1540" max="1540" width="37.7109375" style="70" customWidth="1"/>
    <col min="1541" max="1778" width="9.140625" style="70" customWidth="1"/>
    <col min="1779" max="1779" width="5.7109375" style="70" customWidth="1"/>
    <col min="1780" max="1781" width="21.7109375" style="70" customWidth="1"/>
    <col min="1782" max="1784" width="14.28515625" style="70" customWidth="1"/>
    <col min="1785" max="1792" width="12.28515625" style="70"/>
    <col min="1793" max="1793" width="5.7109375" style="70" customWidth="1"/>
    <col min="1794" max="1795" width="38.85546875" style="70" customWidth="1"/>
    <col min="1796" max="1796" width="37.7109375" style="70" customWidth="1"/>
    <col min="1797" max="2034" width="9.140625" style="70" customWidth="1"/>
    <col min="2035" max="2035" width="5.7109375" style="70" customWidth="1"/>
    <col min="2036" max="2037" width="21.7109375" style="70" customWidth="1"/>
    <col min="2038" max="2040" width="14.28515625" style="70" customWidth="1"/>
    <col min="2041" max="2048" width="12.28515625" style="70"/>
    <col min="2049" max="2049" width="5.7109375" style="70" customWidth="1"/>
    <col min="2050" max="2051" width="38.85546875" style="70" customWidth="1"/>
    <col min="2052" max="2052" width="37.7109375" style="70" customWidth="1"/>
    <col min="2053" max="2290" width="9.140625" style="70" customWidth="1"/>
    <col min="2291" max="2291" width="5.7109375" style="70" customWidth="1"/>
    <col min="2292" max="2293" width="21.7109375" style="70" customWidth="1"/>
    <col min="2294" max="2296" width="14.28515625" style="70" customWidth="1"/>
    <col min="2297" max="2304" width="12.28515625" style="70"/>
    <col min="2305" max="2305" width="5.7109375" style="70" customWidth="1"/>
    <col min="2306" max="2307" width="38.85546875" style="70" customWidth="1"/>
    <col min="2308" max="2308" width="37.7109375" style="70" customWidth="1"/>
    <col min="2309" max="2546" width="9.140625" style="70" customWidth="1"/>
    <col min="2547" max="2547" width="5.7109375" style="70" customWidth="1"/>
    <col min="2548" max="2549" width="21.7109375" style="70" customWidth="1"/>
    <col min="2550" max="2552" width="14.28515625" style="70" customWidth="1"/>
    <col min="2553" max="2560" width="12.28515625" style="70"/>
    <col min="2561" max="2561" width="5.7109375" style="70" customWidth="1"/>
    <col min="2562" max="2563" width="38.85546875" style="70" customWidth="1"/>
    <col min="2564" max="2564" width="37.7109375" style="70" customWidth="1"/>
    <col min="2565" max="2802" width="9.140625" style="70" customWidth="1"/>
    <col min="2803" max="2803" width="5.7109375" style="70" customWidth="1"/>
    <col min="2804" max="2805" width="21.7109375" style="70" customWidth="1"/>
    <col min="2806" max="2808" width="14.28515625" style="70" customWidth="1"/>
    <col min="2809" max="2816" width="12.28515625" style="70"/>
    <col min="2817" max="2817" width="5.7109375" style="70" customWidth="1"/>
    <col min="2818" max="2819" width="38.85546875" style="70" customWidth="1"/>
    <col min="2820" max="2820" width="37.7109375" style="70" customWidth="1"/>
    <col min="2821" max="3058" width="9.140625" style="70" customWidth="1"/>
    <col min="3059" max="3059" width="5.7109375" style="70" customWidth="1"/>
    <col min="3060" max="3061" width="21.7109375" style="70" customWidth="1"/>
    <col min="3062" max="3064" width="14.28515625" style="70" customWidth="1"/>
    <col min="3065" max="3072" width="12.28515625" style="70"/>
    <col min="3073" max="3073" width="5.7109375" style="70" customWidth="1"/>
    <col min="3074" max="3075" width="38.85546875" style="70" customWidth="1"/>
    <col min="3076" max="3076" width="37.7109375" style="70" customWidth="1"/>
    <col min="3077" max="3314" width="9.140625" style="70" customWidth="1"/>
    <col min="3315" max="3315" width="5.7109375" style="70" customWidth="1"/>
    <col min="3316" max="3317" width="21.7109375" style="70" customWidth="1"/>
    <col min="3318" max="3320" width="14.28515625" style="70" customWidth="1"/>
    <col min="3321" max="3328" width="12.28515625" style="70"/>
    <col min="3329" max="3329" width="5.7109375" style="70" customWidth="1"/>
    <col min="3330" max="3331" width="38.85546875" style="70" customWidth="1"/>
    <col min="3332" max="3332" width="37.7109375" style="70" customWidth="1"/>
    <col min="3333" max="3570" width="9.140625" style="70" customWidth="1"/>
    <col min="3571" max="3571" width="5.7109375" style="70" customWidth="1"/>
    <col min="3572" max="3573" width="21.7109375" style="70" customWidth="1"/>
    <col min="3574" max="3576" width="14.28515625" style="70" customWidth="1"/>
    <col min="3577" max="3584" width="12.28515625" style="70"/>
    <col min="3585" max="3585" width="5.7109375" style="70" customWidth="1"/>
    <col min="3586" max="3587" width="38.85546875" style="70" customWidth="1"/>
    <col min="3588" max="3588" width="37.7109375" style="70" customWidth="1"/>
    <col min="3589" max="3826" width="9.140625" style="70" customWidth="1"/>
    <col min="3827" max="3827" width="5.7109375" style="70" customWidth="1"/>
    <col min="3828" max="3829" width="21.7109375" style="70" customWidth="1"/>
    <col min="3830" max="3832" width="14.28515625" style="70" customWidth="1"/>
    <col min="3833" max="3840" width="12.28515625" style="70"/>
    <col min="3841" max="3841" width="5.7109375" style="70" customWidth="1"/>
    <col min="3842" max="3843" width="38.85546875" style="70" customWidth="1"/>
    <col min="3844" max="3844" width="37.7109375" style="70" customWidth="1"/>
    <col min="3845" max="4082" width="9.140625" style="70" customWidth="1"/>
    <col min="4083" max="4083" width="5.7109375" style="70" customWidth="1"/>
    <col min="4084" max="4085" width="21.7109375" style="70" customWidth="1"/>
    <col min="4086" max="4088" width="14.28515625" style="70" customWidth="1"/>
    <col min="4089" max="4096" width="12.28515625" style="70"/>
    <col min="4097" max="4097" width="5.7109375" style="70" customWidth="1"/>
    <col min="4098" max="4099" width="38.85546875" style="70" customWidth="1"/>
    <col min="4100" max="4100" width="37.7109375" style="70" customWidth="1"/>
    <col min="4101" max="4338" width="9.140625" style="70" customWidth="1"/>
    <col min="4339" max="4339" width="5.7109375" style="70" customWidth="1"/>
    <col min="4340" max="4341" width="21.7109375" style="70" customWidth="1"/>
    <col min="4342" max="4344" width="14.28515625" style="70" customWidth="1"/>
    <col min="4345" max="4352" width="12.28515625" style="70"/>
    <col min="4353" max="4353" width="5.7109375" style="70" customWidth="1"/>
    <col min="4354" max="4355" width="38.85546875" style="70" customWidth="1"/>
    <col min="4356" max="4356" width="37.7109375" style="70" customWidth="1"/>
    <col min="4357" max="4594" width="9.140625" style="70" customWidth="1"/>
    <col min="4595" max="4595" width="5.7109375" style="70" customWidth="1"/>
    <col min="4596" max="4597" width="21.7109375" style="70" customWidth="1"/>
    <col min="4598" max="4600" width="14.28515625" style="70" customWidth="1"/>
    <col min="4601" max="4608" width="12.28515625" style="70"/>
    <col min="4609" max="4609" width="5.7109375" style="70" customWidth="1"/>
    <col min="4610" max="4611" width="38.85546875" style="70" customWidth="1"/>
    <col min="4612" max="4612" width="37.7109375" style="70" customWidth="1"/>
    <col min="4613" max="4850" width="9.140625" style="70" customWidth="1"/>
    <col min="4851" max="4851" width="5.7109375" style="70" customWidth="1"/>
    <col min="4852" max="4853" width="21.7109375" style="70" customWidth="1"/>
    <col min="4854" max="4856" width="14.28515625" style="70" customWidth="1"/>
    <col min="4857" max="4864" width="12.28515625" style="70"/>
    <col min="4865" max="4865" width="5.7109375" style="70" customWidth="1"/>
    <col min="4866" max="4867" width="38.85546875" style="70" customWidth="1"/>
    <col min="4868" max="4868" width="37.7109375" style="70" customWidth="1"/>
    <col min="4869" max="5106" width="9.140625" style="70" customWidth="1"/>
    <col min="5107" max="5107" width="5.7109375" style="70" customWidth="1"/>
    <col min="5108" max="5109" width="21.7109375" style="70" customWidth="1"/>
    <col min="5110" max="5112" width="14.28515625" style="70" customWidth="1"/>
    <col min="5113" max="5120" width="12.28515625" style="70"/>
    <col min="5121" max="5121" width="5.7109375" style="70" customWidth="1"/>
    <col min="5122" max="5123" width="38.85546875" style="70" customWidth="1"/>
    <col min="5124" max="5124" width="37.7109375" style="70" customWidth="1"/>
    <col min="5125" max="5362" width="9.140625" style="70" customWidth="1"/>
    <col min="5363" max="5363" width="5.7109375" style="70" customWidth="1"/>
    <col min="5364" max="5365" width="21.7109375" style="70" customWidth="1"/>
    <col min="5366" max="5368" width="14.28515625" style="70" customWidth="1"/>
    <col min="5369" max="5376" width="12.28515625" style="70"/>
    <col min="5377" max="5377" width="5.7109375" style="70" customWidth="1"/>
    <col min="5378" max="5379" width="38.85546875" style="70" customWidth="1"/>
    <col min="5380" max="5380" width="37.7109375" style="70" customWidth="1"/>
    <col min="5381" max="5618" width="9.140625" style="70" customWidth="1"/>
    <col min="5619" max="5619" width="5.7109375" style="70" customWidth="1"/>
    <col min="5620" max="5621" width="21.7109375" style="70" customWidth="1"/>
    <col min="5622" max="5624" width="14.28515625" style="70" customWidth="1"/>
    <col min="5625" max="5632" width="12.28515625" style="70"/>
    <col min="5633" max="5633" width="5.7109375" style="70" customWidth="1"/>
    <col min="5634" max="5635" width="38.85546875" style="70" customWidth="1"/>
    <col min="5636" max="5636" width="37.7109375" style="70" customWidth="1"/>
    <col min="5637" max="5874" width="9.140625" style="70" customWidth="1"/>
    <col min="5875" max="5875" width="5.7109375" style="70" customWidth="1"/>
    <col min="5876" max="5877" width="21.7109375" style="70" customWidth="1"/>
    <col min="5878" max="5880" width="14.28515625" style="70" customWidth="1"/>
    <col min="5881" max="5888" width="12.28515625" style="70"/>
    <col min="5889" max="5889" width="5.7109375" style="70" customWidth="1"/>
    <col min="5890" max="5891" width="38.85546875" style="70" customWidth="1"/>
    <col min="5892" max="5892" width="37.7109375" style="70" customWidth="1"/>
    <col min="5893" max="6130" width="9.140625" style="70" customWidth="1"/>
    <col min="6131" max="6131" width="5.7109375" style="70" customWidth="1"/>
    <col min="6132" max="6133" width="21.7109375" style="70" customWidth="1"/>
    <col min="6134" max="6136" width="14.28515625" style="70" customWidth="1"/>
    <col min="6137" max="6144" width="12.28515625" style="70"/>
    <col min="6145" max="6145" width="5.7109375" style="70" customWidth="1"/>
    <col min="6146" max="6147" width="38.85546875" style="70" customWidth="1"/>
    <col min="6148" max="6148" width="37.7109375" style="70" customWidth="1"/>
    <col min="6149" max="6386" width="9.140625" style="70" customWidth="1"/>
    <col min="6387" max="6387" width="5.7109375" style="70" customWidth="1"/>
    <col min="6388" max="6389" width="21.7109375" style="70" customWidth="1"/>
    <col min="6390" max="6392" width="14.28515625" style="70" customWidth="1"/>
    <col min="6393" max="6400" width="12.28515625" style="70"/>
    <col min="6401" max="6401" width="5.7109375" style="70" customWidth="1"/>
    <col min="6402" max="6403" width="38.85546875" style="70" customWidth="1"/>
    <col min="6404" max="6404" width="37.7109375" style="70" customWidth="1"/>
    <col min="6405" max="6642" width="9.140625" style="70" customWidth="1"/>
    <col min="6643" max="6643" width="5.7109375" style="70" customWidth="1"/>
    <col min="6644" max="6645" width="21.7109375" style="70" customWidth="1"/>
    <col min="6646" max="6648" width="14.28515625" style="70" customWidth="1"/>
    <col min="6649" max="6656" width="12.28515625" style="70"/>
    <col min="6657" max="6657" width="5.7109375" style="70" customWidth="1"/>
    <col min="6658" max="6659" width="38.85546875" style="70" customWidth="1"/>
    <col min="6660" max="6660" width="37.7109375" style="70" customWidth="1"/>
    <col min="6661" max="6898" width="9.140625" style="70" customWidth="1"/>
    <col min="6899" max="6899" width="5.7109375" style="70" customWidth="1"/>
    <col min="6900" max="6901" width="21.7109375" style="70" customWidth="1"/>
    <col min="6902" max="6904" width="14.28515625" style="70" customWidth="1"/>
    <col min="6905" max="6912" width="12.28515625" style="70"/>
    <col min="6913" max="6913" width="5.7109375" style="70" customWidth="1"/>
    <col min="6914" max="6915" width="38.85546875" style="70" customWidth="1"/>
    <col min="6916" max="6916" width="37.7109375" style="70" customWidth="1"/>
    <col min="6917" max="7154" width="9.140625" style="70" customWidth="1"/>
    <col min="7155" max="7155" width="5.7109375" style="70" customWidth="1"/>
    <col min="7156" max="7157" width="21.7109375" style="70" customWidth="1"/>
    <col min="7158" max="7160" width="14.28515625" style="70" customWidth="1"/>
    <col min="7161" max="7168" width="12.28515625" style="70"/>
    <col min="7169" max="7169" width="5.7109375" style="70" customWidth="1"/>
    <col min="7170" max="7171" width="38.85546875" style="70" customWidth="1"/>
    <col min="7172" max="7172" width="37.7109375" style="70" customWidth="1"/>
    <col min="7173" max="7410" width="9.140625" style="70" customWidth="1"/>
    <col min="7411" max="7411" width="5.7109375" style="70" customWidth="1"/>
    <col min="7412" max="7413" width="21.7109375" style="70" customWidth="1"/>
    <col min="7414" max="7416" width="14.28515625" style="70" customWidth="1"/>
    <col min="7417" max="7424" width="12.28515625" style="70"/>
    <col min="7425" max="7425" width="5.7109375" style="70" customWidth="1"/>
    <col min="7426" max="7427" width="38.85546875" style="70" customWidth="1"/>
    <col min="7428" max="7428" width="37.7109375" style="70" customWidth="1"/>
    <col min="7429" max="7666" width="9.140625" style="70" customWidth="1"/>
    <col min="7667" max="7667" width="5.7109375" style="70" customWidth="1"/>
    <col min="7668" max="7669" width="21.7109375" style="70" customWidth="1"/>
    <col min="7670" max="7672" width="14.28515625" style="70" customWidth="1"/>
    <col min="7673" max="7680" width="12.28515625" style="70"/>
    <col min="7681" max="7681" width="5.7109375" style="70" customWidth="1"/>
    <col min="7682" max="7683" width="38.85546875" style="70" customWidth="1"/>
    <col min="7684" max="7684" width="37.7109375" style="70" customWidth="1"/>
    <col min="7685" max="7922" width="9.140625" style="70" customWidth="1"/>
    <col min="7923" max="7923" width="5.7109375" style="70" customWidth="1"/>
    <col min="7924" max="7925" width="21.7109375" style="70" customWidth="1"/>
    <col min="7926" max="7928" width="14.28515625" style="70" customWidth="1"/>
    <col min="7929" max="7936" width="12.28515625" style="70"/>
    <col min="7937" max="7937" width="5.7109375" style="70" customWidth="1"/>
    <col min="7938" max="7939" width="38.85546875" style="70" customWidth="1"/>
    <col min="7940" max="7940" width="37.7109375" style="70" customWidth="1"/>
    <col min="7941" max="8178" width="9.140625" style="70" customWidth="1"/>
    <col min="8179" max="8179" width="5.7109375" style="70" customWidth="1"/>
    <col min="8180" max="8181" width="21.7109375" style="70" customWidth="1"/>
    <col min="8182" max="8184" width="14.28515625" style="70" customWidth="1"/>
    <col min="8185" max="8192" width="12.28515625" style="70"/>
    <col min="8193" max="8193" width="5.7109375" style="70" customWidth="1"/>
    <col min="8194" max="8195" width="38.85546875" style="70" customWidth="1"/>
    <col min="8196" max="8196" width="37.7109375" style="70" customWidth="1"/>
    <col min="8197" max="8434" width="9.140625" style="70" customWidth="1"/>
    <col min="8435" max="8435" width="5.7109375" style="70" customWidth="1"/>
    <col min="8436" max="8437" width="21.7109375" style="70" customWidth="1"/>
    <col min="8438" max="8440" width="14.28515625" style="70" customWidth="1"/>
    <col min="8441" max="8448" width="12.28515625" style="70"/>
    <col min="8449" max="8449" width="5.7109375" style="70" customWidth="1"/>
    <col min="8450" max="8451" width="38.85546875" style="70" customWidth="1"/>
    <col min="8452" max="8452" width="37.7109375" style="70" customWidth="1"/>
    <col min="8453" max="8690" width="9.140625" style="70" customWidth="1"/>
    <col min="8691" max="8691" width="5.7109375" style="70" customWidth="1"/>
    <col min="8692" max="8693" width="21.7109375" style="70" customWidth="1"/>
    <col min="8694" max="8696" width="14.28515625" style="70" customWidth="1"/>
    <col min="8697" max="8704" width="12.28515625" style="70"/>
    <col min="8705" max="8705" width="5.7109375" style="70" customWidth="1"/>
    <col min="8706" max="8707" width="38.85546875" style="70" customWidth="1"/>
    <col min="8708" max="8708" width="37.7109375" style="70" customWidth="1"/>
    <col min="8709" max="8946" width="9.140625" style="70" customWidth="1"/>
    <col min="8947" max="8947" width="5.7109375" style="70" customWidth="1"/>
    <col min="8948" max="8949" width="21.7109375" style="70" customWidth="1"/>
    <col min="8950" max="8952" width="14.28515625" style="70" customWidth="1"/>
    <col min="8953" max="8960" width="12.28515625" style="70"/>
    <col min="8961" max="8961" width="5.7109375" style="70" customWidth="1"/>
    <col min="8962" max="8963" width="38.85546875" style="70" customWidth="1"/>
    <col min="8964" max="8964" width="37.7109375" style="70" customWidth="1"/>
    <col min="8965" max="9202" width="9.140625" style="70" customWidth="1"/>
    <col min="9203" max="9203" width="5.7109375" style="70" customWidth="1"/>
    <col min="9204" max="9205" width="21.7109375" style="70" customWidth="1"/>
    <col min="9206" max="9208" width="14.28515625" style="70" customWidth="1"/>
    <col min="9209" max="9216" width="12.28515625" style="70"/>
    <col min="9217" max="9217" width="5.7109375" style="70" customWidth="1"/>
    <col min="9218" max="9219" width="38.85546875" style="70" customWidth="1"/>
    <col min="9220" max="9220" width="37.7109375" style="70" customWidth="1"/>
    <col min="9221" max="9458" width="9.140625" style="70" customWidth="1"/>
    <col min="9459" max="9459" width="5.7109375" style="70" customWidth="1"/>
    <col min="9460" max="9461" width="21.7109375" style="70" customWidth="1"/>
    <col min="9462" max="9464" width="14.28515625" style="70" customWidth="1"/>
    <col min="9465" max="9472" width="12.28515625" style="70"/>
    <col min="9473" max="9473" width="5.7109375" style="70" customWidth="1"/>
    <col min="9474" max="9475" width="38.85546875" style="70" customWidth="1"/>
    <col min="9476" max="9476" width="37.7109375" style="70" customWidth="1"/>
    <col min="9477" max="9714" width="9.140625" style="70" customWidth="1"/>
    <col min="9715" max="9715" width="5.7109375" style="70" customWidth="1"/>
    <col min="9716" max="9717" width="21.7109375" style="70" customWidth="1"/>
    <col min="9718" max="9720" width="14.28515625" style="70" customWidth="1"/>
    <col min="9721" max="9728" width="12.28515625" style="70"/>
    <col min="9729" max="9729" width="5.7109375" style="70" customWidth="1"/>
    <col min="9730" max="9731" width="38.85546875" style="70" customWidth="1"/>
    <col min="9732" max="9732" width="37.7109375" style="70" customWidth="1"/>
    <col min="9733" max="9970" width="9.140625" style="70" customWidth="1"/>
    <col min="9971" max="9971" width="5.7109375" style="70" customWidth="1"/>
    <col min="9972" max="9973" width="21.7109375" style="70" customWidth="1"/>
    <col min="9974" max="9976" width="14.28515625" style="70" customWidth="1"/>
    <col min="9977" max="9984" width="12.28515625" style="70"/>
    <col min="9985" max="9985" width="5.7109375" style="70" customWidth="1"/>
    <col min="9986" max="9987" width="38.85546875" style="70" customWidth="1"/>
    <col min="9988" max="9988" width="37.7109375" style="70" customWidth="1"/>
    <col min="9989" max="10226" width="9.140625" style="70" customWidth="1"/>
    <col min="10227" max="10227" width="5.7109375" style="70" customWidth="1"/>
    <col min="10228" max="10229" width="21.7109375" style="70" customWidth="1"/>
    <col min="10230" max="10232" width="14.28515625" style="70" customWidth="1"/>
    <col min="10233" max="10240" width="12.28515625" style="70"/>
    <col min="10241" max="10241" width="5.7109375" style="70" customWidth="1"/>
    <col min="10242" max="10243" width="38.85546875" style="70" customWidth="1"/>
    <col min="10244" max="10244" width="37.7109375" style="70" customWidth="1"/>
    <col min="10245" max="10482" width="9.140625" style="70" customWidth="1"/>
    <col min="10483" max="10483" width="5.7109375" style="70" customWidth="1"/>
    <col min="10484" max="10485" width="21.7109375" style="70" customWidth="1"/>
    <col min="10486" max="10488" width="14.28515625" style="70" customWidth="1"/>
    <col min="10489" max="10496" width="12.28515625" style="70"/>
    <col min="10497" max="10497" width="5.7109375" style="70" customWidth="1"/>
    <col min="10498" max="10499" width="38.85546875" style="70" customWidth="1"/>
    <col min="10500" max="10500" width="37.7109375" style="70" customWidth="1"/>
    <col min="10501" max="10738" width="9.140625" style="70" customWidth="1"/>
    <col min="10739" max="10739" width="5.7109375" style="70" customWidth="1"/>
    <col min="10740" max="10741" width="21.7109375" style="70" customWidth="1"/>
    <col min="10742" max="10744" width="14.28515625" style="70" customWidth="1"/>
    <col min="10745" max="10752" width="12.28515625" style="70"/>
    <col min="10753" max="10753" width="5.7109375" style="70" customWidth="1"/>
    <col min="10754" max="10755" width="38.85546875" style="70" customWidth="1"/>
    <col min="10756" max="10756" width="37.7109375" style="70" customWidth="1"/>
    <col min="10757" max="10994" width="9.140625" style="70" customWidth="1"/>
    <col min="10995" max="10995" width="5.7109375" style="70" customWidth="1"/>
    <col min="10996" max="10997" width="21.7109375" style="70" customWidth="1"/>
    <col min="10998" max="11000" width="14.28515625" style="70" customWidth="1"/>
    <col min="11001" max="11008" width="12.28515625" style="70"/>
    <col min="11009" max="11009" width="5.7109375" style="70" customWidth="1"/>
    <col min="11010" max="11011" width="38.85546875" style="70" customWidth="1"/>
    <col min="11012" max="11012" width="37.7109375" style="70" customWidth="1"/>
    <col min="11013" max="11250" width="9.140625" style="70" customWidth="1"/>
    <col min="11251" max="11251" width="5.7109375" style="70" customWidth="1"/>
    <col min="11252" max="11253" width="21.7109375" style="70" customWidth="1"/>
    <col min="11254" max="11256" width="14.28515625" style="70" customWidth="1"/>
    <col min="11257" max="11264" width="12.28515625" style="70"/>
    <col min="11265" max="11265" width="5.7109375" style="70" customWidth="1"/>
    <col min="11266" max="11267" width="38.85546875" style="70" customWidth="1"/>
    <col min="11268" max="11268" width="37.7109375" style="70" customWidth="1"/>
    <col min="11269" max="11506" width="9.140625" style="70" customWidth="1"/>
    <col min="11507" max="11507" width="5.7109375" style="70" customWidth="1"/>
    <col min="11508" max="11509" width="21.7109375" style="70" customWidth="1"/>
    <col min="11510" max="11512" width="14.28515625" style="70" customWidth="1"/>
    <col min="11513" max="11520" width="12.28515625" style="70"/>
    <col min="11521" max="11521" width="5.7109375" style="70" customWidth="1"/>
    <col min="11522" max="11523" width="38.85546875" style="70" customWidth="1"/>
    <col min="11524" max="11524" width="37.7109375" style="70" customWidth="1"/>
    <col min="11525" max="11762" width="9.140625" style="70" customWidth="1"/>
    <col min="11763" max="11763" width="5.7109375" style="70" customWidth="1"/>
    <col min="11764" max="11765" width="21.7109375" style="70" customWidth="1"/>
    <col min="11766" max="11768" width="14.28515625" style="70" customWidth="1"/>
    <col min="11769" max="11776" width="12.28515625" style="70"/>
    <col min="11777" max="11777" width="5.7109375" style="70" customWidth="1"/>
    <col min="11778" max="11779" width="38.85546875" style="70" customWidth="1"/>
    <col min="11780" max="11780" width="37.7109375" style="70" customWidth="1"/>
    <col min="11781" max="12018" width="9.140625" style="70" customWidth="1"/>
    <col min="12019" max="12019" width="5.7109375" style="70" customWidth="1"/>
    <col min="12020" max="12021" width="21.7109375" style="70" customWidth="1"/>
    <col min="12022" max="12024" width="14.28515625" style="70" customWidth="1"/>
    <col min="12025" max="12032" width="12.28515625" style="70"/>
    <col min="12033" max="12033" width="5.7109375" style="70" customWidth="1"/>
    <col min="12034" max="12035" width="38.85546875" style="70" customWidth="1"/>
    <col min="12036" max="12036" width="37.7109375" style="70" customWidth="1"/>
    <col min="12037" max="12274" width="9.140625" style="70" customWidth="1"/>
    <col min="12275" max="12275" width="5.7109375" style="70" customWidth="1"/>
    <col min="12276" max="12277" width="21.7109375" style="70" customWidth="1"/>
    <col min="12278" max="12280" width="14.28515625" style="70" customWidth="1"/>
    <col min="12281" max="12288" width="12.28515625" style="70"/>
    <col min="12289" max="12289" width="5.7109375" style="70" customWidth="1"/>
    <col min="12290" max="12291" width="38.85546875" style="70" customWidth="1"/>
    <col min="12292" max="12292" width="37.7109375" style="70" customWidth="1"/>
    <col min="12293" max="12530" width="9.140625" style="70" customWidth="1"/>
    <col min="12531" max="12531" width="5.7109375" style="70" customWidth="1"/>
    <col min="12532" max="12533" width="21.7109375" style="70" customWidth="1"/>
    <col min="12534" max="12536" width="14.28515625" style="70" customWidth="1"/>
    <col min="12537" max="12544" width="12.28515625" style="70"/>
    <col min="12545" max="12545" width="5.7109375" style="70" customWidth="1"/>
    <col min="12546" max="12547" width="38.85546875" style="70" customWidth="1"/>
    <col min="12548" max="12548" width="37.7109375" style="70" customWidth="1"/>
    <col min="12549" max="12786" width="9.140625" style="70" customWidth="1"/>
    <col min="12787" max="12787" width="5.7109375" style="70" customWidth="1"/>
    <col min="12788" max="12789" width="21.7109375" style="70" customWidth="1"/>
    <col min="12790" max="12792" width="14.28515625" style="70" customWidth="1"/>
    <col min="12793" max="12800" width="12.28515625" style="70"/>
    <col min="12801" max="12801" width="5.7109375" style="70" customWidth="1"/>
    <col min="12802" max="12803" width="38.85546875" style="70" customWidth="1"/>
    <col min="12804" max="12804" width="37.7109375" style="70" customWidth="1"/>
    <col min="12805" max="13042" width="9.140625" style="70" customWidth="1"/>
    <col min="13043" max="13043" width="5.7109375" style="70" customWidth="1"/>
    <col min="13044" max="13045" width="21.7109375" style="70" customWidth="1"/>
    <col min="13046" max="13048" width="14.28515625" style="70" customWidth="1"/>
    <col min="13049" max="13056" width="12.28515625" style="70"/>
    <col min="13057" max="13057" width="5.7109375" style="70" customWidth="1"/>
    <col min="13058" max="13059" width="38.85546875" style="70" customWidth="1"/>
    <col min="13060" max="13060" width="37.7109375" style="70" customWidth="1"/>
    <col min="13061" max="13298" width="9.140625" style="70" customWidth="1"/>
    <col min="13299" max="13299" width="5.7109375" style="70" customWidth="1"/>
    <col min="13300" max="13301" width="21.7109375" style="70" customWidth="1"/>
    <col min="13302" max="13304" width="14.28515625" style="70" customWidth="1"/>
    <col min="13305" max="13312" width="12.28515625" style="70"/>
    <col min="13313" max="13313" width="5.7109375" style="70" customWidth="1"/>
    <col min="13314" max="13315" width="38.85546875" style="70" customWidth="1"/>
    <col min="13316" max="13316" width="37.7109375" style="70" customWidth="1"/>
    <col min="13317" max="13554" width="9.140625" style="70" customWidth="1"/>
    <col min="13555" max="13555" width="5.7109375" style="70" customWidth="1"/>
    <col min="13556" max="13557" width="21.7109375" style="70" customWidth="1"/>
    <col min="13558" max="13560" width="14.28515625" style="70" customWidth="1"/>
    <col min="13561" max="13568" width="12.28515625" style="70"/>
    <col min="13569" max="13569" width="5.7109375" style="70" customWidth="1"/>
    <col min="13570" max="13571" width="38.85546875" style="70" customWidth="1"/>
    <col min="13572" max="13572" width="37.7109375" style="70" customWidth="1"/>
    <col min="13573" max="13810" width="9.140625" style="70" customWidth="1"/>
    <col min="13811" max="13811" width="5.7109375" style="70" customWidth="1"/>
    <col min="13812" max="13813" width="21.7109375" style="70" customWidth="1"/>
    <col min="13814" max="13816" width="14.28515625" style="70" customWidth="1"/>
    <col min="13817" max="13824" width="12.28515625" style="70"/>
    <col min="13825" max="13825" width="5.7109375" style="70" customWidth="1"/>
    <col min="13826" max="13827" width="38.85546875" style="70" customWidth="1"/>
    <col min="13828" max="13828" width="37.7109375" style="70" customWidth="1"/>
    <col min="13829" max="14066" width="9.140625" style="70" customWidth="1"/>
    <col min="14067" max="14067" width="5.7109375" style="70" customWidth="1"/>
    <col min="14068" max="14069" width="21.7109375" style="70" customWidth="1"/>
    <col min="14070" max="14072" width="14.28515625" style="70" customWidth="1"/>
    <col min="14073" max="14080" width="12.28515625" style="70"/>
    <col min="14081" max="14081" width="5.7109375" style="70" customWidth="1"/>
    <col min="14082" max="14083" width="38.85546875" style="70" customWidth="1"/>
    <col min="14084" max="14084" width="37.7109375" style="70" customWidth="1"/>
    <col min="14085" max="14322" width="9.140625" style="70" customWidth="1"/>
    <col min="14323" max="14323" width="5.7109375" style="70" customWidth="1"/>
    <col min="14324" max="14325" width="21.7109375" style="70" customWidth="1"/>
    <col min="14326" max="14328" width="14.28515625" style="70" customWidth="1"/>
    <col min="14329" max="14336" width="12.28515625" style="70"/>
    <col min="14337" max="14337" width="5.7109375" style="70" customWidth="1"/>
    <col min="14338" max="14339" width="38.85546875" style="70" customWidth="1"/>
    <col min="14340" max="14340" width="37.7109375" style="70" customWidth="1"/>
    <col min="14341" max="14578" width="9.140625" style="70" customWidth="1"/>
    <col min="14579" max="14579" width="5.7109375" style="70" customWidth="1"/>
    <col min="14580" max="14581" width="21.7109375" style="70" customWidth="1"/>
    <col min="14582" max="14584" width="14.28515625" style="70" customWidth="1"/>
    <col min="14585" max="14592" width="12.28515625" style="70"/>
    <col min="14593" max="14593" width="5.7109375" style="70" customWidth="1"/>
    <col min="14594" max="14595" width="38.85546875" style="70" customWidth="1"/>
    <col min="14596" max="14596" width="37.7109375" style="70" customWidth="1"/>
    <col min="14597" max="14834" width="9.140625" style="70" customWidth="1"/>
    <col min="14835" max="14835" width="5.7109375" style="70" customWidth="1"/>
    <col min="14836" max="14837" width="21.7109375" style="70" customWidth="1"/>
    <col min="14838" max="14840" width="14.28515625" style="70" customWidth="1"/>
    <col min="14841" max="14848" width="12.28515625" style="70"/>
    <col min="14849" max="14849" width="5.7109375" style="70" customWidth="1"/>
    <col min="14850" max="14851" width="38.85546875" style="70" customWidth="1"/>
    <col min="14852" max="14852" width="37.7109375" style="70" customWidth="1"/>
    <col min="14853" max="15090" width="9.140625" style="70" customWidth="1"/>
    <col min="15091" max="15091" width="5.7109375" style="70" customWidth="1"/>
    <col min="15092" max="15093" width="21.7109375" style="70" customWidth="1"/>
    <col min="15094" max="15096" width="14.28515625" style="70" customWidth="1"/>
    <col min="15097" max="15104" width="12.28515625" style="70"/>
    <col min="15105" max="15105" width="5.7109375" style="70" customWidth="1"/>
    <col min="15106" max="15107" width="38.85546875" style="70" customWidth="1"/>
    <col min="15108" max="15108" width="37.7109375" style="70" customWidth="1"/>
    <col min="15109" max="15346" width="9.140625" style="70" customWidth="1"/>
    <col min="15347" max="15347" width="5.7109375" style="70" customWidth="1"/>
    <col min="15348" max="15349" width="21.7109375" style="70" customWidth="1"/>
    <col min="15350" max="15352" width="14.28515625" style="70" customWidth="1"/>
    <col min="15353" max="15360" width="12.28515625" style="70"/>
    <col min="15361" max="15361" width="5.7109375" style="70" customWidth="1"/>
    <col min="15362" max="15363" width="38.85546875" style="70" customWidth="1"/>
    <col min="15364" max="15364" width="37.7109375" style="70" customWidth="1"/>
    <col min="15365" max="15602" width="9.140625" style="70" customWidth="1"/>
    <col min="15603" max="15603" width="5.7109375" style="70" customWidth="1"/>
    <col min="15604" max="15605" width="21.7109375" style="70" customWidth="1"/>
    <col min="15606" max="15608" width="14.28515625" style="70" customWidth="1"/>
    <col min="15609" max="15616" width="12.28515625" style="70"/>
    <col min="15617" max="15617" width="5.7109375" style="70" customWidth="1"/>
    <col min="15618" max="15619" width="38.85546875" style="70" customWidth="1"/>
    <col min="15620" max="15620" width="37.7109375" style="70" customWidth="1"/>
    <col min="15621" max="15858" width="9.140625" style="70" customWidth="1"/>
    <col min="15859" max="15859" width="5.7109375" style="70" customWidth="1"/>
    <col min="15860" max="15861" width="21.7109375" style="70" customWidth="1"/>
    <col min="15862" max="15864" width="14.28515625" style="70" customWidth="1"/>
    <col min="15865" max="15872" width="12.28515625" style="70"/>
    <col min="15873" max="15873" width="5.7109375" style="70" customWidth="1"/>
    <col min="15874" max="15875" width="38.85546875" style="70" customWidth="1"/>
    <col min="15876" max="15876" width="37.7109375" style="70" customWidth="1"/>
    <col min="15877" max="16114" width="9.140625" style="70" customWidth="1"/>
    <col min="16115" max="16115" width="5.7109375" style="70" customWidth="1"/>
    <col min="16116" max="16117" width="21.7109375" style="70" customWidth="1"/>
    <col min="16118" max="16120" width="14.28515625" style="70" customWidth="1"/>
    <col min="16121" max="16128" width="12.28515625" style="70"/>
    <col min="16129" max="16129" width="5.7109375" style="70" customWidth="1"/>
    <col min="16130" max="16131" width="38.85546875" style="70" customWidth="1"/>
    <col min="16132" max="16132" width="37.7109375" style="70" customWidth="1"/>
    <col min="16133" max="16370" width="9.140625" style="70" customWidth="1"/>
    <col min="16371" max="16371" width="5.7109375" style="70" customWidth="1"/>
    <col min="16372" max="16373" width="21.7109375" style="70" customWidth="1"/>
    <col min="16374" max="16376" width="14.28515625" style="70" customWidth="1"/>
    <col min="16377" max="16384" width="12.28515625" style="70"/>
  </cols>
  <sheetData>
    <row r="1" spans="1:256" ht="15.75" x14ac:dyDescent="0.25">
      <c r="A1" s="289" t="s">
        <v>408</v>
      </c>
      <c r="B1" s="69"/>
      <c r="C1" s="133"/>
    </row>
    <row r="2" spans="1:256" x14ac:dyDescent="0.25">
      <c r="A2" s="127" t="s">
        <v>316</v>
      </c>
      <c r="B2" s="127"/>
    </row>
    <row r="3" spans="1:256" ht="15" customHeight="1" x14ac:dyDescent="0.25">
      <c r="A3" s="588" t="s">
        <v>1242</v>
      </c>
      <c r="B3" s="586"/>
      <c r="C3" s="586"/>
      <c r="D3" s="586"/>
    </row>
    <row r="4" spans="1:256" ht="15" customHeight="1" x14ac:dyDescent="0.25">
      <c r="A4" s="222"/>
      <c r="C4" s="587" t="str">
        <f>'1'!E5</f>
        <v>KABUPATEN/KOTA</v>
      </c>
      <c r="D4" s="588" t="str">
        <f>'1'!F5</f>
        <v>….......</v>
      </c>
    </row>
    <row r="5" spans="1:256" ht="15" customHeight="1" x14ac:dyDescent="0.25">
      <c r="A5" s="222"/>
      <c r="C5" s="587" t="str">
        <f>'1'!E6</f>
        <v>TAHUN</v>
      </c>
      <c r="D5" s="588" t="str">
        <f>'1'!F6</f>
        <v>….......</v>
      </c>
    </row>
    <row r="6" spans="1:256" ht="15" customHeight="1" thickBot="1" x14ac:dyDescent="0.3">
      <c r="A6" s="71"/>
      <c r="B6" s="71"/>
      <c r="C6" s="71"/>
      <c r="D6" s="71"/>
    </row>
    <row r="7" spans="1:256" ht="45" customHeight="1" x14ac:dyDescent="0.25">
      <c r="A7" s="765" t="s">
        <v>2</v>
      </c>
      <c r="B7" s="765" t="s">
        <v>254</v>
      </c>
      <c r="C7" s="765" t="s">
        <v>409</v>
      </c>
      <c r="D7" s="1019" t="s">
        <v>416</v>
      </c>
    </row>
    <row r="8" spans="1:256" s="908" customFormat="1" ht="14.25" customHeight="1" x14ac:dyDescent="0.25">
      <c r="A8" s="906">
        <v>1</v>
      </c>
      <c r="B8" s="914">
        <v>2</v>
      </c>
      <c r="C8" s="914">
        <v>3</v>
      </c>
      <c r="D8" s="906">
        <v>4</v>
      </c>
      <c r="E8" s="915"/>
    </row>
    <row r="9" spans="1:256" s="589" customFormat="1" ht="15" customHeight="1" x14ac:dyDescent="0.25">
      <c r="A9" s="574">
        <v>1</v>
      </c>
      <c r="B9" s="175"/>
      <c r="C9" s="175"/>
      <c r="D9" s="189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/>
      <c r="GB9" s="70"/>
      <c r="GC9" s="70"/>
      <c r="GD9" s="70"/>
      <c r="GE9" s="70"/>
      <c r="GF9" s="70"/>
      <c r="GG9" s="70"/>
      <c r="GH9" s="70"/>
      <c r="GI9" s="70"/>
      <c r="GJ9" s="70"/>
      <c r="GK9" s="70"/>
      <c r="GL9" s="70"/>
      <c r="GM9" s="70"/>
      <c r="GN9" s="70"/>
      <c r="GO9" s="70"/>
      <c r="GP9" s="70"/>
      <c r="GQ9" s="70"/>
      <c r="GR9" s="70"/>
      <c r="GS9" s="70"/>
      <c r="GT9" s="70"/>
      <c r="GU9" s="70"/>
      <c r="GV9" s="70"/>
      <c r="GW9" s="70"/>
      <c r="GX9" s="70"/>
      <c r="GY9" s="70"/>
      <c r="GZ9" s="70"/>
      <c r="HA9" s="70"/>
      <c r="HB9" s="70"/>
      <c r="HC9" s="70"/>
      <c r="HD9" s="70"/>
      <c r="HE9" s="70"/>
      <c r="HF9" s="70"/>
      <c r="HG9" s="70"/>
      <c r="HH9" s="70"/>
      <c r="HI9" s="70"/>
      <c r="HJ9" s="70"/>
      <c r="HK9" s="70"/>
      <c r="HL9" s="70"/>
      <c r="HM9" s="70"/>
      <c r="HN9" s="70"/>
      <c r="HO9" s="70"/>
      <c r="HP9" s="70"/>
      <c r="HQ9" s="70"/>
      <c r="HR9" s="70"/>
      <c r="HS9" s="70"/>
      <c r="HT9" s="70"/>
      <c r="HU9" s="70"/>
      <c r="HV9" s="70"/>
      <c r="HW9" s="70"/>
      <c r="HX9" s="70"/>
      <c r="HY9" s="70"/>
      <c r="HZ9" s="70"/>
      <c r="IA9" s="70"/>
      <c r="IB9" s="70"/>
      <c r="IC9" s="70"/>
      <c r="ID9" s="70"/>
      <c r="IE9" s="70"/>
      <c r="IF9" s="70"/>
      <c r="IG9" s="70"/>
      <c r="IH9" s="70"/>
      <c r="II9" s="70"/>
      <c r="IJ9" s="70"/>
      <c r="IK9" s="70"/>
      <c r="IL9" s="70"/>
      <c r="IM9" s="70"/>
      <c r="IN9" s="70"/>
      <c r="IO9" s="70"/>
      <c r="IP9" s="70"/>
      <c r="IQ9" s="70"/>
      <c r="IR9" s="70"/>
      <c r="IS9" s="70"/>
      <c r="IT9" s="70"/>
      <c r="IU9" s="70"/>
      <c r="IV9" s="70"/>
    </row>
    <row r="10" spans="1:256" s="590" customFormat="1" ht="15" customHeight="1" x14ac:dyDescent="0.2">
      <c r="A10" s="574">
        <v>2</v>
      </c>
      <c r="B10" s="72"/>
      <c r="C10" s="72"/>
      <c r="D10" s="19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0"/>
      <c r="GM10" s="70"/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  <c r="IJ10" s="70"/>
      <c r="IK10" s="70"/>
      <c r="IL10" s="70"/>
      <c r="IM10" s="70"/>
      <c r="IN10" s="70"/>
      <c r="IO10" s="70"/>
      <c r="IP10" s="70"/>
      <c r="IQ10" s="70"/>
      <c r="IR10" s="70"/>
      <c r="IS10" s="70"/>
      <c r="IT10" s="70"/>
      <c r="IU10" s="70"/>
      <c r="IV10" s="70"/>
    </row>
    <row r="11" spans="1:256" s="590" customFormat="1" ht="15" customHeight="1" x14ac:dyDescent="0.2">
      <c r="A11" s="574">
        <v>3</v>
      </c>
      <c r="B11" s="72"/>
      <c r="C11" s="72"/>
      <c r="D11" s="19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/>
      <c r="GY11" s="70"/>
      <c r="GZ11" s="70"/>
      <c r="HA11" s="70"/>
      <c r="HB11" s="70"/>
      <c r="HC11" s="70"/>
      <c r="HD11" s="70"/>
      <c r="HE11" s="70"/>
      <c r="HF11" s="70"/>
      <c r="HG11" s="70"/>
      <c r="HH11" s="70"/>
      <c r="HI11" s="70"/>
      <c r="HJ11" s="70"/>
      <c r="HK11" s="70"/>
      <c r="HL11" s="70"/>
      <c r="HM11" s="70"/>
      <c r="HN11" s="70"/>
      <c r="HO11" s="70"/>
      <c r="HP11" s="70"/>
      <c r="HQ11" s="70"/>
      <c r="HR11" s="70"/>
      <c r="HS11" s="70"/>
      <c r="HT11" s="70"/>
      <c r="HU11" s="70"/>
      <c r="HV11" s="70"/>
      <c r="HW11" s="70"/>
      <c r="HX11" s="70"/>
      <c r="HY11" s="70"/>
      <c r="HZ11" s="70"/>
      <c r="IA11" s="70"/>
      <c r="IB11" s="70"/>
      <c r="IC11" s="70"/>
      <c r="ID11" s="70"/>
      <c r="IE11" s="70"/>
      <c r="IF11" s="70"/>
      <c r="IG11" s="70"/>
      <c r="IH11" s="70"/>
      <c r="II11" s="70"/>
      <c r="IJ11" s="70"/>
      <c r="IK11" s="70"/>
      <c r="IL11" s="70"/>
      <c r="IM11" s="70"/>
      <c r="IN11" s="70"/>
      <c r="IO11" s="70"/>
      <c r="IP11" s="70"/>
      <c r="IQ11" s="70"/>
      <c r="IR11" s="70"/>
      <c r="IS11" s="70"/>
      <c r="IT11" s="70"/>
      <c r="IU11" s="70"/>
      <c r="IV11" s="70"/>
    </row>
    <row r="12" spans="1:256" s="590" customFormat="1" ht="15" customHeight="1" x14ac:dyDescent="0.2">
      <c r="A12" s="574">
        <v>4</v>
      </c>
      <c r="B12" s="72"/>
      <c r="C12" s="72"/>
      <c r="D12" s="19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 s="70"/>
      <c r="EA12" s="70"/>
      <c r="EB12" s="70"/>
      <c r="EC12" s="70"/>
      <c r="ED12" s="70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0"/>
      <c r="GM12" s="70"/>
      <c r="GN12" s="70"/>
      <c r="GO12" s="70"/>
      <c r="GP12" s="70"/>
      <c r="GQ12" s="70"/>
      <c r="GR12" s="70"/>
      <c r="GS12" s="70"/>
      <c r="GT12" s="70"/>
      <c r="GU12" s="70"/>
      <c r="GV12" s="70"/>
      <c r="GW12" s="70"/>
      <c r="GX12" s="70"/>
      <c r="GY12" s="70"/>
      <c r="GZ12" s="70"/>
      <c r="HA12" s="70"/>
      <c r="HB12" s="70"/>
      <c r="HC12" s="70"/>
      <c r="HD12" s="70"/>
      <c r="HE12" s="70"/>
      <c r="HF12" s="70"/>
      <c r="HG12" s="70"/>
      <c r="HH12" s="70"/>
      <c r="HI12" s="70"/>
      <c r="HJ12" s="70"/>
      <c r="HK12" s="70"/>
      <c r="HL12" s="70"/>
      <c r="HM12" s="70"/>
      <c r="HN12" s="70"/>
      <c r="HO12" s="70"/>
      <c r="HP12" s="70"/>
      <c r="HQ12" s="70"/>
      <c r="HR12" s="70"/>
      <c r="HS12" s="70"/>
      <c r="HT12" s="70"/>
      <c r="HU12" s="70"/>
      <c r="HV12" s="70"/>
      <c r="HW12" s="70"/>
      <c r="HX12" s="70"/>
      <c r="HY12" s="70"/>
      <c r="HZ12" s="70"/>
      <c r="IA12" s="70"/>
      <c r="IB12" s="70"/>
      <c r="IC12" s="70"/>
      <c r="ID12" s="70"/>
      <c r="IE12" s="70"/>
      <c r="IF12" s="70"/>
      <c r="IG12" s="70"/>
      <c r="IH12" s="70"/>
      <c r="II12" s="70"/>
      <c r="IJ12" s="70"/>
      <c r="IK12" s="70"/>
      <c r="IL12" s="70"/>
      <c r="IM12" s="70"/>
      <c r="IN12" s="70"/>
      <c r="IO12" s="70"/>
      <c r="IP12" s="70"/>
      <c r="IQ12" s="70"/>
      <c r="IR12" s="70"/>
      <c r="IS12" s="70"/>
      <c r="IT12" s="70"/>
      <c r="IU12" s="70"/>
      <c r="IV12" s="70"/>
    </row>
    <row r="13" spans="1:256" s="590" customFormat="1" ht="15" customHeight="1" x14ac:dyDescent="0.2">
      <c r="A13" s="574">
        <v>5</v>
      </c>
      <c r="B13" s="72"/>
      <c r="C13" s="72"/>
      <c r="D13" s="19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  <c r="DZ13" s="70"/>
      <c r="EA13" s="70"/>
      <c r="EB13" s="70"/>
      <c r="EC13" s="70"/>
      <c r="ED13" s="70"/>
      <c r="EE13" s="70"/>
      <c r="EF13" s="70"/>
      <c r="EG13" s="70"/>
      <c r="EH13" s="70"/>
      <c r="EI13" s="70"/>
      <c r="EJ13" s="70"/>
      <c r="EK13" s="70"/>
      <c r="EL13" s="70"/>
      <c r="EM13" s="70"/>
      <c r="EN13" s="70"/>
      <c r="EO13" s="70"/>
      <c r="EP13" s="70"/>
      <c r="EQ13" s="70"/>
      <c r="ER13" s="70"/>
      <c r="ES13" s="70"/>
      <c r="ET13" s="70"/>
      <c r="EU13" s="70"/>
      <c r="EV13" s="70"/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/>
      <c r="FV13" s="70"/>
      <c r="FW13" s="70"/>
      <c r="FX13" s="70"/>
      <c r="FY13" s="70"/>
      <c r="FZ13" s="70"/>
      <c r="GA13" s="70"/>
      <c r="GB13" s="70"/>
      <c r="GC13" s="70"/>
      <c r="GD13" s="70"/>
      <c r="GE13" s="70"/>
      <c r="GF13" s="70"/>
      <c r="GG13" s="70"/>
      <c r="GH13" s="70"/>
      <c r="GI13" s="70"/>
      <c r="GJ13" s="70"/>
      <c r="GK13" s="70"/>
      <c r="GL13" s="70"/>
      <c r="GM13" s="70"/>
      <c r="GN13" s="70"/>
      <c r="GO13" s="70"/>
      <c r="GP13" s="70"/>
      <c r="GQ13" s="70"/>
      <c r="GR13" s="70"/>
      <c r="GS13" s="70"/>
      <c r="GT13" s="70"/>
      <c r="GU13" s="70"/>
      <c r="GV13" s="70"/>
      <c r="GW13" s="70"/>
      <c r="GX13" s="70"/>
      <c r="GY13" s="70"/>
      <c r="GZ13" s="70"/>
      <c r="HA13" s="70"/>
      <c r="HB13" s="70"/>
      <c r="HC13" s="70"/>
      <c r="HD13" s="70"/>
      <c r="HE13" s="70"/>
      <c r="HF13" s="70"/>
      <c r="HG13" s="70"/>
      <c r="HH13" s="70"/>
      <c r="HI13" s="70"/>
      <c r="HJ13" s="70"/>
      <c r="HK13" s="70"/>
      <c r="HL13" s="70"/>
      <c r="HM13" s="70"/>
      <c r="HN13" s="70"/>
      <c r="HO13" s="70"/>
      <c r="HP13" s="70"/>
      <c r="HQ13" s="70"/>
      <c r="HR13" s="70"/>
      <c r="HS13" s="70"/>
      <c r="HT13" s="70"/>
      <c r="HU13" s="70"/>
      <c r="HV13" s="70"/>
      <c r="HW13" s="70"/>
      <c r="HX13" s="70"/>
      <c r="HY13" s="70"/>
      <c r="HZ13" s="70"/>
      <c r="IA13" s="70"/>
      <c r="IB13" s="70"/>
      <c r="IC13" s="70"/>
      <c r="ID13" s="70"/>
      <c r="IE13" s="70"/>
      <c r="IF13" s="70"/>
      <c r="IG13" s="70"/>
      <c r="IH13" s="70"/>
      <c r="II13" s="70"/>
      <c r="IJ13" s="70"/>
      <c r="IK13" s="70"/>
      <c r="IL13" s="70"/>
      <c r="IM13" s="70"/>
      <c r="IN13" s="70"/>
      <c r="IO13" s="70"/>
      <c r="IP13" s="70"/>
      <c r="IQ13" s="70"/>
      <c r="IR13" s="70"/>
      <c r="IS13" s="70"/>
      <c r="IT13" s="70"/>
      <c r="IU13" s="70"/>
      <c r="IV13" s="70"/>
    </row>
    <row r="14" spans="1:256" s="590" customFormat="1" ht="15" customHeight="1" x14ac:dyDescent="0.2">
      <c r="A14" s="574">
        <v>6</v>
      </c>
      <c r="B14" s="72"/>
      <c r="C14" s="72"/>
      <c r="D14" s="19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0"/>
      <c r="GM14" s="70"/>
      <c r="GN14" s="70"/>
      <c r="GO14" s="70"/>
      <c r="GP14" s="70"/>
      <c r="GQ14" s="70"/>
      <c r="GR14" s="70"/>
      <c r="GS14" s="70"/>
      <c r="GT14" s="70"/>
      <c r="GU14" s="70"/>
      <c r="GV14" s="70"/>
      <c r="GW14" s="70"/>
      <c r="GX14" s="70"/>
      <c r="GY14" s="70"/>
      <c r="GZ14" s="70"/>
      <c r="HA14" s="70"/>
      <c r="HB14" s="70"/>
      <c r="HC14" s="70"/>
      <c r="HD14" s="70"/>
      <c r="HE14" s="70"/>
      <c r="HF14" s="70"/>
      <c r="HG14" s="70"/>
      <c r="HH14" s="70"/>
      <c r="HI14" s="70"/>
      <c r="HJ14" s="70"/>
      <c r="HK14" s="70"/>
      <c r="HL14" s="70"/>
      <c r="HM14" s="70"/>
      <c r="HN14" s="70"/>
      <c r="HO14" s="70"/>
      <c r="HP14" s="70"/>
      <c r="HQ14" s="70"/>
      <c r="HR14" s="70"/>
      <c r="HS14" s="70"/>
      <c r="HT14" s="70"/>
      <c r="HU14" s="70"/>
      <c r="HV14" s="70"/>
      <c r="HW14" s="70"/>
      <c r="HX14" s="70"/>
      <c r="HY14" s="70"/>
      <c r="HZ14" s="70"/>
      <c r="IA14" s="70"/>
      <c r="IB14" s="70"/>
      <c r="IC14" s="70"/>
      <c r="ID14" s="70"/>
      <c r="IE14" s="70"/>
      <c r="IF14" s="70"/>
      <c r="IG14" s="70"/>
      <c r="IH14" s="70"/>
      <c r="II14" s="70"/>
      <c r="IJ14" s="70"/>
      <c r="IK14" s="70"/>
      <c r="IL14" s="70"/>
      <c r="IM14" s="70"/>
      <c r="IN14" s="70"/>
      <c r="IO14" s="70"/>
      <c r="IP14" s="70"/>
      <c r="IQ14" s="70"/>
      <c r="IR14" s="70"/>
      <c r="IS14" s="70"/>
      <c r="IT14" s="70"/>
      <c r="IU14" s="70"/>
      <c r="IV14" s="70"/>
    </row>
    <row r="15" spans="1:256" s="590" customFormat="1" ht="15" customHeight="1" x14ac:dyDescent="0.2">
      <c r="A15" s="574">
        <v>7</v>
      </c>
      <c r="B15" s="72"/>
      <c r="C15" s="72"/>
      <c r="D15" s="19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  <c r="IU15" s="70"/>
      <c r="IV15" s="70"/>
    </row>
    <row r="16" spans="1:256" s="590" customFormat="1" ht="15" customHeight="1" x14ac:dyDescent="0.2">
      <c r="A16" s="574">
        <v>8</v>
      </c>
      <c r="B16" s="72"/>
      <c r="C16" s="72"/>
      <c r="D16" s="19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  <c r="IU16" s="70"/>
      <c r="IV16" s="70"/>
    </row>
    <row r="17" spans="1:256" s="590" customFormat="1" ht="15" customHeight="1" x14ac:dyDescent="0.2">
      <c r="A17" s="574">
        <v>9</v>
      </c>
      <c r="B17" s="72"/>
      <c r="C17" s="72"/>
      <c r="D17" s="19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  <c r="IU17" s="70"/>
      <c r="IV17" s="70"/>
    </row>
    <row r="18" spans="1:256" s="590" customFormat="1" ht="15" customHeight="1" x14ac:dyDescent="0.2">
      <c r="A18" s="574">
        <v>10</v>
      </c>
      <c r="B18" s="72"/>
      <c r="C18" s="72"/>
      <c r="D18" s="19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</row>
    <row r="19" spans="1:256" s="590" customFormat="1" ht="15" customHeight="1" x14ac:dyDescent="0.2">
      <c r="A19" s="574">
        <v>11</v>
      </c>
      <c r="B19" s="72"/>
      <c r="C19" s="72"/>
      <c r="D19" s="19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  <c r="HS19" s="70"/>
      <c r="HT19" s="70"/>
      <c r="HU19" s="70"/>
      <c r="HV19" s="70"/>
      <c r="HW19" s="70"/>
      <c r="HX19" s="70"/>
      <c r="HY19" s="70"/>
      <c r="HZ19" s="70"/>
      <c r="IA19" s="70"/>
      <c r="IB19" s="70"/>
      <c r="IC19" s="70"/>
      <c r="ID19" s="70"/>
      <c r="IE19" s="70"/>
      <c r="IF19" s="70"/>
      <c r="IG19" s="70"/>
      <c r="IH19" s="70"/>
      <c r="II19" s="70"/>
      <c r="IJ19" s="70"/>
      <c r="IK19" s="70"/>
      <c r="IL19" s="70"/>
      <c r="IM19" s="70"/>
      <c r="IN19" s="70"/>
      <c r="IO19" s="70"/>
      <c r="IP19" s="70"/>
      <c r="IQ19" s="70"/>
      <c r="IR19" s="70"/>
      <c r="IS19" s="70"/>
      <c r="IT19" s="70"/>
      <c r="IU19" s="70"/>
      <c r="IV19" s="70"/>
    </row>
    <row r="20" spans="1:256" s="590" customFormat="1" ht="15" customHeight="1" x14ac:dyDescent="0.2">
      <c r="A20" s="574">
        <v>12</v>
      </c>
      <c r="B20" s="72"/>
      <c r="C20" s="72"/>
      <c r="D20" s="19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0"/>
      <c r="GM20" s="70"/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  <c r="IA20" s="70"/>
      <c r="IB20" s="70"/>
      <c r="IC20" s="70"/>
      <c r="ID20" s="70"/>
      <c r="IE20" s="70"/>
      <c r="IF20" s="70"/>
      <c r="IG20" s="70"/>
      <c r="IH20" s="70"/>
      <c r="II20" s="70"/>
      <c r="IJ20" s="70"/>
      <c r="IK20" s="70"/>
      <c r="IL20" s="70"/>
      <c r="IM20" s="70"/>
      <c r="IN20" s="70"/>
      <c r="IO20" s="70"/>
      <c r="IP20" s="70"/>
      <c r="IQ20" s="70"/>
      <c r="IR20" s="70"/>
      <c r="IS20" s="70"/>
      <c r="IT20" s="70"/>
      <c r="IU20" s="70"/>
      <c r="IV20" s="70"/>
    </row>
    <row r="21" spans="1:256" s="590" customFormat="1" ht="15" customHeight="1" x14ac:dyDescent="0.2">
      <c r="A21" s="574">
        <v>13</v>
      </c>
      <c r="B21" s="72"/>
      <c r="C21" s="72"/>
      <c r="D21" s="19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0"/>
      <c r="GM21" s="70"/>
      <c r="GN21" s="70"/>
      <c r="GO21" s="70"/>
      <c r="GP21" s="70"/>
      <c r="GQ21" s="70"/>
      <c r="GR21" s="70"/>
      <c r="GS21" s="70"/>
      <c r="GT21" s="70"/>
      <c r="GU21" s="70"/>
      <c r="GV21" s="70"/>
      <c r="GW21" s="70"/>
      <c r="GX21" s="70"/>
      <c r="GY21" s="70"/>
      <c r="GZ21" s="70"/>
      <c r="HA21" s="70"/>
      <c r="HB21" s="70"/>
      <c r="HC21" s="70"/>
      <c r="HD21" s="70"/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70"/>
      <c r="HY21" s="70"/>
      <c r="HZ21" s="70"/>
      <c r="IA21" s="70"/>
      <c r="IB21" s="70"/>
      <c r="IC21" s="70"/>
      <c r="ID21" s="70"/>
      <c r="IE21" s="70"/>
      <c r="IF21" s="70"/>
      <c r="IG21" s="70"/>
      <c r="IH21" s="70"/>
      <c r="II21" s="70"/>
      <c r="IJ21" s="70"/>
      <c r="IK21" s="70"/>
      <c r="IL21" s="70"/>
      <c r="IM21" s="70"/>
      <c r="IN21" s="70"/>
      <c r="IO21" s="70"/>
      <c r="IP21" s="70"/>
      <c r="IQ21" s="70"/>
      <c r="IR21" s="70"/>
      <c r="IS21" s="70"/>
      <c r="IT21" s="70"/>
      <c r="IU21" s="70"/>
      <c r="IV21" s="70"/>
    </row>
    <row r="22" spans="1:256" s="590" customFormat="1" ht="15" customHeight="1" x14ac:dyDescent="0.2">
      <c r="A22" s="574">
        <v>14</v>
      </c>
      <c r="B22" s="72"/>
      <c r="C22" s="72"/>
      <c r="D22" s="19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  <c r="IU22" s="70"/>
      <c r="IV22" s="70"/>
    </row>
    <row r="23" spans="1:256" s="590" customFormat="1" ht="15" customHeight="1" x14ac:dyDescent="0.2">
      <c r="A23" s="574">
        <v>15</v>
      </c>
      <c r="B23" s="72"/>
      <c r="C23" s="72"/>
      <c r="D23" s="19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</row>
    <row r="24" spans="1:256" s="590" customFormat="1" ht="15" customHeight="1" x14ac:dyDescent="0.2">
      <c r="A24" s="574">
        <v>16</v>
      </c>
      <c r="B24" s="72"/>
      <c r="C24" s="72"/>
      <c r="D24" s="19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70"/>
      <c r="HG24" s="70"/>
      <c r="HH24" s="70"/>
      <c r="HI24" s="70"/>
      <c r="HJ24" s="70"/>
      <c r="HK24" s="70"/>
      <c r="HL24" s="70"/>
      <c r="HM24" s="70"/>
      <c r="HN24" s="70"/>
      <c r="HO24" s="70"/>
      <c r="HP24" s="70"/>
      <c r="HQ24" s="70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70"/>
      <c r="IT24" s="70"/>
      <c r="IU24" s="70"/>
      <c r="IV24" s="70"/>
    </row>
    <row r="25" spans="1:256" s="590" customFormat="1" ht="15" customHeight="1" x14ac:dyDescent="0.2">
      <c r="A25" s="574">
        <v>17</v>
      </c>
      <c r="B25" s="72"/>
      <c r="C25" s="72"/>
      <c r="D25" s="19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0"/>
      <c r="GM25" s="70"/>
      <c r="GN25" s="70"/>
      <c r="GO25" s="70"/>
      <c r="GP25" s="70"/>
      <c r="GQ25" s="70"/>
      <c r="GR25" s="70"/>
      <c r="GS25" s="70"/>
      <c r="GT25" s="70"/>
      <c r="GU25" s="70"/>
      <c r="GV25" s="70"/>
      <c r="GW25" s="70"/>
      <c r="GX25" s="70"/>
      <c r="GY25" s="70"/>
      <c r="GZ25" s="70"/>
      <c r="HA25" s="70"/>
      <c r="HB25" s="70"/>
      <c r="HC25" s="70"/>
      <c r="HD25" s="70"/>
      <c r="HE25" s="70"/>
      <c r="HF25" s="70"/>
      <c r="HG25" s="70"/>
      <c r="HH25" s="70"/>
      <c r="HI25" s="70"/>
      <c r="HJ25" s="70"/>
      <c r="HK25" s="70"/>
      <c r="HL25" s="70"/>
      <c r="HM25" s="70"/>
      <c r="HN25" s="70"/>
      <c r="HO25" s="70"/>
      <c r="HP25" s="70"/>
      <c r="HQ25" s="70"/>
      <c r="HR25" s="70"/>
      <c r="HS25" s="70"/>
      <c r="HT25" s="70"/>
      <c r="HU25" s="70"/>
      <c r="HV25" s="70"/>
      <c r="HW25" s="70"/>
      <c r="HX25" s="70"/>
      <c r="HY25" s="70"/>
      <c r="HZ25" s="70"/>
      <c r="IA25" s="70"/>
      <c r="IB25" s="70"/>
      <c r="IC25" s="70"/>
      <c r="ID25" s="70"/>
      <c r="IE25" s="70"/>
      <c r="IF25" s="70"/>
      <c r="IG25" s="70"/>
      <c r="IH25" s="70"/>
      <c r="II25" s="70"/>
      <c r="IJ25" s="70"/>
      <c r="IK25" s="70"/>
      <c r="IL25" s="70"/>
      <c r="IM25" s="70"/>
      <c r="IN25" s="70"/>
      <c r="IO25" s="70"/>
      <c r="IP25" s="70"/>
      <c r="IQ25" s="70"/>
      <c r="IR25" s="70"/>
      <c r="IS25" s="70"/>
      <c r="IT25" s="70"/>
      <c r="IU25" s="70"/>
      <c r="IV25" s="70"/>
    </row>
    <row r="26" spans="1:256" s="590" customFormat="1" ht="15" customHeight="1" x14ac:dyDescent="0.2">
      <c r="A26" s="574">
        <v>18</v>
      </c>
      <c r="B26" s="72"/>
      <c r="C26" s="72"/>
      <c r="D26" s="19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0"/>
      <c r="GM26" s="70"/>
      <c r="GN26" s="70"/>
      <c r="GO26" s="70"/>
      <c r="GP26" s="70"/>
      <c r="GQ26" s="70"/>
      <c r="GR26" s="70"/>
      <c r="GS26" s="70"/>
      <c r="GT26" s="70"/>
      <c r="GU26" s="70"/>
      <c r="GV26" s="70"/>
      <c r="GW26" s="70"/>
      <c r="GX26" s="70"/>
      <c r="GY26" s="70"/>
      <c r="GZ26" s="70"/>
      <c r="HA26" s="70"/>
      <c r="HB26" s="70"/>
      <c r="HC26" s="70"/>
      <c r="HD26" s="70"/>
      <c r="HE26" s="70"/>
      <c r="HF26" s="70"/>
      <c r="HG26" s="70"/>
      <c r="HH26" s="70"/>
      <c r="HI26" s="70"/>
      <c r="HJ26" s="70"/>
      <c r="HK26" s="70"/>
      <c r="HL26" s="70"/>
      <c r="HM26" s="70"/>
      <c r="HN26" s="70"/>
      <c r="HO26" s="70"/>
      <c r="HP26" s="70"/>
      <c r="HQ26" s="70"/>
      <c r="HR26" s="70"/>
      <c r="HS26" s="70"/>
      <c r="HT26" s="70"/>
      <c r="HU26" s="70"/>
      <c r="HV26" s="70"/>
      <c r="HW26" s="70"/>
      <c r="HX26" s="70"/>
      <c r="HY26" s="70"/>
      <c r="HZ26" s="70"/>
      <c r="IA26" s="70"/>
      <c r="IB26" s="70"/>
      <c r="IC26" s="70"/>
      <c r="ID26" s="70"/>
      <c r="IE26" s="70"/>
      <c r="IF26" s="70"/>
      <c r="IG26" s="70"/>
      <c r="IH26" s="70"/>
      <c r="II26" s="70"/>
      <c r="IJ26" s="70"/>
      <c r="IK26" s="70"/>
      <c r="IL26" s="70"/>
      <c r="IM26" s="70"/>
      <c r="IN26" s="70"/>
      <c r="IO26" s="70"/>
      <c r="IP26" s="70"/>
      <c r="IQ26" s="70"/>
      <c r="IR26" s="70"/>
      <c r="IS26" s="70"/>
      <c r="IT26" s="70"/>
      <c r="IU26" s="70"/>
      <c r="IV26" s="70"/>
    </row>
    <row r="27" spans="1:256" s="590" customFormat="1" ht="15" customHeight="1" x14ac:dyDescent="0.2">
      <c r="A27" s="574">
        <v>19</v>
      </c>
      <c r="B27" s="72"/>
      <c r="C27" s="72"/>
      <c r="D27" s="19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/>
      <c r="GK27" s="70"/>
      <c r="GL27" s="70"/>
      <c r="GM27" s="70"/>
      <c r="GN27" s="70"/>
      <c r="GO27" s="70"/>
      <c r="GP27" s="70"/>
      <c r="GQ27" s="70"/>
      <c r="GR27" s="70"/>
      <c r="GS27" s="70"/>
      <c r="GT27" s="70"/>
      <c r="GU27" s="70"/>
      <c r="GV27" s="70"/>
      <c r="GW27" s="70"/>
      <c r="GX27" s="70"/>
      <c r="GY27" s="70"/>
      <c r="GZ27" s="70"/>
      <c r="HA27" s="70"/>
      <c r="HB27" s="70"/>
      <c r="HC27" s="70"/>
      <c r="HD27" s="70"/>
      <c r="HE27" s="70"/>
      <c r="HF27" s="70"/>
      <c r="HG27" s="70"/>
      <c r="HH27" s="70"/>
      <c r="HI27" s="70"/>
      <c r="HJ27" s="70"/>
      <c r="HK27" s="70"/>
      <c r="HL27" s="70"/>
      <c r="HM27" s="70"/>
      <c r="HN27" s="70"/>
      <c r="HO27" s="70"/>
      <c r="HP27" s="70"/>
      <c r="HQ27" s="70"/>
      <c r="HR27" s="70"/>
      <c r="HS27" s="70"/>
      <c r="HT27" s="70"/>
      <c r="HU27" s="70"/>
      <c r="HV27" s="70"/>
      <c r="HW27" s="70"/>
      <c r="HX27" s="70"/>
      <c r="HY27" s="70"/>
      <c r="HZ27" s="70"/>
      <c r="IA27" s="70"/>
      <c r="IB27" s="70"/>
      <c r="IC27" s="70"/>
      <c r="ID27" s="70"/>
      <c r="IE27" s="70"/>
      <c r="IF27" s="70"/>
      <c r="IG27" s="70"/>
      <c r="IH27" s="70"/>
      <c r="II27" s="70"/>
      <c r="IJ27" s="70"/>
      <c r="IK27" s="70"/>
      <c r="IL27" s="70"/>
      <c r="IM27" s="70"/>
      <c r="IN27" s="70"/>
      <c r="IO27" s="70"/>
      <c r="IP27" s="70"/>
      <c r="IQ27" s="70"/>
      <c r="IR27" s="70"/>
      <c r="IS27" s="70"/>
      <c r="IT27" s="70"/>
      <c r="IU27" s="70"/>
      <c r="IV27" s="70"/>
    </row>
    <row r="28" spans="1:256" s="590" customFormat="1" ht="15" customHeight="1" x14ac:dyDescent="0.2">
      <c r="A28" s="574">
        <v>20</v>
      </c>
      <c r="B28" s="72"/>
      <c r="C28" s="72"/>
      <c r="D28" s="19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/>
      <c r="GG28" s="70"/>
      <c r="GH28" s="70"/>
      <c r="GI28" s="70"/>
      <c r="GJ28" s="70"/>
      <c r="GK28" s="70"/>
      <c r="GL28" s="70"/>
      <c r="GM28" s="70"/>
      <c r="GN28" s="70"/>
      <c r="GO28" s="70"/>
      <c r="GP28" s="70"/>
      <c r="GQ28" s="70"/>
      <c r="GR28" s="70"/>
      <c r="GS28" s="70"/>
      <c r="GT28" s="70"/>
      <c r="GU28" s="70"/>
      <c r="GV28" s="70"/>
      <c r="GW28" s="70"/>
      <c r="GX28" s="70"/>
      <c r="GY28" s="70"/>
      <c r="GZ28" s="70"/>
      <c r="HA28" s="70"/>
      <c r="HB28" s="70"/>
      <c r="HC28" s="70"/>
      <c r="HD28" s="70"/>
      <c r="HE28" s="70"/>
      <c r="HF28" s="70"/>
      <c r="HG28" s="70"/>
      <c r="HH28" s="70"/>
      <c r="HI28" s="70"/>
      <c r="HJ28" s="70"/>
      <c r="HK28" s="70"/>
      <c r="HL28" s="70"/>
      <c r="HM28" s="70"/>
      <c r="HN28" s="70"/>
      <c r="HO28" s="70"/>
      <c r="HP28" s="70"/>
      <c r="HQ28" s="70"/>
      <c r="HR28" s="70"/>
      <c r="HS28" s="70"/>
      <c r="HT28" s="70"/>
      <c r="HU28" s="70"/>
      <c r="HV28" s="70"/>
      <c r="HW28" s="70"/>
      <c r="HX28" s="70"/>
      <c r="HY28" s="70"/>
      <c r="HZ28" s="70"/>
      <c r="IA28" s="70"/>
      <c r="IB28" s="70"/>
      <c r="IC28" s="70"/>
      <c r="ID28" s="70"/>
      <c r="IE28" s="70"/>
      <c r="IF28" s="70"/>
      <c r="IG28" s="70"/>
      <c r="IH28" s="70"/>
      <c r="II28" s="70"/>
      <c r="IJ28" s="70"/>
      <c r="IK28" s="70"/>
      <c r="IL28" s="70"/>
      <c r="IM28" s="70"/>
      <c r="IN28" s="70"/>
      <c r="IO28" s="70"/>
      <c r="IP28" s="70"/>
      <c r="IQ28" s="70"/>
      <c r="IR28" s="70"/>
      <c r="IS28" s="70"/>
      <c r="IT28" s="70"/>
      <c r="IU28" s="70"/>
      <c r="IV28" s="70"/>
    </row>
    <row r="29" spans="1:256" s="590" customFormat="1" ht="15" customHeight="1" x14ac:dyDescent="0.2">
      <c r="A29" s="556"/>
      <c r="B29" s="72"/>
      <c r="C29" s="72"/>
      <c r="D29" s="191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/>
      <c r="GT29" s="70"/>
      <c r="GU29" s="70"/>
      <c r="GV29" s="70"/>
      <c r="GW29" s="70"/>
      <c r="GX29" s="70"/>
      <c r="GY29" s="70"/>
      <c r="GZ29" s="70"/>
      <c r="HA29" s="70"/>
      <c r="HB29" s="70"/>
      <c r="HC29" s="70"/>
      <c r="HD29" s="70"/>
      <c r="HE29" s="70"/>
      <c r="HF29" s="70"/>
      <c r="HG29" s="70"/>
      <c r="HH29" s="70"/>
      <c r="HI29" s="70"/>
      <c r="HJ29" s="70"/>
      <c r="HK29" s="70"/>
      <c r="HL29" s="70"/>
      <c r="HM29" s="70"/>
      <c r="HN29" s="70"/>
      <c r="HO29" s="70"/>
      <c r="HP29" s="70"/>
      <c r="HQ29" s="70"/>
      <c r="HR29" s="70"/>
      <c r="HS29" s="70"/>
      <c r="HT29" s="70"/>
      <c r="HU29" s="70"/>
      <c r="HV29" s="70"/>
      <c r="HW29" s="70"/>
      <c r="HX29" s="70"/>
      <c r="HY29" s="70"/>
      <c r="HZ29" s="70"/>
      <c r="IA29" s="70"/>
      <c r="IB29" s="70"/>
      <c r="IC29" s="70"/>
      <c r="ID29" s="70"/>
      <c r="IE29" s="70"/>
      <c r="IF29" s="70"/>
      <c r="IG29" s="70"/>
      <c r="IH29" s="70"/>
      <c r="II29" s="70"/>
      <c r="IJ29" s="70"/>
      <c r="IK29" s="70"/>
      <c r="IL29" s="70"/>
      <c r="IM29" s="70"/>
      <c r="IN29" s="70"/>
      <c r="IO29" s="70"/>
      <c r="IP29" s="70"/>
      <c r="IQ29" s="70"/>
      <c r="IR29" s="70"/>
      <c r="IS29" s="70"/>
      <c r="IT29" s="70"/>
      <c r="IU29" s="70"/>
      <c r="IV29" s="70"/>
    </row>
    <row r="30" spans="1:256" s="590" customFormat="1" ht="15" customHeight="1" x14ac:dyDescent="0.2">
      <c r="A30" s="556"/>
      <c r="B30" s="72"/>
      <c r="C30" s="72"/>
      <c r="D30" s="191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70"/>
      <c r="DG30" s="70"/>
      <c r="DH30" s="70"/>
      <c r="DI30" s="70"/>
      <c r="DJ30" s="70"/>
      <c r="DK30" s="70"/>
      <c r="DL30" s="70"/>
      <c r="DM30" s="70"/>
      <c r="DN30" s="70"/>
      <c r="DO30" s="70"/>
      <c r="DP30" s="70"/>
      <c r="DQ30" s="70"/>
      <c r="DR30" s="70"/>
      <c r="DS30" s="70"/>
      <c r="DT30" s="70"/>
      <c r="DU30" s="70"/>
      <c r="DV30" s="70"/>
      <c r="DW30" s="70"/>
      <c r="DX30" s="70"/>
      <c r="DY30" s="70"/>
      <c r="DZ30" s="70"/>
      <c r="EA30" s="70"/>
      <c r="EB30" s="70"/>
      <c r="EC30" s="70"/>
      <c r="ED30" s="70"/>
      <c r="EE30" s="70"/>
      <c r="EF30" s="70"/>
      <c r="EG30" s="70"/>
      <c r="EH30" s="70"/>
      <c r="EI30" s="70"/>
      <c r="EJ30" s="70"/>
      <c r="EK30" s="70"/>
      <c r="EL30" s="70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/>
      <c r="GB30" s="70"/>
      <c r="GC30" s="70"/>
      <c r="GD30" s="70"/>
      <c r="GE30" s="70"/>
      <c r="GF30" s="70"/>
      <c r="GG30" s="70"/>
      <c r="GH30" s="70"/>
      <c r="GI30" s="70"/>
      <c r="GJ30" s="70"/>
      <c r="GK30" s="70"/>
      <c r="GL30" s="70"/>
      <c r="GM30" s="70"/>
      <c r="GN30" s="70"/>
      <c r="GO30" s="70"/>
      <c r="GP30" s="70"/>
      <c r="GQ30" s="70"/>
      <c r="GR30" s="70"/>
      <c r="GS30" s="70"/>
      <c r="GT30" s="70"/>
      <c r="GU30" s="70"/>
      <c r="GV30" s="70"/>
      <c r="GW30" s="70"/>
      <c r="GX30" s="70"/>
      <c r="GY30" s="70"/>
      <c r="GZ30" s="70"/>
      <c r="HA30" s="70"/>
      <c r="HB30" s="70"/>
      <c r="HC30" s="70"/>
      <c r="HD30" s="70"/>
      <c r="HE30" s="70"/>
      <c r="HF30" s="70"/>
      <c r="HG30" s="70"/>
      <c r="HH30" s="70"/>
      <c r="HI30" s="70"/>
      <c r="HJ30" s="70"/>
      <c r="HK30" s="70"/>
      <c r="HL30" s="70"/>
      <c r="HM30" s="70"/>
      <c r="HN30" s="70"/>
      <c r="HO30" s="70"/>
      <c r="HP30" s="70"/>
      <c r="HQ30" s="70"/>
      <c r="HR30" s="70"/>
      <c r="HS30" s="70"/>
      <c r="HT30" s="70"/>
      <c r="HU30" s="70"/>
      <c r="HV30" s="70"/>
      <c r="HW30" s="70"/>
      <c r="HX30" s="70"/>
      <c r="HY30" s="70"/>
      <c r="HZ30" s="70"/>
      <c r="IA30" s="70"/>
      <c r="IB30" s="70"/>
      <c r="IC30" s="70"/>
      <c r="ID30" s="70"/>
      <c r="IE30" s="70"/>
      <c r="IF30" s="70"/>
      <c r="IG30" s="70"/>
      <c r="IH30" s="70"/>
      <c r="II30" s="70"/>
      <c r="IJ30" s="70"/>
      <c r="IK30" s="70"/>
      <c r="IL30" s="70"/>
      <c r="IM30" s="70"/>
      <c r="IN30" s="70"/>
      <c r="IO30" s="70"/>
      <c r="IP30" s="70"/>
      <c r="IQ30" s="70"/>
      <c r="IR30" s="70"/>
      <c r="IS30" s="70"/>
      <c r="IT30" s="70"/>
      <c r="IU30" s="70"/>
      <c r="IV30" s="70"/>
    </row>
    <row r="31" spans="1:256" s="590" customFormat="1" ht="17.100000000000001" customHeight="1" x14ac:dyDescent="0.2">
      <c r="A31" s="1117" t="s">
        <v>1306</v>
      </c>
      <c r="B31" s="1118"/>
      <c r="C31" s="1119"/>
      <c r="D31" s="143">
        <f>COUNTIF(D9:D30,"V")</f>
        <v>0</v>
      </c>
      <c r="E31" s="70"/>
      <c r="F31" s="70"/>
      <c r="G31" s="70">
        <f>SUM(G23:G30)</f>
        <v>0</v>
      </c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</row>
    <row r="32" spans="1:256" s="590" customFormat="1" ht="17.100000000000001" customHeight="1" x14ac:dyDescent="0.2">
      <c r="A32" s="1117" t="s">
        <v>410</v>
      </c>
      <c r="B32" s="1118"/>
      <c r="C32" s="1119"/>
      <c r="D32" s="143">
        <f>COUNTA(D9:D30)</f>
        <v>0</v>
      </c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0"/>
      <c r="GM32" s="70"/>
      <c r="GN32" s="70"/>
      <c r="GO32" s="70"/>
      <c r="GP32" s="70"/>
      <c r="GQ32" s="70"/>
      <c r="GR32" s="70"/>
      <c r="GS32" s="70"/>
      <c r="GT32" s="70"/>
      <c r="GU32" s="70"/>
      <c r="GV32" s="70"/>
      <c r="GW32" s="70"/>
      <c r="GX32" s="70"/>
      <c r="GY32" s="70"/>
      <c r="GZ32" s="70"/>
      <c r="HA32" s="70"/>
      <c r="HB32" s="70"/>
      <c r="HC32" s="70"/>
      <c r="HD32" s="70"/>
      <c r="HE32" s="70"/>
      <c r="HF32" s="70"/>
      <c r="HG32" s="70"/>
      <c r="HH32" s="70"/>
      <c r="HI32" s="70"/>
      <c r="HJ32" s="70"/>
      <c r="HK32" s="70"/>
      <c r="HL32" s="70"/>
      <c r="HM32" s="70"/>
      <c r="HN32" s="70"/>
      <c r="HO32" s="70"/>
      <c r="HP32" s="70"/>
      <c r="HQ32" s="70"/>
      <c r="HR32" s="70"/>
      <c r="HS32" s="70"/>
      <c r="HT32" s="70"/>
      <c r="HU32" s="70"/>
      <c r="HV32" s="70"/>
      <c r="HW32" s="70"/>
      <c r="HX32" s="70"/>
      <c r="HY32" s="70"/>
      <c r="HZ32" s="70"/>
      <c r="IA32" s="70"/>
      <c r="IB32" s="70"/>
      <c r="IC32" s="70"/>
      <c r="ID32" s="70"/>
      <c r="IE32" s="70"/>
      <c r="IF32" s="70"/>
      <c r="IG32" s="70"/>
      <c r="IH32" s="70"/>
      <c r="II32" s="70"/>
      <c r="IJ32" s="70"/>
      <c r="IK32" s="70"/>
      <c r="IL32" s="70"/>
      <c r="IM32" s="70"/>
      <c r="IN32" s="70"/>
      <c r="IO32" s="70"/>
      <c r="IP32" s="70"/>
      <c r="IQ32" s="70"/>
      <c r="IR32" s="70"/>
      <c r="IS32" s="70"/>
      <c r="IT32" s="70"/>
      <c r="IU32" s="70"/>
      <c r="IV32" s="70"/>
    </row>
    <row r="33" spans="1:256" s="590" customFormat="1" ht="17.100000000000001" customHeight="1" thickBot="1" x14ac:dyDescent="0.25">
      <c r="A33" s="1111" t="s">
        <v>1307</v>
      </c>
      <c r="B33" s="1112"/>
      <c r="C33" s="1120"/>
      <c r="D33" s="193" t="e">
        <f>COUNTIF(D9:D30,"V")/COUNTA(D9:D30)</f>
        <v>#DIV/0!</v>
      </c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0"/>
      <c r="CG33" s="70"/>
      <c r="CH33" s="70"/>
      <c r="CI33" s="70"/>
      <c r="CJ33" s="70"/>
      <c r="CK33" s="70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70"/>
      <c r="CW33" s="70"/>
      <c r="CX33" s="70"/>
      <c r="CY33" s="70"/>
      <c r="CZ33" s="70"/>
      <c r="DA33" s="70"/>
      <c r="DB33" s="70"/>
      <c r="DC33" s="70"/>
      <c r="DD33" s="70"/>
      <c r="DE33" s="70"/>
      <c r="DF33" s="70"/>
      <c r="DG33" s="70"/>
      <c r="DH33" s="70"/>
      <c r="DI33" s="70"/>
      <c r="DJ33" s="70"/>
      <c r="DK33" s="70"/>
      <c r="DL33" s="70"/>
      <c r="DM33" s="70"/>
      <c r="DN33" s="70"/>
      <c r="DO33" s="70"/>
      <c r="DP33" s="70"/>
      <c r="DQ33" s="70"/>
      <c r="DR33" s="70"/>
      <c r="DS33" s="70"/>
      <c r="DT33" s="70"/>
      <c r="DU33" s="70"/>
      <c r="DV33" s="70"/>
      <c r="DW33" s="70"/>
      <c r="DX33" s="70"/>
      <c r="DY33" s="70"/>
      <c r="DZ33" s="70"/>
      <c r="EA33" s="70"/>
      <c r="EB33" s="70"/>
      <c r="EC33" s="70"/>
      <c r="ED33" s="70"/>
      <c r="EE33" s="70"/>
      <c r="EF33" s="70"/>
      <c r="EG33" s="70"/>
      <c r="EH33" s="70"/>
      <c r="EI33" s="70"/>
      <c r="EJ33" s="70"/>
      <c r="EK33" s="70"/>
      <c r="EL33" s="70"/>
      <c r="EM33" s="70"/>
      <c r="EN33" s="70"/>
      <c r="EO33" s="70"/>
      <c r="EP33" s="70"/>
      <c r="EQ33" s="70"/>
      <c r="ER33" s="70"/>
      <c r="ES33" s="70"/>
      <c r="ET33" s="70"/>
      <c r="EU33" s="70"/>
      <c r="EV33" s="70"/>
      <c r="EW33" s="70"/>
      <c r="EX33" s="70"/>
      <c r="EY33" s="70"/>
      <c r="EZ33" s="70"/>
      <c r="FA33" s="70"/>
      <c r="FB33" s="70"/>
      <c r="FC33" s="70"/>
      <c r="FD33" s="70"/>
      <c r="FE33" s="70"/>
      <c r="FF33" s="70"/>
      <c r="FG33" s="70"/>
      <c r="FH33" s="70"/>
      <c r="FI33" s="70"/>
      <c r="FJ33" s="70"/>
      <c r="FK33" s="70"/>
      <c r="FL33" s="70"/>
      <c r="FM33" s="70"/>
      <c r="FN33" s="70"/>
      <c r="FO33" s="70"/>
      <c r="FP33" s="70"/>
      <c r="FQ33" s="70"/>
      <c r="FR33" s="70"/>
      <c r="FS33" s="70"/>
      <c r="FT33" s="70"/>
      <c r="FU33" s="70"/>
      <c r="FV33" s="70"/>
      <c r="FW33" s="70"/>
      <c r="FX33" s="70"/>
      <c r="FY33" s="70"/>
      <c r="FZ33" s="70"/>
      <c r="GA33" s="70"/>
      <c r="GB33" s="70"/>
      <c r="GC33" s="70"/>
      <c r="GD33" s="70"/>
      <c r="GE33" s="70"/>
      <c r="GF33" s="70"/>
      <c r="GG33" s="70"/>
      <c r="GH33" s="70"/>
      <c r="GI33" s="70"/>
      <c r="GJ33" s="70"/>
      <c r="GK33" s="70"/>
      <c r="GL33" s="70"/>
      <c r="GM33" s="70"/>
      <c r="GN33" s="70"/>
      <c r="GO33" s="70"/>
      <c r="GP33" s="70"/>
      <c r="GQ33" s="70"/>
      <c r="GR33" s="70"/>
      <c r="GS33" s="70"/>
      <c r="GT33" s="70"/>
      <c r="GU33" s="70"/>
      <c r="GV33" s="70"/>
      <c r="GW33" s="70"/>
      <c r="GX33" s="70"/>
      <c r="GY33" s="70"/>
      <c r="GZ33" s="70"/>
      <c r="HA33" s="70"/>
      <c r="HB33" s="70"/>
      <c r="HC33" s="70"/>
      <c r="HD33" s="70"/>
      <c r="HE33" s="70"/>
      <c r="HF33" s="70"/>
      <c r="HG33" s="70"/>
      <c r="HH33" s="70"/>
      <c r="HI33" s="70"/>
      <c r="HJ33" s="70"/>
      <c r="HK33" s="70"/>
      <c r="HL33" s="70"/>
      <c r="HM33" s="70"/>
      <c r="HN33" s="70"/>
      <c r="HO33" s="70"/>
      <c r="HP33" s="70"/>
      <c r="HQ33" s="70"/>
      <c r="HR33" s="70"/>
      <c r="HS33" s="70"/>
      <c r="HT33" s="70"/>
      <c r="HU33" s="70"/>
      <c r="HV33" s="70"/>
      <c r="HW33" s="70"/>
      <c r="HX33" s="70"/>
      <c r="HY33" s="70"/>
      <c r="HZ33" s="70"/>
      <c r="IA33" s="70"/>
      <c r="IB33" s="70"/>
      <c r="IC33" s="70"/>
      <c r="ID33" s="70"/>
      <c r="IE33" s="70"/>
      <c r="IF33" s="70"/>
      <c r="IG33" s="70"/>
      <c r="IH33" s="70"/>
      <c r="II33" s="70"/>
      <c r="IJ33" s="70"/>
      <c r="IK33" s="70"/>
      <c r="IL33" s="70"/>
      <c r="IM33" s="70"/>
      <c r="IN33" s="70"/>
      <c r="IO33" s="70"/>
      <c r="IP33" s="70"/>
      <c r="IQ33" s="70"/>
      <c r="IR33" s="70"/>
      <c r="IS33" s="70"/>
      <c r="IT33" s="70"/>
      <c r="IU33" s="70"/>
      <c r="IV33" s="70"/>
    </row>
    <row r="34" spans="1:256" s="590" customFormat="1" ht="17.100000000000001" customHeight="1" x14ac:dyDescent="0.2">
      <c r="A34" s="70"/>
      <c r="B34" s="70"/>
      <c r="C34" s="69"/>
      <c r="D34" s="194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0"/>
      <c r="GM34" s="70"/>
      <c r="GN34" s="70"/>
      <c r="GO34" s="70"/>
      <c r="GP34" s="70"/>
      <c r="GQ34" s="70"/>
      <c r="GR34" s="70"/>
      <c r="GS34" s="70"/>
      <c r="GT34" s="70"/>
      <c r="GU34" s="70"/>
      <c r="GV34" s="70"/>
      <c r="GW34" s="70"/>
      <c r="GX34" s="70"/>
      <c r="GY34" s="70"/>
      <c r="GZ34" s="70"/>
      <c r="HA34" s="70"/>
      <c r="HB34" s="70"/>
      <c r="HC34" s="70"/>
      <c r="HD34" s="70"/>
      <c r="HE34" s="70"/>
      <c r="HF34" s="70"/>
      <c r="HG34" s="70"/>
      <c r="HH34" s="70"/>
      <c r="HI34" s="70"/>
      <c r="HJ34" s="70"/>
      <c r="HK34" s="70"/>
      <c r="HL34" s="70"/>
      <c r="HM34" s="70"/>
      <c r="HN34" s="70"/>
      <c r="HO34" s="70"/>
      <c r="HP34" s="70"/>
      <c r="HQ34" s="70"/>
      <c r="HR34" s="70"/>
      <c r="HS34" s="70"/>
      <c r="HT34" s="70"/>
      <c r="HU34" s="70"/>
      <c r="HV34" s="70"/>
      <c r="HW34" s="70"/>
      <c r="HX34" s="70"/>
      <c r="HY34" s="70"/>
      <c r="HZ34" s="70"/>
      <c r="IA34" s="70"/>
      <c r="IB34" s="70"/>
      <c r="IC34" s="70"/>
      <c r="ID34" s="70"/>
      <c r="IE34" s="70"/>
      <c r="IF34" s="70"/>
      <c r="IG34" s="70"/>
      <c r="IH34" s="70"/>
      <c r="II34" s="70"/>
      <c r="IJ34" s="70"/>
      <c r="IK34" s="70"/>
      <c r="IL34" s="70"/>
      <c r="IM34" s="70"/>
      <c r="IN34" s="70"/>
      <c r="IO34" s="70"/>
      <c r="IP34" s="70"/>
      <c r="IQ34" s="70"/>
      <c r="IR34" s="70"/>
      <c r="IS34" s="70"/>
      <c r="IT34" s="70"/>
      <c r="IU34" s="70"/>
      <c r="IV34" s="70"/>
    </row>
    <row r="35" spans="1:256" s="590" customFormat="1" ht="17.100000000000001" customHeight="1" x14ac:dyDescent="0.2">
      <c r="A35" s="727" t="s">
        <v>411</v>
      </c>
      <c r="B35" s="727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/>
      <c r="GB35" s="70"/>
      <c r="GC35" s="70"/>
      <c r="GD35" s="70"/>
      <c r="GE35" s="70"/>
      <c r="GF35" s="70"/>
      <c r="GG35" s="70"/>
      <c r="GH35" s="70"/>
      <c r="GI35" s="70"/>
      <c r="GJ35" s="70"/>
      <c r="GK35" s="70"/>
      <c r="GL35" s="70"/>
      <c r="GM35" s="70"/>
      <c r="GN35" s="70"/>
      <c r="GO35" s="70"/>
      <c r="GP35" s="70"/>
      <c r="GQ35" s="70"/>
      <c r="GR35" s="70"/>
      <c r="GS35" s="70"/>
      <c r="GT35" s="70"/>
      <c r="GU35" s="70"/>
      <c r="GV35" s="70"/>
      <c r="GW35" s="70"/>
      <c r="GX35" s="70"/>
      <c r="GY35" s="70"/>
      <c r="GZ35" s="70"/>
      <c r="HA35" s="70"/>
      <c r="HB35" s="70"/>
      <c r="HC35" s="70"/>
      <c r="HD35" s="70"/>
      <c r="HE35" s="70"/>
      <c r="HF35" s="70"/>
      <c r="HG35" s="70"/>
      <c r="HH35" s="70"/>
      <c r="HI35" s="70"/>
      <c r="HJ35" s="70"/>
      <c r="HK35" s="70"/>
      <c r="HL35" s="70"/>
      <c r="HM35" s="70"/>
      <c r="HN35" s="70"/>
      <c r="HO35" s="70"/>
      <c r="HP35" s="70"/>
      <c r="HQ35" s="70"/>
      <c r="HR35" s="70"/>
      <c r="HS35" s="70"/>
      <c r="HT35" s="70"/>
      <c r="HU35" s="70"/>
      <c r="HV35" s="70"/>
      <c r="HW35" s="70"/>
      <c r="HX35" s="70"/>
      <c r="HY35" s="70"/>
      <c r="HZ35" s="70"/>
      <c r="IA35" s="70"/>
      <c r="IB35" s="70"/>
      <c r="IC35" s="70"/>
      <c r="ID35" s="70"/>
      <c r="IE35" s="70"/>
      <c r="IF35" s="70"/>
      <c r="IG35" s="70"/>
      <c r="IH35" s="70"/>
      <c r="II35" s="70"/>
      <c r="IJ35" s="70"/>
      <c r="IK35" s="70"/>
      <c r="IL35" s="70"/>
      <c r="IM35" s="70"/>
      <c r="IN35" s="70"/>
      <c r="IO35" s="70"/>
      <c r="IP35" s="70"/>
      <c r="IQ35" s="70"/>
      <c r="IR35" s="70"/>
      <c r="IS35" s="70"/>
      <c r="IT35" s="70"/>
      <c r="IU35" s="70"/>
      <c r="IV35" s="70"/>
    </row>
    <row r="36" spans="1:256" s="590" customFormat="1" ht="17.100000000000001" customHeight="1" x14ac:dyDescent="0.2">
      <c r="A36" s="727" t="s">
        <v>1308</v>
      </c>
      <c r="B36" s="727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  <c r="DO36" s="70"/>
      <c r="DP36" s="70"/>
      <c r="DQ36" s="70"/>
      <c r="DR36" s="70"/>
      <c r="DS36" s="70"/>
      <c r="DT36" s="70"/>
      <c r="DU36" s="70"/>
      <c r="DV36" s="70"/>
      <c r="DW36" s="70"/>
      <c r="DX36" s="70"/>
      <c r="DY36" s="70"/>
      <c r="DZ36" s="70"/>
      <c r="EA36" s="70"/>
      <c r="EB36" s="70"/>
      <c r="EC36" s="70"/>
      <c r="ED36" s="70"/>
      <c r="EE36" s="70"/>
      <c r="EF36" s="70"/>
      <c r="EG36" s="70"/>
      <c r="EH36" s="70"/>
      <c r="EI36" s="70"/>
      <c r="EJ36" s="70"/>
      <c r="EK36" s="70"/>
      <c r="EL36" s="70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/>
      <c r="FV36" s="70"/>
      <c r="FW36" s="70"/>
      <c r="FX36" s="70"/>
      <c r="FY36" s="70"/>
      <c r="FZ36" s="70"/>
      <c r="GA36" s="70"/>
      <c r="GB36" s="70"/>
      <c r="GC36" s="70"/>
      <c r="GD36" s="70"/>
      <c r="GE36" s="70"/>
      <c r="GF36" s="70"/>
      <c r="GG36" s="70"/>
      <c r="GH36" s="70"/>
      <c r="GI36" s="70"/>
      <c r="GJ36" s="70"/>
      <c r="GK36" s="70"/>
      <c r="GL36" s="70"/>
      <c r="GM36" s="70"/>
      <c r="GN36" s="70"/>
      <c r="GO36" s="70"/>
      <c r="GP36" s="70"/>
      <c r="GQ36" s="70"/>
      <c r="GR36" s="70"/>
      <c r="GS36" s="70"/>
      <c r="GT36" s="70"/>
      <c r="GU36" s="70"/>
      <c r="GV36" s="70"/>
      <c r="GW36" s="70"/>
      <c r="GX36" s="70"/>
      <c r="GY36" s="70"/>
      <c r="GZ36" s="70"/>
      <c r="HA36" s="70"/>
      <c r="HB36" s="70"/>
      <c r="HC36" s="70"/>
      <c r="HD36" s="70"/>
      <c r="HE36" s="70"/>
      <c r="HF36" s="70"/>
      <c r="HG36" s="70"/>
      <c r="HH36" s="70"/>
      <c r="HI36" s="70"/>
      <c r="HJ36" s="70"/>
      <c r="HK36" s="70"/>
      <c r="HL36" s="70"/>
      <c r="HM36" s="70"/>
      <c r="HN36" s="70"/>
      <c r="HO36" s="70"/>
      <c r="HP36" s="70"/>
      <c r="HQ36" s="70"/>
      <c r="HR36" s="70"/>
      <c r="HS36" s="70"/>
      <c r="HT36" s="70"/>
      <c r="HU36" s="70"/>
      <c r="HV36" s="70"/>
      <c r="HW36" s="70"/>
      <c r="HX36" s="70"/>
      <c r="HY36" s="70"/>
      <c r="HZ36" s="70"/>
      <c r="IA36" s="70"/>
      <c r="IB36" s="70"/>
      <c r="IC36" s="70"/>
      <c r="ID36" s="70"/>
      <c r="IE36" s="70"/>
      <c r="IF36" s="70"/>
      <c r="IG36" s="70"/>
      <c r="IH36" s="70"/>
      <c r="II36" s="70"/>
      <c r="IJ36" s="70"/>
      <c r="IK36" s="70"/>
      <c r="IL36" s="70"/>
      <c r="IM36" s="70"/>
      <c r="IN36" s="70"/>
      <c r="IO36" s="70"/>
      <c r="IP36" s="70"/>
      <c r="IQ36" s="70"/>
      <c r="IR36" s="70"/>
      <c r="IS36" s="70"/>
      <c r="IT36" s="70"/>
      <c r="IU36" s="70"/>
      <c r="IV36" s="70"/>
    </row>
    <row r="37" spans="1:256" s="590" customFormat="1" ht="17.100000000000001" customHeight="1" x14ac:dyDescent="0.2">
      <c r="A37" s="727" t="s">
        <v>1309</v>
      </c>
      <c r="B37" s="727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 s="70"/>
      <c r="EA37" s="70"/>
      <c r="EB37" s="70"/>
      <c r="EC37" s="70"/>
      <c r="ED37" s="70"/>
      <c r="EE37" s="70"/>
      <c r="EF37" s="70"/>
      <c r="EG37" s="70"/>
      <c r="EH37" s="70"/>
      <c r="EI37" s="70"/>
      <c r="EJ37" s="70"/>
      <c r="EK37" s="70"/>
      <c r="EL37" s="70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/>
      <c r="FV37" s="70"/>
      <c r="FW37" s="70"/>
      <c r="FX37" s="70"/>
      <c r="FY37" s="70"/>
      <c r="FZ37" s="70"/>
      <c r="GA37" s="70"/>
      <c r="GB37" s="70"/>
      <c r="GC37" s="70"/>
      <c r="GD37" s="70"/>
      <c r="GE37" s="70"/>
      <c r="GF37" s="70"/>
      <c r="GG37" s="70"/>
      <c r="GH37" s="70"/>
      <c r="GI37" s="70"/>
      <c r="GJ37" s="70"/>
      <c r="GK37" s="70"/>
      <c r="GL37" s="70"/>
      <c r="GM37" s="70"/>
      <c r="GN37" s="70"/>
      <c r="GO37" s="70"/>
      <c r="GP37" s="70"/>
      <c r="GQ37" s="70"/>
      <c r="GR37" s="70"/>
      <c r="GS37" s="70"/>
      <c r="GT37" s="70"/>
      <c r="GU37" s="70"/>
      <c r="GV37" s="70"/>
      <c r="GW37" s="70"/>
      <c r="GX37" s="70"/>
      <c r="GY37" s="70"/>
      <c r="GZ37" s="70"/>
      <c r="HA37" s="70"/>
      <c r="HB37" s="70"/>
      <c r="HC37" s="70"/>
      <c r="HD37" s="70"/>
      <c r="HE37" s="70"/>
      <c r="HF37" s="70"/>
      <c r="HG37" s="70"/>
      <c r="HH37" s="70"/>
      <c r="HI37" s="70"/>
      <c r="HJ37" s="70"/>
      <c r="HK37" s="70"/>
      <c r="HL37" s="70"/>
      <c r="HM37" s="70"/>
      <c r="HN37" s="70"/>
      <c r="HO37" s="70"/>
      <c r="HP37" s="70"/>
      <c r="HQ37" s="70"/>
      <c r="HR37" s="70"/>
      <c r="HS37" s="70"/>
      <c r="HT37" s="70"/>
      <c r="HU37" s="70"/>
      <c r="HV37" s="70"/>
      <c r="HW37" s="70"/>
      <c r="HX37" s="70"/>
      <c r="HY37" s="70"/>
      <c r="HZ37" s="70"/>
      <c r="IA37" s="70"/>
      <c r="IB37" s="70"/>
      <c r="IC37" s="70"/>
      <c r="ID37" s="70"/>
      <c r="IE37" s="70"/>
      <c r="IF37" s="70"/>
      <c r="IG37" s="70"/>
      <c r="IH37" s="70"/>
      <c r="II37" s="70"/>
      <c r="IJ37" s="70"/>
      <c r="IK37" s="70"/>
      <c r="IL37" s="70"/>
      <c r="IM37" s="70"/>
      <c r="IN37" s="70"/>
      <c r="IO37" s="70"/>
      <c r="IP37" s="70"/>
      <c r="IQ37" s="70"/>
      <c r="IR37" s="70"/>
      <c r="IS37" s="70"/>
      <c r="IT37" s="70"/>
      <c r="IU37" s="70"/>
      <c r="IV37" s="70"/>
    </row>
    <row r="38" spans="1:256" s="590" customFormat="1" ht="17.100000000000001" customHeight="1" x14ac:dyDescent="0.2">
      <c r="A38" s="727" t="s">
        <v>1301</v>
      </c>
      <c r="B38" s="727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  <c r="DZ38" s="70"/>
      <c r="EA38" s="70"/>
      <c r="EB38" s="70"/>
      <c r="EC38" s="70"/>
      <c r="ED38" s="70"/>
      <c r="EE38" s="70"/>
      <c r="EF38" s="70"/>
      <c r="EG38" s="70"/>
      <c r="EH38" s="70"/>
      <c r="EI38" s="70"/>
      <c r="EJ38" s="70"/>
      <c r="EK38" s="70"/>
      <c r="EL38" s="70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/>
      <c r="GB38" s="70"/>
      <c r="GC38" s="70"/>
      <c r="GD38" s="70"/>
      <c r="GE38" s="70"/>
      <c r="GF38" s="70"/>
      <c r="GG38" s="70"/>
      <c r="GH38" s="70"/>
      <c r="GI38" s="70"/>
      <c r="GJ38" s="70"/>
      <c r="GK38" s="70"/>
      <c r="GL38" s="70"/>
      <c r="GM38" s="70"/>
      <c r="GN38" s="70"/>
      <c r="GO38" s="70"/>
      <c r="GP38" s="70"/>
      <c r="GQ38" s="70"/>
      <c r="GR38" s="70"/>
      <c r="GS38" s="70"/>
      <c r="GT38" s="70"/>
      <c r="GU38" s="70"/>
      <c r="GV38" s="70"/>
      <c r="GW38" s="70"/>
      <c r="GX38" s="70"/>
      <c r="GY38" s="70"/>
      <c r="GZ38" s="70"/>
      <c r="HA38" s="70"/>
      <c r="HB38" s="70"/>
      <c r="HC38" s="70"/>
      <c r="HD38" s="70"/>
      <c r="HE38" s="70"/>
      <c r="HF38" s="70"/>
      <c r="HG38" s="70"/>
      <c r="HH38" s="70"/>
      <c r="HI38" s="70"/>
      <c r="HJ38" s="70"/>
      <c r="HK38" s="70"/>
      <c r="HL38" s="70"/>
      <c r="HM38" s="70"/>
      <c r="HN38" s="70"/>
      <c r="HO38" s="70"/>
      <c r="HP38" s="70"/>
      <c r="HQ38" s="70"/>
      <c r="HR38" s="70"/>
      <c r="HS38" s="70"/>
      <c r="HT38" s="70"/>
      <c r="HU38" s="70"/>
      <c r="HV38" s="70"/>
      <c r="HW38" s="70"/>
      <c r="HX38" s="70"/>
      <c r="HY38" s="70"/>
      <c r="HZ38" s="70"/>
      <c r="IA38" s="70"/>
      <c r="IB38" s="70"/>
      <c r="IC38" s="70"/>
      <c r="ID38" s="70"/>
      <c r="IE38" s="70"/>
      <c r="IF38" s="70"/>
      <c r="IG38" s="70"/>
      <c r="IH38" s="70"/>
      <c r="II38" s="70"/>
      <c r="IJ38" s="70"/>
      <c r="IK38" s="70"/>
      <c r="IL38" s="70"/>
      <c r="IM38" s="70"/>
      <c r="IN38" s="70"/>
      <c r="IO38" s="70"/>
      <c r="IP38" s="70"/>
      <c r="IQ38" s="70"/>
      <c r="IR38" s="70"/>
      <c r="IS38" s="70"/>
      <c r="IT38" s="70"/>
      <c r="IU38" s="70"/>
      <c r="IV38" s="70"/>
    </row>
    <row r="39" spans="1:256" s="590" customFormat="1" ht="17.100000000000001" customHeight="1" x14ac:dyDescent="0.2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  <c r="DO39" s="70"/>
      <c r="DP39" s="70"/>
      <c r="DQ39" s="70"/>
      <c r="DR39" s="70"/>
      <c r="DS39" s="70"/>
      <c r="DT39" s="70"/>
      <c r="DU39" s="70"/>
      <c r="DV39" s="70"/>
      <c r="DW39" s="70"/>
      <c r="DX39" s="70"/>
      <c r="DY39" s="70"/>
      <c r="DZ39" s="70"/>
      <c r="EA39" s="70"/>
      <c r="EB39" s="70"/>
      <c r="EC39" s="70"/>
      <c r="ED39" s="70"/>
      <c r="EE39" s="70"/>
      <c r="EF39" s="70"/>
      <c r="EG39" s="70"/>
      <c r="EH39" s="70"/>
      <c r="EI39" s="70"/>
      <c r="EJ39" s="70"/>
      <c r="EK39" s="70"/>
      <c r="EL39" s="70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/>
      <c r="FV39" s="70"/>
      <c r="FW39" s="70"/>
      <c r="FX39" s="70"/>
      <c r="FY39" s="70"/>
      <c r="FZ39" s="70"/>
      <c r="GA39" s="70"/>
      <c r="GB39" s="70"/>
      <c r="GC39" s="70"/>
      <c r="GD39" s="70"/>
      <c r="GE39" s="70"/>
      <c r="GF39" s="70"/>
      <c r="GG39" s="70"/>
      <c r="GH39" s="70"/>
      <c r="GI39" s="70"/>
      <c r="GJ39" s="70"/>
      <c r="GK39" s="70"/>
      <c r="GL39" s="70"/>
      <c r="GM39" s="70"/>
      <c r="GN39" s="70"/>
      <c r="GO39" s="70"/>
      <c r="GP39" s="70"/>
      <c r="GQ39" s="70"/>
      <c r="GR39" s="70"/>
      <c r="GS39" s="70"/>
      <c r="GT39" s="70"/>
      <c r="GU39" s="70"/>
      <c r="GV39" s="70"/>
      <c r="GW39" s="70"/>
      <c r="GX39" s="70"/>
      <c r="GY39" s="70"/>
      <c r="GZ39" s="70"/>
      <c r="HA39" s="70"/>
      <c r="HB39" s="70"/>
      <c r="HC39" s="70"/>
      <c r="HD39" s="70"/>
      <c r="HE39" s="70"/>
      <c r="HF39" s="70"/>
      <c r="HG39" s="70"/>
      <c r="HH39" s="70"/>
      <c r="HI39" s="70"/>
      <c r="HJ39" s="70"/>
      <c r="HK39" s="70"/>
      <c r="HL39" s="70"/>
      <c r="HM39" s="70"/>
      <c r="HN39" s="70"/>
      <c r="HO39" s="70"/>
      <c r="HP39" s="70"/>
      <c r="HQ39" s="70"/>
      <c r="HR39" s="70"/>
      <c r="HS39" s="70"/>
      <c r="HT39" s="70"/>
      <c r="HU39" s="70"/>
      <c r="HV39" s="70"/>
      <c r="HW39" s="70"/>
      <c r="HX39" s="70"/>
      <c r="HY39" s="70"/>
      <c r="HZ39" s="70"/>
      <c r="IA39" s="70"/>
      <c r="IB39" s="70"/>
      <c r="IC39" s="70"/>
      <c r="ID39" s="70"/>
      <c r="IE39" s="70"/>
      <c r="IF39" s="70"/>
      <c r="IG39" s="70"/>
      <c r="IH39" s="70"/>
      <c r="II39" s="70"/>
      <c r="IJ39" s="70"/>
      <c r="IK39" s="70"/>
      <c r="IL39" s="70"/>
      <c r="IM39" s="70"/>
      <c r="IN39" s="70"/>
      <c r="IO39" s="70"/>
      <c r="IP39" s="70"/>
      <c r="IQ39" s="70"/>
      <c r="IR39" s="70"/>
      <c r="IS39" s="70"/>
      <c r="IT39" s="70"/>
      <c r="IU39" s="70"/>
      <c r="IV39" s="70"/>
    </row>
    <row r="40" spans="1:256" s="590" customFormat="1" ht="17.100000000000001" customHeight="1" x14ac:dyDescent="0.2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  <c r="DO40" s="70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0"/>
      <c r="EB40" s="70"/>
      <c r="EC40" s="70"/>
      <c r="ED40" s="70"/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/>
      <c r="GB40" s="70"/>
      <c r="GC40" s="70"/>
      <c r="GD40" s="70"/>
      <c r="GE40" s="70"/>
      <c r="GF40" s="70"/>
      <c r="GG40" s="70"/>
      <c r="GH40" s="70"/>
      <c r="GI40" s="70"/>
      <c r="GJ40" s="70"/>
      <c r="GK40" s="70"/>
      <c r="GL40" s="70"/>
      <c r="GM40" s="70"/>
      <c r="GN40" s="70"/>
      <c r="GO40" s="70"/>
      <c r="GP40" s="70"/>
      <c r="GQ40" s="70"/>
      <c r="GR40" s="70"/>
      <c r="GS40" s="70"/>
      <c r="GT40" s="70"/>
      <c r="GU40" s="70"/>
      <c r="GV40" s="70"/>
      <c r="GW40" s="70"/>
      <c r="GX40" s="70"/>
      <c r="GY40" s="70"/>
      <c r="GZ40" s="70"/>
      <c r="HA40" s="70"/>
      <c r="HB40" s="70"/>
      <c r="HC40" s="70"/>
      <c r="HD40" s="70"/>
      <c r="HE40" s="70"/>
      <c r="HF40" s="70"/>
      <c r="HG40" s="70"/>
      <c r="HH40" s="70"/>
      <c r="HI40" s="70"/>
      <c r="HJ40" s="70"/>
      <c r="HK40" s="70"/>
      <c r="HL40" s="70"/>
      <c r="HM40" s="70"/>
      <c r="HN40" s="70"/>
      <c r="HO40" s="70"/>
      <c r="HP40" s="70"/>
      <c r="HQ40" s="70"/>
      <c r="HR40" s="70"/>
      <c r="HS40" s="70"/>
      <c r="HT40" s="70"/>
      <c r="HU40" s="70"/>
      <c r="HV40" s="70"/>
      <c r="HW40" s="70"/>
      <c r="HX40" s="70"/>
      <c r="HY40" s="70"/>
      <c r="HZ40" s="70"/>
      <c r="IA40" s="70"/>
      <c r="IB40" s="70"/>
      <c r="IC40" s="70"/>
      <c r="ID40" s="70"/>
      <c r="IE40" s="70"/>
      <c r="IF40" s="70"/>
      <c r="IG40" s="70"/>
      <c r="IH40" s="70"/>
      <c r="II40" s="70"/>
      <c r="IJ40" s="70"/>
      <c r="IK40" s="70"/>
      <c r="IL40" s="70"/>
      <c r="IM40" s="70"/>
      <c r="IN40" s="70"/>
      <c r="IO40" s="70"/>
      <c r="IP40" s="70"/>
      <c r="IQ40" s="70"/>
      <c r="IR40" s="70"/>
      <c r="IS40" s="70"/>
      <c r="IT40" s="70"/>
      <c r="IU40" s="70"/>
      <c r="IV40" s="70"/>
    </row>
    <row r="41" spans="1:256" s="590" customFormat="1" ht="17.100000000000001" customHeight="1" x14ac:dyDescent="0.2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  <c r="DO41" s="70"/>
      <c r="DP41" s="70"/>
      <c r="DQ41" s="70"/>
      <c r="DR41" s="70"/>
      <c r="DS41" s="70"/>
      <c r="DT41" s="70"/>
      <c r="DU41" s="70"/>
      <c r="DV41" s="70"/>
      <c r="DW41" s="70"/>
      <c r="DX41" s="70"/>
      <c r="DY41" s="70"/>
      <c r="DZ41" s="70"/>
      <c r="EA41" s="70"/>
      <c r="EB41" s="70"/>
      <c r="EC41" s="70"/>
      <c r="ED41" s="70"/>
      <c r="EE41" s="70"/>
      <c r="EF41" s="70"/>
      <c r="EG41" s="70"/>
      <c r="EH41" s="70"/>
      <c r="EI41" s="70"/>
      <c r="EJ41" s="70"/>
      <c r="EK41" s="70"/>
      <c r="EL41" s="70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/>
      <c r="GB41" s="70"/>
      <c r="GC41" s="70"/>
      <c r="GD41" s="70"/>
      <c r="GE41" s="70"/>
      <c r="GF41" s="70"/>
      <c r="GG41" s="70"/>
      <c r="GH41" s="70"/>
      <c r="GI41" s="70"/>
      <c r="GJ41" s="70"/>
      <c r="GK41" s="70"/>
      <c r="GL41" s="70"/>
      <c r="GM41" s="70"/>
      <c r="GN41" s="70"/>
      <c r="GO41" s="70"/>
      <c r="GP41" s="70"/>
      <c r="GQ41" s="70"/>
      <c r="GR41" s="70"/>
      <c r="GS41" s="70"/>
      <c r="GT41" s="70"/>
      <c r="GU41" s="70"/>
      <c r="GV41" s="70"/>
      <c r="GW41" s="70"/>
      <c r="GX41" s="70"/>
      <c r="GY41" s="70"/>
      <c r="GZ41" s="70"/>
      <c r="HA41" s="70"/>
      <c r="HB41" s="70"/>
      <c r="HC41" s="70"/>
      <c r="HD41" s="70"/>
      <c r="HE41" s="70"/>
      <c r="HF41" s="70"/>
      <c r="HG41" s="70"/>
      <c r="HH41" s="70"/>
      <c r="HI41" s="70"/>
      <c r="HJ41" s="70"/>
      <c r="HK41" s="70"/>
      <c r="HL41" s="70"/>
      <c r="HM41" s="70"/>
      <c r="HN41" s="70"/>
      <c r="HO41" s="70"/>
      <c r="HP41" s="70"/>
      <c r="HQ41" s="70"/>
      <c r="HR41" s="70"/>
      <c r="HS41" s="70"/>
      <c r="HT41" s="70"/>
      <c r="HU41" s="70"/>
      <c r="HV41" s="70"/>
      <c r="HW41" s="70"/>
      <c r="HX41" s="70"/>
      <c r="HY41" s="70"/>
      <c r="HZ41" s="70"/>
      <c r="IA41" s="70"/>
      <c r="IB41" s="70"/>
      <c r="IC41" s="70"/>
      <c r="ID41" s="70"/>
      <c r="IE41" s="70"/>
      <c r="IF41" s="70"/>
      <c r="IG41" s="70"/>
      <c r="IH41" s="70"/>
      <c r="II41" s="70"/>
      <c r="IJ41" s="70"/>
      <c r="IK41" s="70"/>
      <c r="IL41" s="70"/>
      <c r="IM41" s="70"/>
      <c r="IN41" s="70"/>
      <c r="IO41" s="70"/>
      <c r="IP41" s="70"/>
      <c r="IQ41" s="70"/>
      <c r="IR41" s="70"/>
      <c r="IS41" s="70"/>
      <c r="IT41" s="70"/>
      <c r="IU41" s="70"/>
      <c r="IV41" s="70"/>
    </row>
    <row r="42" spans="1:256" s="590" customFormat="1" ht="17.100000000000001" customHeight="1" x14ac:dyDescent="0.2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 s="70"/>
      <c r="EA42" s="70"/>
      <c r="EB42" s="70"/>
      <c r="EC42" s="70"/>
      <c r="ED42" s="70"/>
      <c r="EE42" s="70"/>
      <c r="EF42" s="70"/>
      <c r="EG42" s="70"/>
      <c r="EH42" s="70"/>
      <c r="EI42" s="70"/>
      <c r="EJ42" s="70"/>
      <c r="EK42" s="70"/>
      <c r="EL42" s="70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/>
      <c r="GB42" s="70"/>
      <c r="GC42" s="70"/>
      <c r="GD42" s="70"/>
      <c r="GE42" s="70"/>
      <c r="GF42" s="70"/>
      <c r="GG42" s="70"/>
      <c r="GH42" s="70"/>
      <c r="GI42" s="70"/>
      <c r="GJ42" s="70"/>
      <c r="GK42" s="70"/>
      <c r="GL42" s="70"/>
      <c r="GM42" s="70"/>
      <c r="GN42" s="70"/>
      <c r="GO42" s="70"/>
      <c r="GP42" s="70"/>
      <c r="GQ42" s="70"/>
      <c r="GR42" s="70"/>
      <c r="GS42" s="70"/>
      <c r="GT42" s="70"/>
      <c r="GU42" s="70"/>
      <c r="GV42" s="70"/>
      <c r="GW42" s="70"/>
      <c r="GX42" s="70"/>
      <c r="GY42" s="70"/>
      <c r="GZ42" s="70"/>
      <c r="HA42" s="70"/>
      <c r="HB42" s="70"/>
      <c r="HC42" s="70"/>
      <c r="HD42" s="70"/>
      <c r="HE42" s="70"/>
      <c r="HF42" s="70"/>
      <c r="HG42" s="70"/>
      <c r="HH42" s="70"/>
      <c r="HI42" s="70"/>
      <c r="HJ42" s="70"/>
      <c r="HK42" s="70"/>
      <c r="HL42" s="70"/>
      <c r="HM42" s="70"/>
      <c r="HN42" s="70"/>
      <c r="HO42" s="70"/>
      <c r="HP42" s="70"/>
      <c r="HQ42" s="70"/>
      <c r="HR42" s="70"/>
      <c r="HS42" s="70"/>
      <c r="HT42" s="70"/>
      <c r="HU42" s="70"/>
      <c r="HV42" s="70"/>
      <c r="HW42" s="70"/>
      <c r="HX42" s="70"/>
      <c r="HY42" s="70"/>
      <c r="HZ42" s="70"/>
      <c r="IA42" s="70"/>
      <c r="IB42" s="70"/>
      <c r="IC42" s="70"/>
      <c r="ID42" s="70"/>
      <c r="IE42" s="70"/>
      <c r="IF42" s="70"/>
      <c r="IG42" s="70"/>
      <c r="IH42" s="70"/>
      <c r="II42" s="70"/>
      <c r="IJ42" s="70"/>
      <c r="IK42" s="70"/>
      <c r="IL42" s="70"/>
      <c r="IM42" s="70"/>
      <c r="IN42" s="70"/>
      <c r="IO42" s="70"/>
      <c r="IP42" s="70"/>
      <c r="IQ42" s="70"/>
      <c r="IR42" s="70"/>
      <c r="IS42" s="70"/>
      <c r="IT42" s="70"/>
      <c r="IU42" s="70"/>
      <c r="IV42" s="70"/>
    </row>
    <row r="43" spans="1:256" s="590" customFormat="1" ht="17.100000000000001" customHeight="1" x14ac:dyDescent="0.2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70"/>
      <c r="HK43" s="70"/>
      <c r="HL43" s="70"/>
      <c r="HM43" s="70"/>
      <c r="HN43" s="70"/>
      <c r="HO43" s="70"/>
      <c r="HP43" s="70"/>
      <c r="HQ43" s="70"/>
      <c r="HR43" s="70"/>
      <c r="HS43" s="70"/>
      <c r="HT43" s="70"/>
      <c r="HU43" s="70"/>
      <c r="HV43" s="70"/>
      <c r="HW43" s="70"/>
      <c r="HX43" s="70"/>
      <c r="HY43" s="7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70"/>
    </row>
    <row r="44" spans="1:256" s="590" customFormat="1" ht="17.100000000000001" customHeight="1" x14ac:dyDescent="0.2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0"/>
      <c r="GM44" s="70"/>
      <c r="GN44" s="70"/>
      <c r="GO44" s="70"/>
      <c r="GP44" s="70"/>
      <c r="GQ44" s="70"/>
      <c r="GR44" s="70"/>
      <c r="GS44" s="70"/>
      <c r="GT44" s="70"/>
      <c r="GU44" s="70"/>
      <c r="GV44" s="70"/>
      <c r="GW44" s="70"/>
      <c r="GX44" s="70"/>
      <c r="GY44" s="70"/>
      <c r="GZ44" s="70"/>
      <c r="HA44" s="70"/>
      <c r="HB44" s="70"/>
      <c r="HC44" s="70"/>
      <c r="HD44" s="70"/>
      <c r="HE44" s="70"/>
      <c r="HF44" s="70"/>
      <c r="HG44" s="70"/>
      <c r="HH44" s="70"/>
      <c r="HI44" s="70"/>
      <c r="HJ44" s="70"/>
      <c r="HK44" s="70"/>
      <c r="HL44" s="70"/>
      <c r="HM44" s="70"/>
      <c r="HN44" s="70"/>
      <c r="HO44" s="70"/>
      <c r="HP44" s="70"/>
      <c r="HQ44" s="70"/>
      <c r="HR44" s="70"/>
      <c r="HS44" s="70"/>
      <c r="HT44" s="70"/>
      <c r="HU44" s="70"/>
      <c r="HV44" s="70"/>
      <c r="HW44" s="70"/>
      <c r="HX44" s="70"/>
      <c r="HY44" s="70"/>
      <c r="HZ44" s="70"/>
      <c r="IA44" s="70"/>
      <c r="IB44" s="70"/>
      <c r="IC44" s="70"/>
      <c r="ID44" s="70"/>
      <c r="IE44" s="70"/>
      <c r="IF44" s="70"/>
      <c r="IG44" s="70"/>
      <c r="IH44" s="70"/>
      <c r="II44" s="70"/>
      <c r="IJ44" s="70"/>
      <c r="IK44" s="70"/>
      <c r="IL44" s="70"/>
      <c r="IM44" s="70"/>
      <c r="IN44" s="70"/>
      <c r="IO44" s="70"/>
      <c r="IP44" s="70"/>
      <c r="IQ44" s="70"/>
      <c r="IR44" s="70"/>
      <c r="IS44" s="70"/>
      <c r="IT44" s="70"/>
      <c r="IU44" s="70"/>
      <c r="IV44" s="70"/>
    </row>
    <row r="45" spans="1:256" s="590" customFormat="1" ht="17.100000000000001" customHeight="1" x14ac:dyDescent="0.2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/>
      <c r="GB45" s="70"/>
      <c r="GC45" s="70"/>
      <c r="GD45" s="70"/>
      <c r="GE45" s="70"/>
      <c r="GF45" s="70"/>
      <c r="GG45" s="70"/>
      <c r="GH45" s="70"/>
      <c r="GI45" s="70"/>
      <c r="GJ45" s="70"/>
      <c r="GK45" s="70"/>
      <c r="GL45" s="70"/>
      <c r="GM45" s="70"/>
      <c r="GN45" s="70"/>
      <c r="GO45" s="70"/>
      <c r="GP45" s="70"/>
      <c r="GQ45" s="70"/>
      <c r="GR45" s="70"/>
      <c r="GS45" s="70"/>
      <c r="GT45" s="70"/>
      <c r="GU45" s="70"/>
      <c r="GV45" s="70"/>
      <c r="GW45" s="70"/>
      <c r="GX45" s="70"/>
      <c r="GY45" s="70"/>
      <c r="GZ45" s="70"/>
      <c r="HA45" s="70"/>
      <c r="HB45" s="70"/>
      <c r="HC45" s="70"/>
      <c r="HD45" s="70"/>
      <c r="HE45" s="70"/>
      <c r="HF45" s="70"/>
      <c r="HG45" s="70"/>
      <c r="HH45" s="70"/>
      <c r="HI45" s="70"/>
      <c r="HJ45" s="70"/>
      <c r="HK45" s="70"/>
      <c r="HL45" s="70"/>
      <c r="HM45" s="70"/>
      <c r="HN45" s="70"/>
      <c r="HO45" s="70"/>
      <c r="HP45" s="70"/>
      <c r="HQ45" s="70"/>
      <c r="HR45" s="70"/>
      <c r="HS45" s="70"/>
      <c r="HT45" s="70"/>
      <c r="HU45" s="70"/>
      <c r="HV45" s="70"/>
      <c r="HW45" s="70"/>
      <c r="HX45" s="70"/>
      <c r="HY45" s="70"/>
      <c r="HZ45" s="70"/>
      <c r="IA45" s="70"/>
      <c r="IB45" s="70"/>
      <c r="IC45" s="70"/>
      <c r="ID45" s="70"/>
      <c r="IE45" s="70"/>
      <c r="IF45" s="70"/>
      <c r="IG45" s="70"/>
      <c r="IH45" s="70"/>
      <c r="II45" s="70"/>
      <c r="IJ45" s="70"/>
      <c r="IK45" s="70"/>
      <c r="IL45" s="70"/>
      <c r="IM45" s="70"/>
      <c r="IN45" s="70"/>
      <c r="IO45" s="70"/>
      <c r="IP45" s="70"/>
      <c r="IQ45" s="70"/>
      <c r="IR45" s="70"/>
      <c r="IS45" s="70"/>
      <c r="IT45" s="70"/>
      <c r="IU45" s="70"/>
      <c r="IV45" s="70"/>
    </row>
    <row r="46" spans="1:256" s="590" customFormat="1" ht="17.100000000000001" customHeight="1" x14ac:dyDescent="0.2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70"/>
      <c r="DP46" s="70"/>
      <c r="DQ46" s="70"/>
      <c r="DR46" s="70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/>
      <c r="GB46" s="70"/>
      <c r="GC46" s="70"/>
      <c r="GD46" s="70"/>
      <c r="GE46" s="70"/>
      <c r="GF46" s="70"/>
      <c r="GG46" s="70"/>
      <c r="GH46" s="70"/>
      <c r="GI46" s="70"/>
      <c r="GJ46" s="70"/>
      <c r="GK46" s="70"/>
      <c r="GL46" s="70"/>
      <c r="GM46" s="70"/>
      <c r="GN46" s="70"/>
      <c r="GO46" s="70"/>
      <c r="GP46" s="70"/>
      <c r="GQ46" s="70"/>
      <c r="GR46" s="70"/>
      <c r="GS46" s="70"/>
      <c r="GT46" s="70"/>
      <c r="GU46" s="70"/>
      <c r="GV46" s="70"/>
      <c r="GW46" s="70"/>
      <c r="GX46" s="70"/>
      <c r="GY46" s="70"/>
      <c r="GZ46" s="70"/>
      <c r="HA46" s="70"/>
      <c r="HB46" s="70"/>
      <c r="HC46" s="70"/>
      <c r="HD46" s="70"/>
      <c r="HE46" s="70"/>
      <c r="HF46" s="70"/>
      <c r="HG46" s="70"/>
      <c r="HH46" s="70"/>
      <c r="HI46" s="70"/>
      <c r="HJ46" s="70"/>
      <c r="HK46" s="70"/>
      <c r="HL46" s="70"/>
      <c r="HM46" s="70"/>
      <c r="HN46" s="70"/>
      <c r="HO46" s="70"/>
      <c r="HP46" s="70"/>
      <c r="HQ46" s="70"/>
      <c r="HR46" s="70"/>
      <c r="HS46" s="70"/>
      <c r="HT46" s="70"/>
      <c r="HU46" s="70"/>
      <c r="HV46" s="70"/>
      <c r="HW46" s="70"/>
      <c r="HX46" s="70"/>
      <c r="HY46" s="70"/>
      <c r="HZ46" s="70"/>
      <c r="IA46" s="70"/>
      <c r="IB46" s="70"/>
      <c r="IC46" s="70"/>
      <c r="ID46" s="70"/>
      <c r="IE46" s="70"/>
      <c r="IF46" s="70"/>
      <c r="IG46" s="70"/>
      <c r="IH46" s="70"/>
      <c r="II46" s="70"/>
      <c r="IJ46" s="70"/>
      <c r="IK46" s="70"/>
      <c r="IL46" s="70"/>
      <c r="IM46" s="70"/>
      <c r="IN46" s="70"/>
      <c r="IO46" s="70"/>
      <c r="IP46" s="70"/>
      <c r="IQ46" s="70"/>
      <c r="IR46" s="70"/>
      <c r="IS46" s="70"/>
      <c r="IT46" s="70"/>
      <c r="IU46" s="70"/>
      <c r="IV46" s="70"/>
    </row>
    <row r="47" spans="1:256" s="590" customFormat="1" ht="17.100000000000001" customHeight="1" x14ac:dyDescent="0.2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  <c r="HH47" s="70"/>
      <c r="HI47" s="70"/>
      <c r="HJ47" s="70"/>
      <c r="HK47" s="70"/>
      <c r="HL47" s="70"/>
      <c r="HM47" s="70"/>
      <c r="HN47" s="70"/>
      <c r="HO47" s="70"/>
      <c r="HP47" s="70"/>
      <c r="HQ47" s="70"/>
      <c r="HR47" s="70"/>
      <c r="HS47" s="70"/>
      <c r="HT47" s="70"/>
      <c r="HU47" s="70"/>
      <c r="HV47" s="70"/>
      <c r="HW47" s="70"/>
      <c r="HX47" s="70"/>
      <c r="HY47" s="70"/>
      <c r="HZ47" s="70"/>
      <c r="IA47" s="70"/>
      <c r="IB47" s="70"/>
      <c r="IC47" s="70"/>
      <c r="ID47" s="70"/>
      <c r="IE47" s="70"/>
      <c r="IF47" s="70"/>
      <c r="IG47" s="70"/>
      <c r="IH47" s="70"/>
      <c r="II47" s="70"/>
      <c r="IJ47" s="70"/>
      <c r="IK47" s="70"/>
      <c r="IL47" s="70"/>
      <c r="IM47" s="70"/>
      <c r="IN47" s="70"/>
      <c r="IO47" s="70"/>
      <c r="IP47" s="70"/>
      <c r="IQ47" s="70"/>
      <c r="IR47" s="70"/>
      <c r="IS47" s="70"/>
      <c r="IT47" s="70"/>
      <c r="IU47" s="70"/>
      <c r="IV47" s="70"/>
    </row>
    <row r="48" spans="1:256" s="590" customFormat="1" ht="17.100000000000001" customHeight="1" x14ac:dyDescent="0.2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0"/>
      <c r="GM48" s="70"/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  <c r="HH48" s="70"/>
      <c r="HI48" s="70"/>
      <c r="HJ48" s="70"/>
      <c r="HK48" s="70"/>
      <c r="HL48" s="70"/>
      <c r="HM48" s="70"/>
      <c r="HN48" s="70"/>
      <c r="HO48" s="70"/>
      <c r="HP48" s="70"/>
      <c r="HQ48" s="70"/>
      <c r="HR48" s="70"/>
      <c r="HS48" s="70"/>
      <c r="HT48" s="70"/>
      <c r="HU48" s="70"/>
      <c r="HV48" s="70"/>
      <c r="HW48" s="70"/>
      <c r="HX48" s="70"/>
      <c r="HY48" s="70"/>
      <c r="HZ48" s="70"/>
      <c r="IA48" s="70"/>
      <c r="IB48" s="70"/>
      <c r="IC48" s="70"/>
      <c r="ID48" s="70"/>
      <c r="IE48" s="70"/>
      <c r="IF48" s="70"/>
      <c r="IG48" s="70"/>
      <c r="IH48" s="70"/>
      <c r="II48" s="70"/>
      <c r="IJ48" s="70"/>
      <c r="IK48" s="70"/>
      <c r="IL48" s="70"/>
      <c r="IM48" s="70"/>
      <c r="IN48" s="70"/>
      <c r="IO48" s="70"/>
      <c r="IP48" s="70"/>
      <c r="IQ48" s="70"/>
      <c r="IR48" s="70"/>
      <c r="IS48" s="70"/>
      <c r="IT48" s="70"/>
      <c r="IU48" s="70"/>
      <c r="IV48" s="70"/>
    </row>
    <row r="49" spans="1:256" s="590" customFormat="1" ht="17.100000000000001" customHeight="1" x14ac:dyDescent="0.2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0"/>
      <c r="GC49" s="70"/>
      <c r="GD49" s="70"/>
      <c r="GE49" s="70"/>
      <c r="GF49" s="70"/>
      <c r="GG49" s="70"/>
      <c r="GH49" s="70"/>
      <c r="GI49" s="70"/>
      <c r="GJ49" s="70"/>
      <c r="GK49" s="70"/>
      <c r="GL49" s="70"/>
      <c r="GM49" s="70"/>
      <c r="GN49" s="70"/>
      <c r="GO49" s="70"/>
      <c r="GP49" s="70"/>
      <c r="GQ49" s="70"/>
      <c r="GR49" s="70"/>
      <c r="GS49" s="70"/>
      <c r="GT49" s="70"/>
      <c r="GU49" s="70"/>
      <c r="GV49" s="70"/>
      <c r="GW49" s="70"/>
      <c r="GX49" s="70"/>
      <c r="GY49" s="70"/>
      <c r="GZ49" s="70"/>
      <c r="HA49" s="70"/>
      <c r="HB49" s="70"/>
      <c r="HC49" s="70"/>
      <c r="HD49" s="70"/>
      <c r="HE49" s="70"/>
      <c r="HF49" s="70"/>
      <c r="HG49" s="70"/>
      <c r="HH49" s="70"/>
      <c r="HI49" s="70"/>
      <c r="HJ49" s="70"/>
      <c r="HK49" s="70"/>
      <c r="HL49" s="70"/>
      <c r="HM49" s="70"/>
      <c r="HN49" s="70"/>
      <c r="HO49" s="70"/>
      <c r="HP49" s="70"/>
      <c r="HQ49" s="70"/>
      <c r="HR49" s="70"/>
      <c r="HS49" s="70"/>
      <c r="HT49" s="70"/>
      <c r="HU49" s="70"/>
      <c r="HV49" s="70"/>
      <c r="HW49" s="70"/>
      <c r="HX49" s="70"/>
      <c r="HY49" s="70"/>
      <c r="HZ49" s="70"/>
      <c r="IA49" s="70"/>
      <c r="IB49" s="70"/>
      <c r="IC49" s="70"/>
      <c r="ID49" s="70"/>
      <c r="IE49" s="70"/>
      <c r="IF49" s="70"/>
      <c r="IG49" s="70"/>
      <c r="IH49" s="70"/>
      <c r="II49" s="70"/>
      <c r="IJ49" s="70"/>
      <c r="IK49" s="70"/>
      <c r="IL49" s="70"/>
      <c r="IM49" s="70"/>
      <c r="IN49" s="70"/>
      <c r="IO49" s="70"/>
      <c r="IP49" s="70"/>
      <c r="IQ49" s="70"/>
      <c r="IR49" s="70"/>
      <c r="IS49" s="70"/>
      <c r="IT49" s="70"/>
      <c r="IU49" s="70"/>
      <c r="IV49" s="70"/>
    </row>
    <row r="50" spans="1:256" s="590" customFormat="1" ht="17.100000000000001" customHeight="1" x14ac:dyDescent="0.2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/>
      <c r="GG50" s="70"/>
      <c r="GH50" s="70"/>
      <c r="GI50" s="70"/>
      <c r="GJ50" s="70"/>
      <c r="GK50" s="70"/>
      <c r="GL50" s="70"/>
      <c r="GM50" s="70"/>
      <c r="GN50" s="70"/>
      <c r="GO50" s="70"/>
      <c r="GP50" s="70"/>
      <c r="GQ50" s="70"/>
      <c r="GR50" s="70"/>
      <c r="GS50" s="70"/>
      <c r="GT50" s="70"/>
      <c r="GU50" s="70"/>
      <c r="GV50" s="70"/>
      <c r="GW50" s="70"/>
      <c r="GX50" s="70"/>
      <c r="GY50" s="70"/>
      <c r="GZ50" s="70"/>
      <c r="HA50" s="70"/>
      <c r="HB50" s="70"/>
      <c r="HC50" s="70"/>
      <c r="HD50" s="70"/>
      <c r="HE50" s="70"/>
      <c r="HF50" s="70"/>
      <c r="HG50" s="70"/>
      <c r="HH50" s="70"/>
      <c r="HI50" s="70"/>
      <c r="HJ50" s="70"/>
      <c r="HK50" s="70"/>
      <c r="HL50" s="70"/>
      <c r="HM50" s="70"/>
      <c r="HN50" s="70"/>
      <c r="HO50" s="70"/>
      <c r="HP50" s="70"/>
      <c r="HQ50" s="70"/>
      <c r="HR50" s="70"/>
      <c r="HS50" s="70"/>
      <c r="HT50" s="70"/>
      <c r="HU50" s="70"/>
      <c r="HV50" s="70"/>
      <c r="HW50" s="70"/>
      <c r="HX50" s="70"/>
      <c r="HY50" s="70"/>
      <c r="HZ50" s="70"/>
      <c r="IA50" s="70"/>
      <c r="IB50" s="70"/>
      <c r="IC50" s="70"/>
      <c r="ID50" s="70"/>
      <c r="IE50" s="70"/>
      <c r="IF50" s="70"/>
      <c r="IG50" s="70"/>
      <c r="IH50" s="70"/>
      <c r="II50" s="70"/>
      <c r="IJ50" s="70"/>
      <c r="IK50" s="70"/>
      <c r="IL50" s="70"/>
      <c r="IM50" s="70"/>
      <c r="IN50" s="70"/>
      <c r="IO50" s="70"/>
      <c r="IP50" s="70"/>
      <c r="IQ50" s="70"/>
      <c r="IR50" s="70"/>
      <c r="IS50" s="70"/>
      <c r="IT50" s="70"/>
      <c r="IU50" s="70"/>
      <c r="IV50" s="70"/>
    </row>
    <row r="51" spans="1:256" s="590" customFormat="1" ht="17.100000000000001" customHeight="1" x14ac:dyDescent="0.2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0"/>
      <c r="CG51" s="70"/>
      <c r="CH51" s="70"/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0"/>
      <c r="CY51" s="70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70"/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0"/>
      <c r="EF51" s="70"/>
      <c r="EG51" s="70"/>
      <c r="EH51" s="70"/>
      <c r="EI51" s="70"/>
      <c r="EJ51" s="70"/>
      <c r="EK51" s="70"/>
      <c r="EL51" s="70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0"/>
      <c r="GC51" s="70"/>
      <c r="GD51" s="70"/>
      <c r="GE51" s="70"/>
      <c r="GF51" s="70"/>
      <c r="GG51" s="70"/>
      <c r="GH51" s="70"/>
      <c r="GI51" s="70"/>
      <c r="GJ51" s="70"/>
      <c r="GK51" s="70"/>
      <c r="GL51" s="70"/>
      <c r="GM51" s="70"/>
      <c r="GN51" s="70"/>
      <c r="GO51" s="70"/>
      <c r="GP51" s="70"/>
      <c r="GQ51" s="70"/>
      <c r="GR51" s="70"/>
      <c r="GS51" s="70"/>
      <c r="GT51" s="70"/>
      <c r="GU51" s="70"/>
      <c r="GV51" s="70"/>
      <c r="GW51" s="70"/>
      <c r="GX51" s="70"/>
      <c r="GY51" s="70"/>
      <c r="GZ51" s="70"/>
      <c r="HA51" s="70"/>
      <c r="HB51" s="70"/>
      <c r="HC51" s="70"/>
      <c r="HD51" s="70"/>
      <c r="HE51" s="70"/>
      <c r="HF51" s="70"/>
      <c r="HG51" s="70"/>
      <c r="HH51" s="70"/>
      <c r="HI51" s="70"/>
      <c r="HJ51" s="70"/>
      <c r="HK51" s="70"/>
      <c r="HL51" s="70"/>
      <c r="HM51" s="70"/>
      <c r="HN51" s="70"/>
      <c r="HO51" s="70"/>
      <c r="HP51" s="70"/>
      <c r="HQ51" s="70"/>
      <c r="HR51" s="70"/>
      <c r="HS51" s="70"/>
      <c r="HT51" s="70"/>
      <c r="HU51" s="70"/>
      <c r="HV51" s="70"/>
      <c r="HW51" s="70"/>
      <c r="HX51" s="70"/>
      <c r="HY51" s="70"/>
      <c r="HZ51" s="70"/>
      <c r="IA51" s="70"/>
      <c r="IB51" s="70"/>
      <c r="IC51" s="70"/>
      <c r="ID51" s="70"/>
      <c r="IE51" s="70"/>
      <c r="IF51" s="70"/>
      <c r="IG51" s="70"/>
      <c r="IH51" s="70"/>
      <c r="II51" s="70"/>
      <c r="IJ51" s="70"/>
      <c r="IK51" s="70"/>
      <c r="IL51" s="70"/>
      <c r="IM51" s="70"/>
      <c r="IN51" s="70"/>
      <c r="IO51" s="70"/>
      <c r="IP51" s="70"/>
      <c r="IQ51" s="70"/>
      <c r="IR51" s="70"/>
      <c r="IS51" s="70"/>
      <c r="IT51" s="70"/>
      <c r="IU51" s="70"/>
      <c r="IV51" s="70"/>
    </row>
    <row r="52" spans="1:256" s="590" customFormat="1" ht="17.100000000000001" customHeight="1" x14ac:dyDescent="0.2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</row>
    <row r="53" spans="1:256" s="590" customFormat="1" ht="30.75" customHeight="1" x14ac:dyDescent="0.2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</row>
    <row r="54" spans="1:256" s="590" customFormat="1" ht="17.100000000000001" customHeight="1" x14ac:dyDescent="0.2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  <c r="HG54" s="70"/>
      <c r="HH54" s="70"/>
      <c r="HI54" s="70"/>
      <c r="HJ54" s="70"/>
      <c r="HK54" s="70"/>
      <c r="HL54" s="70"/>
      <c r="HM54" s="70"/>
      <c r="HN54" s="70"/>
      <c r="HO54" s="70"/>
      <c r="HP54" s="70"/>
      <c r="HQ54" s="70"/>
      <c r="HR54" s="70"/>
      <c r="HS54" s="70"/>
      <c r="HT54" s="70"/>
      <c r="HU54" s="70"/>
      <c r="HV54" s="70"/>
      <c r="HW54" s="70"/>
      <c r="HX54" s="70"/>
      <c r="HY54" s="70"/>
      <c r="HZ54" s="70"/>
      <c r="IA54" s="70"/>
      <c r="IB54" s="70"/>
      <c r="IC54" s="70"/>
      <c r="ID54" s="70"/>
      <c r="IE54" s="70"/>
      <c r="IF54" s="70"/>
      <c r="IG54" s="70"/>
      <c r="IH54" s="70"/>
      <c r="II54" s="70"/>
      <c r="IJ54" s="70"/>
      <c r="IK54" s="70"/>
      <c r="IL54" s="70"/>
      <c r="IM54" s="70"/>
      <c r="IN54" s="70"/>
      <c r="IO54" s="70"/>
      <c r="IP54" s="70"/>
      <c r="IQ54" s="70"/>
      <c r="IR54" s="70"/>
      <c r="IS54" s="70"/>
      <c r="IT54" s="70"/>
      <c r="IU54" s="70"/>
      <c r="IV54" s="70"/>
    </row>
    <row r="55" spans="1:256" s="590" customFormat="1" ht="17.100000000000001" customHeight="1" x14ac:dyDescent="0.2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70"/>
      <c r="GF55" s="70"/>
      <c r="GG55" s="70"/>
      <c r="GH55" s="70"/>
      <c r="GI55" s="70"/>
      <c r="GJ55" s="70"/>
      <c r="GK55" s="70"/>
      <c r="GL55" s="70"/>
      <c r="GM55" s="70"/>
      <c r="GN55" s="70"/>
      <c r="GO55" s="70"/>
      <c r="GP55" s="70"/>
      <c r="GQ55" s="70"/>
      <c r="GR55" s="70"/>
      <c r="GS55" s="70"/>
      <c r="GT55" s="70"/>
      <c r="GU55" s="70"/>
      <c r="GV55" s="70"/>
      <c r="GW55" s="70"/>
      <c r="GX55" s="70"/>
      <c r="GY55" s="70"/>
      <c r="GZ55" s="70"/>
      <c r="HA55" s="70"/>
      <c r="HB55" s="70"/>
      <c r="HC55" s="70"/>
      <c r="HD55" s="70"/>
      <c r="HE55" s="70"/>
      <c r="HF55" s="70"/>
      <c r="HG55" s="70"/>
      <c r="HH55" s="70"/>
      <c r="HI55" s="70"/>
      <c r="HJ55" s="70"/>
      <c r="HK55" s="70"/>
      <c r="HL55" s="70"/>
      <c r="HM55" s="70"/>
      <c r="HN55" s="70"/>
      <c r="HO55" s="70"/>
      <c r="HP55" s="70"/>
      <c r="HQ55" s="70"/>
      <c r="HR55" s="70"/>
      <c r="HS55" s="70"/>
      <c r="HT55" s="70"/>
      <c r="HU55" s="70"/>
      <c r="HV55" s="70"/>
      <c r="HW55" s="70"/>
      <c r="HX55" s="70"/>
      <c r="HY55" s="70"/>
      <c r="HZ55" s="70"/>
      <c r="IA55" s="70"/>
      <c r="IB55" s="70"/>
      <c r="IC55" s="70"/>
      <c r="ID55" s="70"/>
      <c r="IE55" s="70"/>
      <c r="IF55" s="70"/>
      <c r="IG55" s="70"/>
      <c r="IH55" s="70"/>
      <c r="II55" s="70"/>
      <c r="IJ55" s="70"/>
      <c r="IK55" s="70"/>
      <c r="IL55" s="70"/>
      <c r="IM55" s="70"/>
      <c r="IN55" s="70"/>
      <c r="IO55" s="70"/>
      <c r="IP55" s="70"/>
      <c r="IQ55" s="70"/>
      <c r="IR55" s="70"/>
      <c r="IS55" s="70"/>
      <c r="IT55" s="70"/>
      <c r="IU55" s="70"/>
      <c r="IV55" s="70"/>
    </row>
    <row r="56" spans="1:256" s="590" customFormat="1" ht="17.100000000000001" customHeight="1" x14ac:dyDescent="0.2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0"/>
      <c r="GD56" s="70"/>
      <c r="GE56" s="70"/>
      <c r="GF56" s="70"/>
      <c r="GG56" s="70"/>
      <c r="GH56" s="70"/>
      <c r="GI56" s="70"/>
      <c r="GJ56" s="70"/>
      <c r="GK56" s="70"/>
      <c r="GL56" s="70"/>
      <c r="GM56" s="70"/>
      <c r="GN56" s="70"/>
      <c r="GO56" s="70"/>
      <c r="GP56" s="70"/>
      <c r="GQ56" s="70"/>
      <c r="GR56" s="70"/>
      <c r="GS56" s="70"/>
      <c r="GT56" s="70"/>
      <c r="GU56" s="70"/>
      <c r="GV56" s="70"/>
      <c r="GW56" s="70"/>
      <c r="GX56" s="70"/>
      <c r="GY56" s="70"/>
      <c r="GZ56" s="70"/>
      <c r="HA56" s="70"/>
      <c r="HB56" s="70"/>
      <c r="HC56" s="70"/>
      <c r="HD56" s="70"/>
      <c r="HE56" s="70"/>
      <c r="HF56" s="70"/>
      <c r="HG56" s="70"/>
      <c r="HH56" s="70"/>
      <c r="HI56" s="70"/>
      <c r="HJ56" s="70"/>
      <c r="HK56" s="70"/>
      <c r="HL56" s="70"/>
      <c r="HM56" s="70"/>
      <c r="HN56" s="70"/>
      <c r="HO56" s="70"/>
      <c r="HP56" s="70"/>
      <c r="HQ56" s="70"/>
      <c r="HR56" s="70"/>
      <c r="HS56" s="70"/>
      <c r="HT56" s="70"/>
      <c r="HU56" s="70"/>
      <c r="HV56" s="70"/>
      <c r="HW56" s="70"/>
      <c r="HX56" s="70"/>
      <c r="HY56" s="70"/>
      <c r="HZ56" s="70"/>
      <c r="IA56" s="70"/>
      <c r="IB56" s="70"/>
      <c r="IC56" s="70"/>
      <c r="ID56" s="70"/>
      <c r="IE56" s="70"/>
      <c r="IF56" s="70"/>
      <c r="IG56" s="70"/>
      <c r="IH56" s="70"/>
      <c r="II56" s="70"/>
      <c r="IJ56" s="70"/>
      <c r="IK56" s="70"/>
      <c r="IL56" s="70"/>
      <c r="IM56" s="70"/>
      <c r="IN56" s="70"/>
      <c r="IO56" s="70"/>
      <c r="IP56" s="70"/>
      <c r="IQ56" s="70"/>
      <c r="IR56" s="70"/>
      <c r="IS56" s="70"/>
      <c r="IT56" s="70"/>
      <c r="IU56" s="70"/>
      <c r="IV56" s="70"/>
    </row>
    <row r="57" spans="1:256" s="590" customFormat="1" ht="17.100000000000001" customHeight="1" x14ac:dyDescent="0.2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0"/>
      <c r="GM57" s="70"/>
      <c r="GN57" s="70"/>
      <c r="GO57" s="70"/>
      <c r="GP57" s="70"/>
      <c r="GQ57" s="70"/>
      <c r="GR57" s="70"/>
      <c r="GS57" s="70"/>
      <c r="GT57" s="70"/>
      <c r="GU57" s="70"/>
      <c r="GV57" s="70"/>
      <c r="GW57" s="70"/>
      <c r="GX57" s="70"/>
      <c r="GY57" s="70"/>
      <c r="GZ57" s="70"/>
      <c r="HA57" s="70"/>
      <c r="HB57" s="70"/>
      <c r="HC57" s="70"/>
      <c r="HD57" s="70"/>
      <c r="HE57" s="70"/>
      <c r="HF57" s="70"/>
      <c r="HG57" s="70"/>
      <c r="HH57" s="70"/>
      <c r="HI57" s="70"/>
      <c r="HJ57" s="70"/>
      <c r="HK57" s="70"/>
      <c r="HL57" s="70"/>
      <c r="HM57" s="70"/>
      <c r="HN57" s="70"/>
      <c r="HO57" s="70"/>
      <c r="HP57" s="70"/>
      <c r="HQ57" s="70"/>
      <c r="HR57" s="70"/>
      <c r="HS57" s="70"/>
      <c r="HT57" s="70"/>
      <c r="HU57" s="70"/>
      <c r="HV57" s="70"/>
      <c r="HW57" s="70"/>
      <c r="HX57" s="70"/>
      <c r="HY57" s="70"/>
      <c r="HZ57" s="70"/>
      <c r="IA57" s="70"/>
      <c r="IB57" s="70"/>
      <c r="IC57" s="70"/>
      <c r="ID57" s="70"/>
      <c r="IE57" s="70"/>
      <c r="IF57" s="70"/>
      <c r="IG57" s="70"/>
      <c r="IH57" s="70"/>
      <c r="II57" s="70"/>
      <c r="IJ57" s="70"/>
      <c r="IK57" s="70"/>
      <c r="IL57" s="70"/>
      <c r="IM57" s="70"/>
      <c r="IN57" s="70"/>
      <c r="IO57" s="70"/>
      <c r="IP57" s="70"/>
      <c r="IQ57" s="70"/>
      <c r="IR57" s="70"/>
      <c r="IS57" s="70"/>
      <c r="IT57" s="70"/>
      <c r="IU57" s="70"/>
      <c r="IV57" s="70"/>
    </row>
    <row r="58" spans="1:256" s="590" customFormat="1" ht="17.100000000000001" customHeight="1" x14ac:dyDescent="0.2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0"/>
      <c r="GM58" s="70"/>
      <c r="GN58" s="70"/>
      <c r="GO58" s="70"/>
      <c r="GP58" s="70"/>
      <c r="GQ58" s="70"/>
      <c r="GR58" s="70"/>
      <c r="GS58" s="70"/>
      <c r="GT58" s="70"/>
      <c r="GU58" s="70"/>
      <c r="GV58" s="70"/>
      <c r="GW58" s="70"/>
      <c r="GX58" s="70"/>
      <c r="GY58" s="70"/>
      <c r="GZ58" s="70"/>
      <c r="HA58" s="70"/>
      <c r="HB58" s="70"/>
      <c r="HC58" s="70"/>
      <c r="HD58" s="70"/>
      <c r="HE58" s="70"/>
      <c r="HF58" s="70"/>
      <c r="HG58" s="70"/>
      <c r="HH58" s="70"/>
      <c r="HI58" s="70"/>
      <c r="HJ58" s="70"/>
      <c r="HK58" s="70"/>
      <c r="HL58" s="70"/>
      <c r="HM58" s="70"/>
      <c r="HN58" s="70"/>
      <c r="HO58" s="70"/>
      <c r="HP58" s="70"/>
      <c r="HQ58" s="70"/>
      <c r="HR58" s="70"/>
      <c r="HS58" s="70"/>
      <c r="HT58" s="70"/>
      <c r="HU58" s="70"/>
      <c r="HV58" s="70"/>
      <c r="HW58" s="70"/>
      <c r="HX58" s="70"/>
      <c r="HY58" s="70"/>
      <c r="HZ58" s="70"/>
      <c r="IA58" s="70"/>
      <c r="IB58" s="70"/>
      <c r="IC58" s="70"/>
      <c r="ID58" s="70"/>
      <c r="IE58" s="70"/>
      <c r="IF58" s="70"/>
      <c r="IG58" s="70"/>
      <c r="IH58" s="70"/>
      <c r="II58" s="70"/>
      <c r="IJ58" s="70"/>
      <c r="IK58" s="70"/>
      <c r="IL58" s="70"/>
      <c r="IM58" s="70"/>
      <c r="IN58" s="70"/>
      <c r="IO58" s="70"/>
      <c r="IP58" s="70"/>
      <c r="IQ58" s="70"/>
      <c r="IR58" s="70"/>
      <c r="IS58" s="70"/>
      <c r="IT58" s="70"/>
      <c r="IU58" s="70"/>
      <c r="IV58" s="70"/>
    </row>
    <row r="59" spans="1:256" s="590" customFormat="1" ht="17.100000000000001" customHeight="1" x14ac:dyDescent="0.2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/>
      <c r="GI59" s="70"/>
      <c r="GJ59" s="70"/>
      <c r="GK59" s="70"/>
      <c r="GL59" s="70"/>
      <c r="GM59" s="70"/>
      <c r="GN59" s="70"/>
      <c r="GO59" s="70"/>
      <c r="GP59" s="70"/>
      <c r="GQ59" s="70"/>
      <c r="GR59" s="70"/>
      <c r="GS59" s="70"/>
      <c r="GT59" s="70"/>
      <c r="GU59" s="70"/>
      <c r="GV59" s="70"/>
      <c r="GW59" s="70"/>
      <c r="GX59" s="70"/>
      <c r="GY59" s="70"/>
      <c r="GZ59" s="70"/>
      <c r="HA59" s="70"/>
      <c r="HB59" s="70"/>
      <c r="HC59" s="70"/>
      <c r="HD59" s="70"/>
      <c r="HE59" s="70"/>
      <c r="HF59" s="70"/>
      <c r="HG59" s="70"/>
      <c r="HH59" s="70"/>
      <c r="HI59" s="70"/>
      <c r="HJ59" s="70"/>
      <c r="HK59" s="70"/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/>
      <c r="HW59" s="70"/>
      <c r="HX59" s="70"/>
      <c r="HY59" s="70"/>
      <c r="HZ59" s="70"/>
      <c r="IA59" s="70"/>
      <c r="IB59" s="70"/>
      <c r="IC59" s="70"/>
      <c r="ID59" s="70"/>
      <c r="IE59" s="70"/>
      <c r="IF59" s="70"/>
      <c r="IG59" s="70"/>
      <c r="IH59" s="70"/>
      <c r="II59" s="70"/>
      <c r="IJ59" s="70"/>
      <c r="IK59" s="70"/>
      <c r="IL59" s="70"/>
      <c r="IM59" s="70"/>
      <c r="IN59" s="70"/>
      <c r="IO59" s="70"/>
      <c r="IP59" s="70"/>
      <c r="IQ59" s="70"/>
      <c r="IR59" s="70"/>
      <c r="IS59" s="70"/>
      <c r="IT59" s="70"/>
      <c r="IU59" s="70"/>
      <c r="IV59" s="70"/>
    </row>
    <row r="60" spans="1:256" s="590" customFormat="1" ht="17.100000000000001" customHeight="1" x14ac:dyDescent="0.2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0"/>
      <c r="GM60" s="70"/>
      <c r="GN60" s="70"/>
      <c r="GO60" s="70"/>
      <c r="GP60" s="70"/>
      <c r="GQ60" s="70"/>
      <c r="GR60" s="70"/>
      <c r="GS60" s="70"/>
      <c r="GT60" s="70"/>
      <c r="GU60" s="70"/>
      <c r="GV60" s="70"/>
      <c r="GW60" s="70"/>
      <c r="GX60" s="70"/>
      <c r="GY60" s="70"/>
      <c r="GZ60" s="70"/>
      <c r="HA60" s="70"/>
      <c r="HB60" s="70"/>
      <c r="HC60" s="70"/>
      <c r="HD60" s="70"/>
      <c r="HE60" s="70"/>
      <c r="HF60" s="70"/>
      <c r="HG60" s="70"/>
      <c r="HH60" s="70"/>
      <c r="HI60" s="70"/>
      <c r="HJ60" s="70"/>
      <c r="HK60" s="70"/>
      <c r="HL60" s="70"/>
      <c r="HM60" s="70"/>
      <c r="HN60" s="70"/>
      <c r="HO60" s="70"/>
      <c r="HP60" s="70"/>
      <c r="HQ60" s="70"/>
      <c r="HR60" s="70"/>
      <c r="HS60" s="70"/>
      <c r="HT60" s="70"/>
      <c r="HU60" s="70"/>
      <c r="HV60" s="70"/>
      <c r="HW60" s="70"/>
      <c r="HX60" s="70"/>
      <c r="HY60" s="70"/>
      <c r="HZ60" s="70"/>
      <c r="IA60" s="70"/>
      <c r="IB60" s="70"/>
      <c r="IC60" s="70"/>
      <c r="ID60" s="70"/>
      <c r="IE60" s="70"/>
      <c r="IF60" s="70"/>
      <c r="IG60" s="70"/>
      <c r="IH60" s="70"/>
      <c r="II60" s="70"/>
      <c r="IJ60" s="70"/>
      <c r="IK60" s="70"/>
      <c r="IL60" s="70"/>
      <c r="IM60" s="70"/>
      <c r="IN60" s="70"/>
      <c r="IO60" s="70"/>
      <c r="IP60" s="70"/>
      <c r="IQ60" s="70"/>
      <c r="IR60" s="70"/>
      <c r="IS60" s="70"/>
      <c r="IT60" s="70"/>
      <c r="IU60" s="70"/>
      <c r="IV60" s="70"/>
    </row>
    <row r="61" spans="1:256" s="590" customFormat="1" ht="17.100000000000001" customHeight="1" x14ac:dyDescent="0.2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  <c r="CL61" s="70"/>
      <c r="CM61" s="70"/>
      <c r="CN61" s="70"/>
      <c r="CO61" s="70"/>
      <c r="CP61" s="70"/>
      <c r="CQ61" s="70"/>
      <c r="CR61" s="70"/>
      <c r="CS61" s="70"/>
      <c r="CT61" s="70"/>
      <c r="CU61" s="70"/>
      <c r="CV61" s="70"/>
      <c r="CW61" s="70"/>
      <c r="CX61" s="70"/>
      <c r="CY61" s="70"/>
      <c r="CZ61" s="70"/>
      <c r="DA61" s="70"/>
      <c r="DB61" s="70"/>
      <c r="DC61" s="70"/>
      <c r="DD61" s="70"/>
      <c r="DE61" s="70"/>
      <c r="DF61" s="70"/>
      <c r="DG61" s="70"/>
      <c r="DH61" s="70"/>
      <c r="DI61" s="70"/>
      <c r="DJ61" s="70"/>
      <c r="DK61" s="70"/>
      <c r="DL61" s="70"/>
      <c r="DM61" s="70"/>
      <c r="DN61" s="70"/>
      <c r="DO61" s="70"/>
      <c r="DP61" s="70"/>
      <c r="DQ61" s="70"/>
      <c r="DR61" s="70"/>
      <c r="DS61" s="70"/>
      <c r="DT61" s="70"/>
      <c r="DU61" s="70"/>
      <c r="DV61" s="70"/>
      <c r="DW61" s="70"/>
      <c r="DX61" s="70"/>
      <c r="DY61" s="70"/>
      <c r="DZ61" s="70"/>
      <c r="EA61" s="70"/>
      <c r="EB61" s="70"/>
      <c r="EC61" s="70"/>
      <c r="ED61" s="70"/>
      <c r="EE61" s="70"/>
      <c r="EF61" s="70"/>
      <c r="EG61" s="70"/>
      <c r="EH61" s="70"/>
      <c r="EI61" s="70"/>
      <c r="EJ61" s="70"/>
      <c r="EK61" s="70"/>
      <c r="EL61" s="70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/>
      <c r="GB61" s="70"/>
      <c r="GC61" s="70"/>
      <c r="GD61" s="70"/>
      <c r="GE61" s="70"/>
      <c r="GF61" s="70"/>
      <c r="GG61" s="70"/>
      <c r="GH61" s="70"/>
      <c r="GI61" s="70"/>
      <c r="GJ61" s="70"/>
      <c r="GK61" s="70"/>
      <c r="GL61" s="70"/>
      <c r="GM61" s="70"/>
      <c r="GN61" s="70"/>
      <c r="GO61" s="70"/>
      <c r="GP61" s="70"/>
      <c r="GQ61" s="70"/>
      <c r="GR61" s="70"/>
      <c r="GS61" s="70"/>
      <c r="GT61" s="70"/>
      <c r="GU61" s="70"/>
      <c r="GV61" s="70"/>
      <c r="GW61" s="70"/>
      <c r="GX61" s="70"/>
      <c r="GY61" s="70"/>
      <c r="GZ61" s="70"/>
      <c r="HA61" s="70"/>
      <c r="HB61" s="70"/>
      <c r="HC61" s="70"/>
      <c r="HD61" s="70"/>
      <c r="HE61" s="70"/>
      <c r="HF61" s="70"/>
      <c r="HG61" s="70"/>
      <c r="HH61" s="70"/>
      <c r="HI61" s="70"/>
      <c r="HJ61" s="70"/>
      <c r="HK61" s="70"/>
      <c r="HL61" s="70"/>
      <c r="HM61" s="70"/>
      <c r="HN61" s="70"/>
      <c r="HO61" s="70"/>
      <c r="HP61" s="70"/>
      <c r="HQ61" s="70"/>
      <c r="HR61" s="70"/>
      <c r="HS61" s="70"/>
      <c r="HT61" s="70"/>
      <c r="HU61" s="70"/>
      <c r="HV61" s="70"/>
      <c r="HW61" s="70"/>
      <c r="HX61" s="70"/>
      <c r="HY61" s="70"/>
      <c r="HZ61" s="70"/>
      <c r="IA61" s="70"/>
      <c r="IB61" s="70"/>
      <c r="IC61" s="70"/>
      <c r="ID61" s="70"/>
      <c r="IE61" s="70"/>
      <c r="IF61" s="70"/>
      <c r="IG61" s="70"/>
      <c r="IH61" s="70"/>
      <c r="II61" s="70"/>
      <c r="IJ61" s="70"/>
      <c r="IK61" s="70"/>
      <c r="IL61" s="70"/>
      <c r="IM61" s="70"/>
      <c r="IN61" s="70"/>
      <c r="IO61" s="70"/>
      <c r="IP61" s="70"/>
      <c r="IQ61" s="70"/>
      <c r="IR61" s="70"/>
      <c r="IS61" s="70"/>
      <c r="IT61" s="70"/>
      <c r="IU61" s="70"/>
      <c r="IV61" s="70"/>
    </row>
    <row r="62" spans="1:256" s="590" customFormat="1" ht="17.100000000000001" customHeight="1" x14ac:dyDescent="0.2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/>
      <c r="GB62" s="70"/>
      <c r="GC62" s="70"/>
      <c r="GD62" s="70"/>
      <c r="GE62" s="70"/>
      <c r="GF62" s="70"/>
      <c r="GG62" s="70"/>
      <c r="GH62" s="70"/>
      <c r="GI62" s="70"/>
      <c r="GJ62" s="70"/>
      <c r="GK62" s="70"/>
      <c r="GL62" s="70"/>
      <c r="GM62" s="70"/>
      <c r="GN62" s="70"/>
      <c r="GO62" s="70"/>
      <c r="GP62" s="70"/>
      <c r="GQ62" s="70"/>
      <c r="GR62" s="70"/>
      <c r="GS62" s="70"/>
      <c r="GT62" s="70"/>
      <c r="GU62" s="70"/>
      <c r="GV62" s="70"/>
      <c r="GW62" s="70"/>
      <c r="GX62" s="70"/>
      <c r="GY62" s="70"/>
      <c r="GZ62" s="70"/>
      <c r="HA62" s="70"/>
      <c r="HB62" s="70"/>
      <c r="HC62" s="70"/>
      <c r="HD62" s="70"/>
      <c r="HE62" s="70"/>
      <c r="HF62" s="70"/>
      <c r="HG62" s="70"/>
      <c r="HH62" s="70"/>
      <c r="HI62" s="70"/>
      <c r="HJ62" s="70"/>
      <c r="HK62" s="70"/>
      <c r="HL62" s="70"/>
      <c r="HM62" s="70"/>
      <c r="HN62" s="70"/>
      <c r="HO62" s="70"/>
      <c r="HP62" s="70"/>
      <c r="HQ62" s="70"/>
      <c r="HR62" s="70"/>
      <c r="HS62" s="70"/>
      <c r="HT62" s="70"/>
      <c r="HU62" s="70"/>
      <c r="HV62" s="70"/>
      <c r="HW62" s="70"/>
      <c r="HX62" s="70"/>
      <c r="HY62" s="70"/>
      <c r="HZ62" s="70"/>
      <c r="IA62" s="70"/>
      <c r="IB62" s="70"/>
      <c r="IC62" s="70"/>
      <c r="ID62" s="70"/>
      <c r="IE62" s="70"/>
      <c r="IF62" s="70"/>
      <c r="IG62" s="70"/>
      <c r="IH62" s="70"/>
      <c r="II62" s="70"/>
      <c r="IJ62" s="70"/>
      <c r="IK62" s="70"/>
      <c r="IL62" s="70"/>
      <c r="IM62" s="70"/>
      <c r="IN62" s="70"/>
      <c r="IO62" s="70"/>
      <c r="IP62" s="70"/>
      <c r="IQ62" s="70"/>
      <c r="IR62" s="70"/>
      <c r="IS62" s="70"/>
      <c r="IT62" s="70"/>
      <c r="IU62" s="70"/>
      <c r="IV62" s="70"/>
    </row>
    <row r="63" spans="1:256" s="590" customFormat="1" ht="17.100000000000001" customHeight="1" x14ac:dyDescent="0.2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/>
      <c r="GB63" s="70"/>
      <c r="GC63" s="70"/>
      <c r="GD63" s="70"/>
      <c r="GE63" s="70"/>
      <c r="GF63" s="70"/>
      <c r="GG63" s="70"/>
      <c r="GH63" s="70"/>
      <c r="GI63" s="70"/>
      <c r="GJ63" s="70"/>
      <c r="GK63" s="70"/>
      <c r="GL63" s="70"/>
      <c r="GM63" s="70"/>
      <c r="GN63" s="70"/>
      <c r="GO63" s="70"/>
      <c r="GP63" s="70"/>
      <c r="GQ63" s="70"/>
      <c r="GR63" s="70"/>
      <c r="GS63" s="70"/>
      <c r="GT63" s="70"/>
      <c r="GU63" s="70"/>
      <c r="GV63" s="70"/>
      <c r="GW63" s="70"/>
      <c r="GX63" s="70"/>
      <c r="GY63" s="70"/>
      <c r="GZ63" s="70"/>
      <c r="HA63" s="70"/>
      <c r="HB63" s="70"/>
      <c r="HC63" s="70"/>
      <c r="HD63" s="70"/>
      <c r="HE63" s="70"/>
      <c r="HF63" s="70"/>
      <c r="HG63" s="70"/>
      <c r="HH63" s="70"/>
      <c r="HI63" s="70"/>
      <c r="HJ63" s="70"/>
      <c r="HK63" s="70"/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/>
      <c r="HW63" s="70"/>
      <c r="HX63" s="70"/>
      <c r="HY63" s="70"/>
      <c r="HZ63" s="70"/>
      <c r="IA63" s="70"/>
      <c r="IB63" s="70"/>
      <c r="IC63" s="70"/>
      <c r="ID63" s="70"/>
      <c r="IE63" s="70"/>
      <c r="IF63" s="70"/>
      <c r="IG63" s="70"/>
      <c r="IH63" s="70"/>
      <c r="II63" s="70"/>
      <c r="IJ63" s="70"/>
      <c r="IK63" s="70"/>
      <c r="IL63" s="70"/>
      <c r="IM63" s="70"/>
      <c r="IN63" s="70"/>
      <c r="IO63" s="70"/>
      <c r="IP63" s="70"/>
      <c r="IQ63" s="70"/>
      <c r="IR63" s="70"/>
      <c r="IS63" s="70"/>
      <c r="IT63" s="70"/>
      <c r="IU63" s="70"/>
      <c r="IV63" s="70"/>
    </row>
    <row r="64" spans="1:256" s="590" customFormat="1" ht="17.100000000000001" customHeight="1" x14ac:dyDescent="0.2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0"/>
      <c r="GM64" s="70"/>
      <c r="GN64" s="70"/>
      <c r="GO64" s="70"/>
      <c r="GP64" s="70"/>
      <c r="GQ64" s="70"/>
      <c r="GR64" s="70"/>
      <c r="GS64" s="70"/>
      <c r="GT64" s="70"/>
      <c r="GU64" s="70"/>
      <c r="GV64" s="70"/>
      <c r="GW64" s="70"/>
      <c r="GX64" s="70"/>
      <c r="GY64" s="70"/>
      <c r="GZ64" s="70"/>
      <c r="HA64" s="70"/>
      <c r="HB64" s="70"/>
      <c r="HC64" s="70"/>
      <c r="HD64" s="70"/>
      <c r="HE64" s="70"/>
      <c r="HF64" s="70"/>
      <c r="HG64" s="70"/>
      <c r="HH64" s="70"/>
      <c r="HI64" s="70"/>
      <c r="HJ64" s="70"/>
      <c r="HK64" s="70"/>
      <c r="HL64" s="70"/>
      <c r="HM64" s="70"/>
      <c r="HN64" s="70"/>
      <c r="HO64" s="70"/>
      <c r="HP64" s="70"/>
      <c r="HQ64" s="70"/>
      <c r="HR64" s="70"/>
      <c r="HS64" s="70"/>
      <c r="HT64" s="70"/>
      <c r="HU64" s="70"/>
      <c r="HV64" s="70"/>
      <c r="HW64" s="70"/>
      <c r="HX64" s="70"/>
      <c r="HY64" s="70"/>
      <c r="HZ64" s="70"/>
      <c r="IA64" s="70"/>
      <c r="IB64" s="70"/>
      <c r="IC64" s="70"/>
      <c r="ID64" s="70"/>
      <c r="IE64" s="70"/>
      <c r="IF64" s="70"/>
      <c r="IG64" s="70"/>
      <c r="IH64" s="70"/>
      <c r="II64" s="70"/>
      <c r="IJ64" s="70"/>
      <c r="IK64" s="70"/>
      <c r="IL64" s="70"/>
      <c r="IM64" s="70"/>
      <c r="IN64" s="70"/>
      <c r="IO64" s="70"/>
      <c r="IP64" s="70"/>
      <c r="IQ64" s="70"/>
      <c r="IR64" s="70"/>
      <c r="IS64" s="70"/>
      <c r="IT64" s="70"/>
      <c r="IU64" s="70"/>
      <c r="IV64" s="70"/>
    </row>
    <row r="65" spans="1:256" s="590" customFormat="1" ht="17.100000000000001" customHeight="1" x14ac:dyDescent="0.2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0"/>
      <c r="GD65" s="70"/>
      <c r="GE65" s="70"/>
      <c r="GF65" s="70"/>
      <c r="GG65" s="70"/>
      <c r="GH65" s="70"/>
      <c r="GI65" s="70"/>
      <c r="GJ65" s="70"/>
      <c r="GK65" s="70"/>
      <c r="GL65" s="70"/>
      <c r="GM65" s="70"/>
      <c r="GN65" s="70"/>
      <c r="GO65" s="70"/>
      <c r="GP65" s="70"/>
      <c r="GQ65" s="70"/>
      <c r="GR65" s="70"/>
      <c r="GS65" s="70"/>
      <c r="GT65" s="70"/>
      <c r="GU65" s="70"/>
      <c r="GV65" s="70"/>
      <c r="GW65" s="70"/>
      <c r="GX65" s="70"/>
      <c r="GY65" s="70"/>
      <c r="GZ65" s="70"/>
      <c r="HA65" s="70"/>
      <c r="HB65" s="70"/>
      <c r="HC65" s="70"/>
      <c r="HD65" s="70"/>
      <c r="HE65" s="70"/>
      <c r="HF65" s="70"/>
      <c r="HG65" s="70"/>
      <c r="HH65" s="70"/>
      <c r="HI65" s="70"/>
      <c r="HJ65" s="70"/>
      <c r="HK65" s="70"/>
      <c r="HL65" s="70"/>
      <c r="HM65" s="70"/>
      <c r="HN65" s="70"/>
      <c r="HO65" s="70"/>
      <c r="HP65" s="70"/>
      <c r="HQ65" s="70"/>
      <c r="HR65" s="70"/>
      <c r="HS65" s="70"/>
      <c r="HT65" s="70"/>
      <c r="HU65" s="70"/>
      <c r="HV65" s="70"/>
      <c r="HW65" s="70"/>
      <c r="HX65" s="70"/>
      <c r="HY65" s="70"/>
      <c r="HZ65" s="70"/>
      <c r="IA65" s="70"/>
      <c r="IB65" s="70"/>
      <c r="IC65" s="70"/>
      <c r="ID65" s="70"/>
      <c r="IE65" s="70"/>
      <c r="IF65" s="70"/>
      <c r="IG65" s="70"/>
      <c r="IH65" s="70"/>
      <c r="II65" s="70"/>
      <c r="IJ65" s="70"/>
      <c r="IK65" s="70"/>
      <c r="IL65" s="70"/>
      <c r="IM65" s="70"/>
      <c r="IN65" s="70"/>
      <c r="IO65" s="70"/>
      <c r="IP65" s="70"/>
      <c r="IQ65" s="70"/>
      <c r="IR65" s="70"/>
      <c r="IS65" s="70"/>
      <c r="IT65" s="70"/>
      <c r="IU65" s="70"/>
      <c r="IV65" s="70"/>
    </row>
    <row r="66" spans="1:256" s="590" customFormat="1" ht="17.100000000000001" customHeight="1" x14ac:dyDescent="0.2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70"/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0"/>
      <c r="EF66" s="70"/>
      <c r="EG66" s="70"/>
      <c r="EH66" s="70"/>
      <c r="EI66" s="70"/>
      <c r="EJ66" s="70"/>
      <c r="EK66" s="70"/>
      <c r="EL66" s="70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0"/>
      <c r="GD66" s="70"/>
      <c r="GE66" s="70"/>
      <c r="GF66" s="70"/>
      <c r="GG66" s="70"/>
      <c r="GH66" s="70"/>
      <c r="GI66" s="70"/>
      <c r="GJ66" s="70"/>
      <c r="GK66" s="70"/>
      <c r="GL66" s="70"/>
      <c r="GM66" s="70"/>
      <c r="GN66" s="70"/>
      <c r="GO66" s="70"/>
      <c r="GP66" s="70"/>
      <c r="GQ66" s="70"/>
      <c r="GR66" s="70"/>
      <c r="GS66" s="70"/>
      <c r="GT66" s="70"/>
      <c r="GU66" s="70"/>
      <c r="GV66" s="70"/>
      <c r="GW66" s="70"/>
      <c r="GX66" s="70"/>
      <c r="GY66" s="70"/>
      <c r="GZ66" s="70"/>
      <c r="HA66" s="70"/>
      <c r="HB66" s="70"/>
      <c r="HC66" s="70"/>
      <c r="HD66" s="70"/>
      <c r="HE66" s="70"/>
      <c r="HF66" s="70"/>
      <c r="HG66" s="70"/>
      <c r="HH66" s="70"/>
      <c r="HI66" s="70"/>
      <c r="HJ66" s="70"/>
      <c r="HK66" s="70"/>
      <c r="HL66" s="70"/>
      <c r="HM66" s="70"/>
      <c r="HN66" s="70"/>
      <c r="HO66" s="70"/>
      <c r="HP66" s="70"/>
      <c r="HQ66" s="70"/>
      <c r="HR66" s="70"/>
      <c r="HS66" s="70"/>
      <c r="HT66" s="70"/>
      <c r="HU66" s="70"/>
      <c r="HV66" s="70"/>
      <c r="HW66" s="70"/>
      <c r="HX66" s="70"/>
      <c r="HY66" s="70"/>
      <c r="HZ66" s="70"/>
      <c r="IA66" s="70"/>
      <c r="IB66" s="70"/>
      <c r="IC66" s="70"/>
      <c r="ID66" s="70"/>
      <c r="IE66" s="70"/>
      <c r="IF66" s="70"/>
      <c r="IG66" s="70"/>
      <c r="IH66" s="70"/>
      <c r="II66" s="70"/>
      <c r="IJ66" s="70"/>
      <c r="IK66" s="70"/>
      <c r="IL66" s="70"/>
      <c r="IM66" s="70"/>
      <c r="IN66" s="70"/>
      <c r="IO66" s="70"/>
      <c r="IP66" s="70"/>
      <c r="IQ66" s="70"/>
      <c r="IR66" s="70"/>
      <c r="IS66" s="70"/>
      <c r="IT66" s="70"/>
      <c r="IU66" s="70"/>
      <c r="IV66" s="70"/>
    </row>
    <row r="67" spans="1:256" s="590" customFormat="1" ht="17.100000000000001" customHeight="1" x14ac:dyDescent="0.2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0"/>
      <c r="GM67" s="70"/>
      <c r="GN67" s="70"/>
      <c r="GO67" s="70"/>
      <c r="GP67" s="70"/>
      <c r="GQ67" s="70"/>
      <c r="GR67" s="70"/>
      <c r="GS67" s="70"/>
      <c r="GT67" s="70"/>
      <c r="GU67" s="70"/>
      <c r="GV67" s="70"/>
      <c r="GW67" s="70"/>
      <c r="GX67" s="70"/>
      <c r="GY67" s="70"/>
      <c r="GZ67" s="70"/>
      <c r="HA67" s="70"/>
      <c r="HB67" s="70"/>
      <c r="HC67" s="70"/>
      <c r="HD67" s="70"/>
      <c r="HE67" s="70"/>
      <c r="HF67" s="70"/>
      <c r="HG67" s="70"/>
      <c r="HH67" s="70"/>
      <c r="HI67" s="70"/>
      <c r="HJ67" s="70"/>
      <c r="HK67" s="70"/>
      <c r="HL67" s="70"/>
      <c r="HM67" s="70"/>
      <c r="HN67" s="70"/>
      <c r="HO67" s="70"/>
      <c r="HP67" s="70"/>
      <c r="HQ67" s="70"/>
      <c r="HR67" s="70"/>
      <c r="HS67" s="70"/>
      <c r="HT67" s="70"/>
      <c r="HU67" s="70"/>
      <c r="HV67" s="70"/>
      <c r="HW67" s="70"/>
      <c r="HX67" s="70"/>
      <c r="HY67" s="70"/>
      <c r="HZ67" s="70"/>
      <c r="IA67" s="70"/>
      <c r="IB67" s="70"/>
      <c r="IC67" s="70"/>
      <c r="ID67" s="70"/>
      <c r="IE67" s="70"/>
      <c r="IF67" s="70"/>
      <c r="IG67" s="70"/>
      <c r="IH67" s="70"/>
      <c r="II67" s="70"/>
      <c r="IJ67" s="70"/>
      <c r="IK67" s="70"/>
      <c r="IL67" s="70"/>
      <c r="IM67" s="70"/>
      <c r="IN67" s="70"/>
      <c r="IO67" s="70"/>
      <c r="IP67" s="70"/>
      <c r="IQ67" s="70"/>
      <c r="IR67" s="70"/>
      <c r="IS67" s="70"/>
      <c r="IT67" s="70"/>
      <c r="IU67" s="70"/>
      <c r="IV67" s="70"/>
    </row>
    <row r="68" spans="1:256" s="590" customFormat="1" ht="17.100000000000001" customHeight="1" x14ac:dyDescent="0.2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70"/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0"/>
      <c r="EF68" s="70"/>
      <c r="EG68" s="70"/>
      <c r="EH68" s="70"/>
      <c r="EI68" s="70"/>
      <c r="EJ68" s="70"/>
      <c r="EK68" s="70"/>
      <c r="EL68" s="70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0"/>
      <c r="GD68" s="70"/>
      <c r="GE68" s="70"/>
      <c r="GF68" s="70"/>
      <c r="GG68" s="70"/>
      <c r="GH68" s="70"/>
      <c r="GI68" s="70"/>
      <c r="GJ68" s="70"/>
      <c r="GK68" s="70"/>
      <c r="GL68" s="70"/>
      <c r="GM68" s="70"/>
      <c r="GN68" s="70"/>
      <c r="GO68" s="70"/>
      <c r="GP68" s="70"/>
      <c r="GQ68" s="70"/>
      <c r="GR68" s="70"/>
      <c r="GS68" s="70"/>
      <c r="GT68" s="70"/>
      <c r="GU68" s="70"/>
      <c r="GV68" s="70"/>
      <c r="GW68" s="70"/>
      <c r="GX68" s="70"/>
      <c r="GY68" s="70"/>
      <c r="GZ68" s="70"/>
      <c r="HA68" s="70"/>
      <c r="HB68" s="70"/>
      <c r="HC68" s="70"/>
      <c r="HD68" s="70"/>
      <c r="HE68" s="70"/>
      <c r="HF68" s="70"/>
      <c r="HG68" s="70"/>
      <c r="HH68" s="70"/>
      <c r="HI68" s="70"/>
      <c r="HJ68" s="70"/>
      <c r="HK68" s="70"/>
      <c r="HL68" s="70"/>
      <c r="HM68" s="70"/>
      <c r="HN68" s="70"/>
      <c r="HO68" s="70"/>
      <c r="HP68" s="70"/>
      <c r="HQ68" s="70"/>
      <c r="HR68" s="70"/>
      <c r="HS68" s="70"/>
      <c r="HT68" s="70"/>
      <c r="HU68" s="70"/>
      <c r="HV68" s="70"/>
      <c r="HW68" s="70"/>
      <c r="HX68" s="70"/>
      <c r="HY68" s="70"/>
      <c r="HZ68" s="70"/>
      <c r="IA68" s="70"/>
      <c r="IB68" s="70"/>
      <c r="IC68" s="70"/>
      <c r="ID68" s="70"/>
      <c r="IE68" s="70"/>
      <c r="IF68" s="70"/>
      <c r="IG68" s="70"/>
      <c r="IH68" s="70"/>
      <c r="II68" s="70"/>
      <c r="IJ68" s="70"/>
      <c r="IK68" s="70"/>
      <c r="IL68" s="70"/>
      <c r="IM68" s="70"/>
      <c r="IN68" s="70"/>
      <c r="IO68" s="70"/>
      <c r="IP68" s="70"/>
      <c r="IQ68" s="70"/>
      <c r="IR68" s="70"/>
      <c r="IS68" s="70"/>
      <c r="IT68" s="70"/>
      <c r="IU68" s="70"/>
      <c r="IV68" s="70"/>
    </row>
    <row r="69" spans="1:256" s="590" customFormat="1" ht="17.100000000000001" customHeight="1" x14ac:dyDescent="0.2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/>
      <c r="BK69" s="70"/>
      <c r="BL69" s="70"/>
      <c r="BM69" s="70"/>
      <c r="BN69" s="70"/>
      <c r="BO69" s="70"/>
      <c r="BP69" s="70"/>
      <c r="BQ69" s="70"/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0"/>
      <c r="CG69" s="70"/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70"/>
      <c r="CX69" s="70"/>
      <c r="CY69" s="70"/>
      <c r="CZ69" s="70"/>
      <c r="DA69" s="70"/>
      <c r="DB69" s="70"/>
      <c r="DC69" s="70"/>
      <c r="DD69" s="70"/>
      <c r="DE69" s="70"/>
      <c r="DF69" s="70"/>
      <c r="DG69" s="70"/>
      <c r="DH69" s="70"/>
      <c r="DI69" s="70"/>
      <c r="DJ69" s="70"/>
      <c r="DK69" s="70"/>
      <c r="DL69" s="70"/>
      <c r="DM69" s="70"/>
      <c r="DN69" s="70"/>
      <c r="DO69" s="70"/>
      <c r="DP69" s="70"/>
      <c r="DQ69" s="70"/>
      <c r="DR69" s="70"/>
      <c r="DS69" s="70"/>
      <c r="DT69" s="70"/>
      <c r="DU69" s="70"/>
      <c r="DV69" s="70"/>
      <c r="DW69" s="70"/>
      <c r="DX69" s="70"/>
      <c r="DY69" s="70"/>
      <c r="DZ69" s="70"/>
      <c r="EA69" s="70"/>
      <c r="EB69" s="70"/>
      <c r="EC69" s="70"/>
      <c r="ED69" s="70"/>
      <c r="EE69" s="70"/>
      <c r="EF69" s="70"/>
      <c r="EG69" s="70"/>
      <c r="EH69" s="70"/>
      <c r="EI69" s="70"/>
      <c r="EJ69" s="70"/>
      <c r="EK69" s="70"/>
      <c r="EL69" s="70"/>
      <c r="EM69" s="70"/>
      <c r="EN69" s="70"/>
      <c r="EO69" s="70"/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0"/>
      <c r="FC69" s="70"/>
      <c r="FD69" s="70"/>
      <c r="FE69" s="70"/>
      <c r="FF69" s="70"/>
      <c r="FG69" s="70"/>
      <c r="FH69" s="70"/>
      <c r="FI69" s="70"/>
      <c r="FJ69" s="70"/>
      <c r="FK69" s="70"/>
      <c r="FL69" s="70"/>
      <c r="FM69" s="70"/>
      <c r="FN69" s="70"/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/>
      <c r="GB69" s="70"/>
      <c r="GC69" s="70"/>
      <c r="GD69" s="70"/>
      <c r="GE69" s="70"/>
      <c r="GF69" s="70"/>
      <c r="GG69" s="70"/>
      <c r="GH69" s="70"/>
      <c r="GI69" s="70"/>
      <c r="GJ69" s="70"/>
      <c r="GK69" s="70"/>
      <c r="GL69" s="70"/>
      <c r="GM69" s="70"/>
      <c r="GN69" s="70"/>
      <c r="GO69" s="70"/>
      <c r="GP69" s="70"/>
      <c r="GQ69" s="70"/>
      <c r="GR69" s="70"/>
      <c r="GS69" s="70"/>
      <c r="GT69" s="70"/>
      <c r="GU69" s="70"/>
      <c r="GV69" s="70"/>
      <c r="GW69" s="70"/>
      <c r="GX69" s="70"/>
      <c r="GY69" s="70"/>
      <c r="GZ69" s="70"/>
      <c r="HA69" s="70"/>
      <c r="HB69" s="70"/>
      <c r="HC69" s="70"/>
      <c r="HD69" s="70"/>
      <c r="HE69" s="70"/>
      <c r="HF69" s="70"/>
      <c r="HG69" s="70"/>
      <c r="HH69" s="70"/>
      <c r="HI69" s="70"/>
      <c r="HJ69" s="70"/>
      <c r="HK69" s="70"/>
      <c r="HL69" s="70"/>
      <c r="HM69" s="70"/>
      <c r="HN69" s="70"/>
      <c r="HO69" s="70"/>
      <c r="HP69" s="70"/>
      <c r="HQ69" s="70"/>
      <c r="HR69" s="70"/>
      <c r="HS69" s="70"/>
      <c r="HT69" s="70"/>
      <c r="HU69" s="70"/>
      <c r="HV69" s="70"/>
      <c r="HW69" s="70"/>
      <c r="HX69" s="70"/>
      <c r="HY69" s="70"/>
      <c r="HZ69" s="70"/>
      <c r="IA69" s="70"/>
      <c r="IB69" s="70"/>
      <c r="IC69" s="70"/>
      <c r="ID69" s="70"/>
      <c r="IE69" s="70"/>
      <c r="IF69" s="70"/>
      <c r="IG69" s="70"/>
      <c r="IH69" s="70"/>
      <c r="II69" s="70"/>
      <c r="IJ69" s="70"/>
      <c r="IK69" s="70"/>
      <c r="IL69" s="70"/>
      <c r="IM69" s="70"/>
      <c r="IN69" s="70"/>
      <c r="IO69" s="70"/>
      <c r="IP69" s="70"/>
      <c r="IQ69" s="70"/>
      <c r="IR69" s="70"/>
      <c r="IS69" s="70"/>
      <c r="IT69" s="70"/>
      <c r="IU69" s="70"/>
      <c r="IV69" s="70"/>
    </row>
    <row r="70" spans="1:256" s="590" customFormat="1" ht="17.100000000000001" customHeight="1" x14ac:dyDescent="0.2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0"/>
      <c r="CG70" s="70"/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0"/>
      <c r="CY70" s="70"/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0"/>
      <c r="DM70" s="70"/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0"/>
      <c r="EF70" s="70"/>
      <c r="EG70" s="70"/>
      <c r="EH70" s="70"/>
      <c r="EI70" s="70"/>
      <c r="EJ70" s="70"/>
      <c r="EK70" s="70"/>
      <c r="EL70" s="70"/>
      <c r="EM70" s="70"/>
      <c r="EN70" s="70"/>
      <c r="EO70" s="70"/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0"/>
      <c r="FC70" s="70"/>
      <c r="FD70" s="70"/>
      <c r="FE70" s="70"/>
      <c r="FF70" s="70"/>
      <c r="FG70" s="70"/>
      <c r="FH70" s="70"/>
      <c r="FI70" s="70"/>
      <c r="FJ70" s="70"/>
      <c r="FK70" s="70"/>
      <c r="FL70" s="70"/>
      <c r="FM70" s="70"/>
      <c r="FN70" s="70"/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/>
      <c r="GB70" s="70"/>
      <c r="GC70" s="70"/>
      <c r="GD70" s="70"/>
      <c r="GE70" s="70"/>
      <c r="GF70" s="70"/>
      <c r="GG70" s="70"/>
      <c r="GH70" s="70"/>
      <c r="GI70" s="70"/>
      <c r="GJ70" s="70"/>
      <c r="GK70" s="70"/>
      <c r="GL70" s="70"/>
      <c r="GM70" s="70"/>
      <c r="GN70" s="70"/>
      <c r="GO70" s="70"/>
      <c r="GP70" s="70"/>
      <c r="GQ70" s="70"/>
      <c r="GR70" s="70"/>
      <c r="GS70" s="70"/>
      <c r="GT70" s="70"/>
      <c r="GU70" s="70"/>
      <c r="GV70" s="70"/>
      <c r="GW70" s="70"/>
      <c r="GX70" s="70"/>
      <c r="GY70" s="70"/>
      <c r="GZ70" s="70"/>
      <c r="HA70" s="70"/>
      <c r="HB70" s="70"/>
      <c r="HC70" s="70"/>
      <c r="HD70" s="70"/>
      <c r="HE70" s="70"/>
      <c r="HF70" s="70"/>
      <c r="HG70" s="70"/>
      <c r="HH70" s="70"/>
      <c r="HI70" s="70"/>
      <c r="HJ70" s="70"/>
      <c r="HK70" s="70"/>
      <c r="HL70" s="70"/>
      <c r="HM70" s="70"/>
      <c r="HN70" s="70"/>
      <c r="HO70" s="70"/>
      <c r="HP70" s="70"/>
      <c r="HQ70" s="70"/>
      <c r="HR70" s="70"/>
      <c r="HS70" s="70"/>
      <c r="HT70" s="70"/>
      <c r="HU70" s="70"/>
      <c r="HV70" s="70"/>
      <c r="HW70" s="70"/>
      <c r="HX70" s="70"/>
      <c r="HY70" s="70"/>
      <c r="HZ70" s="70"/>
      <c r="IA70" s="70"/>
      <c r="IB70" s="70"/>
      <c r="IC70" s="70"/>
      <c r="ID70" s="70"/>
      <c r="IE70" s="70"/>
      <c r="IF70" s="70"/>
      <c r="IG70" s="70"/>
      <c r="IH70" s="70"/>
      <c r="II70" s="70"/>
      <c r="IJ70" s="70"/>
      <c r="IK70" s="70"/>
      <c r="IL70" s="70"/>
      <c r="IM70" s="70"/>
      <c r="IN70" s="70"/>
      <c r="IO70" s="70"/>
      <c r="IP70" s="70"/>
      <c r="IQ70" s="70"/>
      <c r="IR70" s="70"/>
      <c r="IS70" s="70"/>
      <c r="IT70" s="70"/>
      <c r="IU70" s="70"/>
      <c r="IV70" s="70"/>
    </row>
    <row r="71" spans="1:256" s="590" customFormat="1" ht="17.100000000000001" customHeight="1" x14ac:dyDescent="0.2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0"/>
      <c r="CG71" s="70"/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70"/>
      <c r="CX71" s="70"/>
      <c r="CY71" s="70"/>
      <c r="CZ71" s="70"/>
      <c r="DA71" s="70"/>
      <c r="DB71" s="70"/>
      <c r="DC71" s="70"/>
      <c r="DD71" s="70"/>
      <c r="DE71" s="70"/>
      <c r="DF71" s="70"/>
      <c r="DG71" s="70"/>
      <c r="DH71" s="70"/>
      <c r="DI71" s="70"/>
      <c r="DJ71" s="70"/>
      <c r="DK71" s="70"/>
      <c r="DL71" s="70"/>
      <c r="DM71" s="70"/>
      <c r="DN71" s="70"/>
      <c r="DO71" s="70"/>
      <c r="DP71" s="70"/>
      <c r="DQ71" s="70"/>
      <c r="DR71" s="70"/>
      <c r="DS71" s="70"/>
      <c r="DT71" s="70"/>
      <c r="DU71" s="70"/>
      <c r="DV71" s="70"/>
      <c r="DW71" s="70"/>
      <c r="DX71" s="70"/>
      <c r="DY71" s="70"/>
      <c r="DZ71" s="70"/>
      <c r="EA71" s="70"/>
      <c r="EB71" s="70"/>
      <c r="EC71" s="70"/>
      <c r="ED71" s="70"/>
      <c r="EE71" s="70"/>
      <c r="EF71" s="70"/>
      <c r="EG71" s="70"/>
      <c r="EH71" s="70"/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0"/>
      <c r="FC71" s="70"/>
      <c r="FD71" s="70"/>
      <c r="FE71" s="70"/>
      <c r="FF71" s="70"/>
      <c r="FG71" s="70"/>
      <c r="FH71" s="70"/>
      <c r="FI71" s="70"/>
      <c r="FJ71" s="70"/>
      <c r="FK71" s="70"/>
      <c r="FL71" s="70"/>
      <c r="FM71" s="70"/>
      <c r="FN71" s="70"/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/>
      <c r="GB71" s="70"/>
      <c r="GC71" s="70"/>
      <c r="GD71" s="70"/>
      <c r="GE71" s="70"/>
      <c r="GF71" s="70"/>
      <c r="GG71" s="70"/>
      <c r="GH71" s="70"/>
      <c r="GI71" s="70"/>
      <c r="GJ71" s="70"/>
      <c r="GK71" s="70"/>
      <c r="GL71" s="70"/>
      <c r="GM71" s="70"/>
      <c r="GN71" s="70"/>
      <c r="GO71" s="70"/>
      <c r="GP71" s="70"/>
      <c r="GQ71" s="70"/>
      <c r="GR71" s="70"/>
      <c r="GS71" s="70"/>
      <c r="GT71" s="70"/>
      <c r="GU71" s="70"/>
      <c r="GV71" s="70"/>
      <c r="GW71" s="70"/>
      <c r="GX71" s="70"/>
      <c r="GY71" s="70"/>
      <c r="GZ71" s="70"/>
      <c r="HA71" s="70"/>
      <c r="HB71" s="70"/>
      <c r="HC71" s="70"/>
      <c r="HD71" s="70"/>
      <c r="HE71" s="70"/>
      <c r="HF71" s="70"/>
      <c r="HG71" s="70"/>
      <c r="HH71" s="70"/>
      <c r="HI71" s="70"/>
      <c r="HJ71" s="70"/>
      <c r="HK71" s="70"/>
      <c r="HL71" s="70"/>
      <c r="HM71" s="70"/>
      <c r="HN71" s="70"/>
      <c r="HO71" s="70"/>
      <c r="HP71" s="70"/>
      <c r="HQ71" s="70"/>
      <c r="HR71" s="70"/>
      <c r="HS71" s="70"/>
      <c r="HT71" s="70"/>
      <c r="HU71" s="70"/>
      <c r="HV71" s="70"/>
      <c r="HW71" s="70"/>
      <c r="HX71" s="70"/>
      <c r="HY71" s="70"/>
      <c r="HZ71" s="70"/>
      <c r="IA71" s="70"/>
      <c r="IB71" s="70"/>
      <c r="IC71" s="70"/>
      <c r="ID71" s="70"/>
      <c r="IE71" s="70"/>
      <c r="IF71" s="70"/>
      <c r="IG71" s="70"/>
      <c r="IH71" s="70"/>
      <c r="II71" s="70"/>
      <c r="IJ71" s="70"/>
      <c r="IK71" s="70"/>
      <c r="IL71" s="70"/>
      <c r="IM71" s="70"/>
      <c r="IN71" s="70"/>
      <c r="IO71" s="70"/>
      <c r="IP71" s="70"/>
      <c r="IQ71" s="70"/>
      <c r="IR71" s="70"/>
      <c r="IS71" s="70"/>
      <c r="IT71" s="70"/>
      <c r="IU71" s="70"/>
      <c r="IV71" s="70"/>
    </row>
    <row r="72" spans="1:256" s="590" customFormat="1" x14ac:dyDescent="0.2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70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/>
      <c r="HM72" s="70"/>
      <c r="HN72" s="70"/>
      <c r="HO72" s="70"/>
      <c r="HP72" s="70"/>
      <c r="HQ72" s="70"/>
      <c r="HR72" s="70"/>
      <c r="HS72" s="70"/>
      <c r="HT72" s="70"/>
      <c r="HU72" s="70"/>
      <c r="HV72" s="70"/>
      <c r="HW72" s="70"/>
      <c r="HX72" s="70"/>
      <c r="HY72" s="70"/>
      <c r="HZ72" s="70"/>
      <c r="IA72" s="70"/>
      <c r="IB72" s="70"/>
      <c r="IC72" s="70"/>
      <c r="ID72" s="70"/>
      <c r="IE72" s="70"/>
      <c r="IF72" s="70"/>
      <c r="IG72" s="70"/>
      <c r="IH72" s="70"/>
      <c r="II72" s="70"/>
      <c r="IJ72" s="70"/>
      <c r="IK72" s="70"/>
      <c r="IL72" s="70"/>
      <c r="IM72" s="70"/>
      <c r="IN72" s="70"/>
      <c r="IO72" s="70"/>
      <c r="IP72" s="70"/>
      <c r="IQ72" s="70"/>
      <c r="IR72" s="70"/>
      <c r="IS72" s="70"/>
      <c r="IT72" s="70"/>
      <c r="IU72" s="70"/>
      <c r="IV72" s="70"/>
    </row>
    <row r="73" spans="1:256" s="590" customFormat="1" x14ac:dyDescent="0.2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0"/>
      <c r="CY73" s="70"/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0"/>
      <c r="DM73" s="70"/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0"/>
      <c r="EF73" s="70"/>
      <c r="EG73" s="70"/>
      <c r="EH73" s="70"/>
      <c r="EI73" s="70"/>
      <c r="EJ73" s="70"/>
      <c r="EK73" s="70"/>
      <c r="EL73" s="70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0"/>
      <c r="GD73" s="70"/>
      <c r="GE73" s="70"/>
      <c r="GF73" s="70"/>
      <c r="GG73" s="70"/>
      <c r="GH73" s="70"/>
      <c r="GI73" s="70"/>
      <c r="GJ73" s="70"/>
      <c r="GK73" s="70"/>
      <c r="GL73" s="70"/>
      <c r="GM73" s="70"/>
      <c r="GN73" s="70"/>
      <c r="GO73" s="70"/>
      <c r="GP73" s="70"/>
      <c r="GQ73" s="70"/>
      <c r="GR73" s="70"/>
      <c r="GS73" s="70"/>
      <c r="GT73" s="70"/>
      <c r="GU73" s="70"/>
      <c r="GV73" s="70"/>
      <c r="GW73" s="70"/>
      <c r="GX73" s="70"/>
      <c r="GY73" s="70"/>
      <c r="GZ73" s="70"/>
      <c r="HA73" s="70"/>
      <c r="HB73" s="70"/>
      <c r="HC73" s="70"/>
      <c r="HD73" s="70"/>
      <c r="HE73" s="70"/>
      <c r="HF73" s="70"/>
      <c r="HG73" s="70"/>
      <c r="HH73" s="70"/>
      <c r="HI73" s="70"/>
      <c r="HJ73" s="70"/>
      <c r="HK73" s="70"/>
      <c r="HL73" s="70"/>
      <c r="HM73" s="70"/>
      <c r="HN73" s="70"/>
      <c r="HO73" s="70"/>
      <c r="HP73" s="70"/>
      <c r="HQ73" s="70"/>
      <c r="HR73" s="70"/>
      <c r="HS73" s="70"/>
      <c r="HT73" s="70"/>
      <c r="HU73" s="70"/>
      <c r="HV73" s="70"/>
      <c r="HW73" s="70"/>
      <c r="HX73" s="70"/>
      <c r="HY73" s="70"/>
      <c r="HZ73" s="70"/>
      <c r="IA73" s="70"/>
      <c r="IB73" s="70"/>
      <c r="IC73" s="70"/>
      <c r="ID73" s="70"/>
      <c r="IE73" s="70"/>
      <c r="IF73" s="70"/>
      <c r="IG73" s="70"/>
      <c r="IH73" s="70"/>
      <c r="II73" s="70"/>
      <c r="IJ73" s="70"/>
      <c r="IK73" s="70"/>
      <c r="IL73" s="70"/>
      <c r="IM73" s="70"/>
      <c r="IN73" s="70"/>
      <c r="IO73" s="70"/>
      <c r="IP73" s="70"/>
      <c r="IQ73" s="70"/>
      <c r="IR73" s="70"/>
      <c r="IS73" s="70"/>
      <c r="IT73" s="70"/>
      <c r="IU73" s="70"/>
      <c r="IV73" s="70"/>
    </row>
    <row r="74" spans="1:256" s="590" customFormat="1" x14ac:dyDescent="0.2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0"/>
      <c r="CY74" s="70"/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0"/>
      <c r="DM74" s="70"/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0"/>
      <c r="EF74" s="70"/>
      <c r="EG74" s="70"/>
      <c r="EH74" s="70"/>
      <c r="EI74" s="70"/>
      <c r="EJ74" s="70"/>
      <c r="EK74" s="70"/>
      <c r="EL74" s="70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0"/>
      <c r="GD74" s="70"/>
      <c r="GE74" s="70"/>
      <c r="GF74" s="70"/>
      <c r="GG74" s="70"/>
      <c r="GH74" s="70"/>
      <c r="GI74" s="70"/>
      <c r="GJ74" s="70"/>
      <c r="GK74" s="70"/>
      <c r="GL74" s="70"/>
      <c r="GM74" s="70"/>
      <c r="GN74" s="70"/>
      <c r="GO74" s="70"/>
      <c r="GP74" s="70"/>
      <c r="GQ74" s="70"/>
      <c r="GR74" s="70"/>
      <c r="GS74" s="70"/>
      <c r="GT74" s="70"/>
      <c r="GU74" s="70"/>
      <c r="GV74" s="70"/>
      <c r="GW74" s="70"/>
      <c r="GX74" s="70"/>
      <c r="GY74" s="70"/>
      <c r="GZ74" s="70"/>
      <c r="HA74" s="70"/>
      <c r="HB74" s="70"/>
      <c r="HC74" s="70"/>
      <c r="HD74" s="70"/>
      <c r="HE74" s="70"/>
      <c r="HF74" s="70"/>
      <c r="HG74" s="70"/>
      <c r="HH74" s="70"/>
      <c r="HI74" s="70"/>
      <c r="HJ74" s="70"/>
      <c r="HK74" s="70"/>
      <c r="HL74" s="70"/>
      <c r="HM74" s="70"/>
      <c r="HN74" s="70"/>
      <c r="HO74" s="70"/>
      <c r="HP74" s="70"/>
      <c r="HQ74" s="70"/>
      <c r="HR74" s="70"/>
      <c r="HS74" s="70"/>
      <c r="HT74" s="70"/>
      <c r="HU74" s="70"/>
      <c r="HV74" s="70"/>
      <c r="HW74" s="70"/>
      <c r="HX74" s="70"/>
      <c r="HY74" s="70"/>
      <c r="HZ74" s="70"/>
      <c r="IA74" s="70"/>
      <c r="IB74" s="70"/>
      <c r="IC74" s="70"/>
      <c r="ID74" s="70"/>
      <c r="IE74" s="70"/>
      <c r="IF74" s="70"/>
      <c r="IG74" s="70"/>
      <c r="IH74" s="70"/>
      <c r="II74" s="70"/>
      <c r="IJ74" s="70"/>
      <c r="IK74" s="70"/>
      <c r="IL74" s="70"/>
      <c r="IM74" s="70"/>
      <c r="IN74" s="70"/>
      <c r="IO74" s="70"/>
      <c r="IP74" s="70"/>
      <c r="IQ74" s="70"/>
      <c r="IR74" s="70"/>
      <c r="IS74" s="70"/>
      <c r="IT74" s="70"/>
      <c r="IU74" s="70"/>
      <c r="IV74" s="70"/>
    </row>
    <row r="75" spans="1:256" s="590" customFormat="1" x14ac:dyDescent="0.2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0"/>
      <c r="CY75" s="70"/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0"/>
      <c r="DM75" s="70"/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0"/>
      <c r="EF75" s="70"/>
      <c r="EG75" s="70"/>
      <c r="EH75" s="70"/>
      <c r="EI75" s="70"/>
      <c r="EJ75" s="70"/>
      <c r="EK75" s="70"/>
      <c r="EL75" s="70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0"/>
      <c r="GD75" s="70"/>
      <c r="GE75" s="70"/>
      <c r="GF75" s="70"/>
      <c r="GG75" s="70"/>
      <c r="GH75" s="70"/>
      <c r="GI75" s="70"/>
      <c r="GJ75" s="70"/>
      <c r="GK75" s="70"/>
      <c r="GL75" s="70"/>
      <c r="GM75" s="70"/>
      <c r="GN75" s="70"/>
      <c r="GO75" s="70"/>
      <c r="GP75" s="70"/>
      <c r="GQ75" s="70"/>
      <c r="GR75" s="70"/>
      <c r="GS75" s="70"/>
      <c r="GT75" s="70"/>
      <c r="GU75" s="70"/>
      <c r="GV75" s="70"/>
      <c r="GW75" s="70"/>
      <c r="GX75" s="70"/>
      <c r="GY75" s="70"/>
      <c r="GZ75" s="70"/>
      <c r="HA75" s="70"/>
      <c r="HB75" s="70"/>
      <c r="HC75" s="70"/>
      <c r="HD75" s="70"/>
      <c r="HE75" s="70"/>
      <c r="HF75" s="70"/>
      <c r="HG75" s="70"/>
      <c r="HH75" s="70"/>
      <c r="HI75" s="70"/>
      <c r="HJ75" s="70"/>
      <c r="HK75" s="70"/>
      <c r="HL75" s="70"/>
      <c r="HM75" s="70"/>
      <c r="HN75" s="70"/>
      <c r="HO75" s="70"/>
      <c r="HP75" s="70"/>
      <c r="HQ75" s="70"/>
      <c r="HR75" s="70"/>
      <c r="HS75" s="70"/>
      <c r="HT75" s="70"/>
      <c r="HU75" s="70"/>
      <c r="HV75" s="70"/>
      <c r="HW75" s="70"/>
      <c r="HX75" s="70"/>
      <c r="HY75" s="70"/>
      <c r="HZ75" s="70"/>
      <c r="IA75" s="70"/>
      <c r="IB75" s="70"/>
      <c r="IC75" s="70"/>
      <c r="ID75" s="70"/>
      <c r="IE75" s="70"/>
      <c r="IF75" s="70"/>
      <c r="IG75" s="70"/>
      <c r="IH75" s="70"/>
      <c r="II75" s="70"/>
      <c r="IJ75" s="70"/>
      <c r="IK75" s="70"/>
      <c r="IL75" s="70"/>
      <c r="IM75" s="70"/>
      <c r="IN75" s="70"/>
      <c r="IO75" s="70"/>
      <c r="IP75" s="70"/>
      <c r="IQ75" s="70"/>
      <c r="IR75" s="70"/>
      <c r="IS75" s="70"/>
      <c r="IT75" s="70"/>
      <c r="IU75" s="70"/>
      <c r="IV75" s="70"/>
    </row>
    <row r="76" spans="1:256" s="590" customFormat="1" x14ac:dyDescent="0.2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  <c r="BO76" s="70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0"/>
      <c r="CG76" s="70"/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0"/>
      <c r="CY76" s="70"/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0"/>
      <c r="DM76" s="70"/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0"/>
      <c r="EF76" s="70"/>
      <c r="EG76" s="70"/>
      <c r="EH76" s="70"/>
      <c r="EI76" s="70"/>
      <c r="EJ76" s="70"/>
      <c r="EK76" s="70"/>
      <c r="EL76" s="70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0"/>
      <c r="GD76" s="70"/>
      <c r="GE76" s="70"/>
      <c r="GF76" s="70"/>
      <c r="GG76" s="70"/>
      <c r="GH76" s="70"/>
      <c r="GI76" s="70"/>
      <c r="GJ76" s="70"/>
      <c r="GK76" s="70"/>
      <c r="GL76" s="70"/>
      <c r="GM76" s="70"/>
      <c r="GN76" s="70"/>
      <c r="GO76" s="70"/>
      <c r="GP76" s="70"/>
      <c r="GQ76" s="70"/>
      <c r="GR76" s="70"/>
      <c r="GS76" s="70"/>
      <c r="GT76" s="70"/>
      <c r="GU76" s="70"/>
      <c r="GV76" s="70"/>
      <c r="GW76" s="70"/>
      <c r="GX76" s="70"/>
      <c r="GY76" s="70"/>
      <c r="GZ76" s="70"/>
      <c r="HA76" s="70"/>
      <c r="HB76" s="70"/>
      <c r="HC76" s="70"/>
      <c r="HD76" s="70"/>
      <c r="HE76" s="70"/>
      <c r="HF76" s="70"/>
      <c r="HG76" s="70"/>
      <c r="HH76" s="70"/>
      <c r="HI76" s="70"/>
      <c r="HJ76" s="70"/>
      <c r="HK76" s="70"/>
      <c r="HL76" s="70"/>
      <c r="HM76" s="70"/>
      <c r="HN76" s="70"/>
      <c r="HO76" s="70"/>
      <c r="HP76" s="70"/>
      <c r="HQ76" s="70"/>
      <c r="HR76" s="70"/>
      <c r="HS76" s="70"/>
      <c r="HT76" s="70"/>
      <c r="HU76" s="70"/>
      <c r="HV76" s="70"/>
      <c r="HW76" s="70"/>
      <c r="HX76" s="70"/>
      <c r="HY76" s="70"/>
      <c r="HZ76" s="70"/>
      <c r="IA76" s="70"/>
      <c r="IB76" s="70"/>
      <c r="IC76" s="70"/>
      <c r="ID76" s="70"/>
      <c r="IE76" s="70"/>
      <c r="IF76" s="70"/>
      <c r="IG76" s="70"/>
      <c r="IH76" s="70"/>
      <c r="II76" s="70"/>
      <c r="IJ76" s="70"/>
      <c r="IK76" s="70"/>
      <c r="IL76" s="70"/>
      <c r="IM76" s="70"/>
      <c r="IN76" s="70"/>
      <c r="IO76" s="70"/>
      <c r="IP76" s="70"/>
      <c r="IQ76" s="70"/>
      <c r="IR76" s="70"/>
      <c r="IS76" s="70"/>
      <c r="IT76" s="70"/>
      <c r="IU76" s="70"/>
      <c r="IV76" s="70"/>
    </row>
    <row r="77" spans="1:256" s="590" customFormat="1" x14ac:dyDescent="0.2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  <c r="BO77" s="70"/>
      <c r="BP77" s="70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/>
      <c r="CD77" s="70"/>
      <c r="CE77" s="70"/>
      <c r="CF77" s="70"/>
      <c r="CG77" s="70"/>
      <c r="CH77" s="70"/>
      <c r="CI77" s="70"/>
      <c r="CJ77" s="70"/>
      <c r="CK77" s="70"/>
      <c r="CL77" s="70"/>
      <c r="CM77" s="70"/>
      <c r="CN77" s="70"/>
      <c r="CO77" s="70"/>
      <c r="CP77" s="70"/>
      <c r="CQ77" s="70"/>
      <c r="CR77" s="70"/>
      <c r="CS77" s="70"/>
      <c r="CT77" s="70"/>
      <c r="CU77" s="70"/>
      <c r="CV77" s="70"/>
      <c r="CW77" s="70"/>
      <c r="CX77" s="70"/>
      <c r="CY77" s="70"/>
      <c r="CZ77" s="70"/>
      <c r="DA77" s="70"/>
      <c r="DB77" s="70"/>
      <c r="DC77" s="70"/>
      <c r="DD77" s="70"/>
      <c r="DE77" s="70"/>
      <c r="DF77" s="70"/>
      <c r="DG77" s="70"/>
      <c r="DH77" s="70"/>
      <c r="DI77" s="70"/>
      <c r="DJ77" s="70"/>
      <c r="DK77" s="70"/>
      <c r="DL77" s="70"/>
      <c r="DM77" s="70"/>
      <c r="DN77" s="70"/>
      <c r="DO77" s="70"/>
      <c r="DP77" s="70"/>
      <c r="DQ77" s="70"/>
      <c r="DR77" s="70"/>
      <c r="DS77" s="70"/>
      <c r="DT77" s="70"/>
      <c r="DU77" s="70"/>
      <c r="DV77" s="70"/>
      <c r="DW77" s="70"/>
      <c r="DX77" s="70"/>
      <c r="DY77" s="70"/>
      <c r="DZ77" s="70"/>
      <c r="EA77" s="70"/>
      <c r="EB77" s="70"/>
      <c r="EC77" s="70"/>
      <c r="ED77" s="70"/>
      <c r="EE77" s="70"/>
      <c r="EF77" s="70"/>
      <c r="EG77" s="70"/>
      <c r="EH77" s="70"/>
      <c r="EI77" s="70"/>
      <c r="EJ77" s="70"/>
      <c r="EK77" s="70"/>
      <c r="EL77" s="70"/>
      <c r="EM77" s="70"/>
      <c r="EN77" s="70"/>
      <c r="EO77" s="70"/>
      <c r="EP77" s="70"/>
      <c r="EQ77" s="70"/>
      <c r="ER77" s="70"/>
      <c r="ES77" s="70"/>
      <c r="ET77" s="70"/>
      <c r="EU77" s="70"/>
      <c r="EV77" s="70"/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  <c r="FM77" s="70"/>
      <c r="FN77" s="70"/>
      <c r="FO77" s="70"/>
      <c r="FP77" s="70"/>
      <c r="FQ77" s="70"/>
      <c r="FR77" s="70"/>
      <c r="FS77" s="70"/>
      <c r="FT77" s="70"/>
      <c r="FU77" s="70"/>
      <c r="FV77" s="70"/>
      <c r="FW77" s="70"/>
      <c r="FX77" s="70"/>
      <c r="FY77" s="70"/>
      <c r="FZ77" s="70"/>
      <c r="GA77" s="70"/>
      <c r="GB77" s="70"/>
      <c r="GC77" s="70"/>
      <c r="GD77" s="70"/>
      <c r="GE77" s="70"/>
      <c r="GF77" s="70"/>
      <c r="GG77" s="70"/>
      <c r="GH77" s="70"/>
      <c r="GI77" s="70"/>
      <c r="GJ77" s="70"/>
      <c r="GK77" s="70"/>
      <c r="GL77" s="70"/>
      <c r="GM77" s="70"/>
      <c r="GN77" s="70"/>
      <c r="GO77" s="70"/>
      <c r="GP77" s="70"/>
      <c r="GQ77" s="70"/>
      <c r="GR77" s="70"/>
      <c r="GS77" s="70"/>
      <c r="GT77" s="70"/>
      <c r="GU77" s="70"/>
      <c r="GV77" s="70"/>
      <c r="GW77" s="70"/>
      <c r="GX77" s="70"/>
      <c r="GY77" s="70"/>
      <c r="GZ77" s="70"/>
      <c r="HA77" s="70"/>
      <c r="HB77" s="70"/>
      <c r="HC77" s="70"/>
      <c r="HD77" s="70"/>
      <c r="HE77" s="70"/>
      <c r="HF77" s="70"/>
      <c r="HG77" s="70"/>
      <c r="HH77" s="70"/>
      <c r="HI77" s="70"/>
      <c r="HJ77" s="70"/>
      <c r="HK77" s="70"/>
      <c r="HL77" s="70"/>
      <c r="HM77" s="70"/>
      <c r="HN77" s="70"/>
      <c r="HO77" s="70"/>
      <c r="HP77" s="70"/>
      <c r="HQ77" s="70"/>
      <c r="HR77" s="70"/>
      <c r="HS77" s="70"/>
      <c r="HT77" s="70"/>
      <c r="HU77" s="70"/>
      <c r="HV77" s="70"/>
      <c r="HW77" s="70"/>
      <c r="HX77" s="70"/>
      <c r="HY77" s="70"/>
      <c r="HZ77" s="70"/>
      <c r="IA77" s="70"/>
      <c r="IB77" s="70"/>
      <c r="IC77" s="70"/>
      <c r="ID77" s="70"/>
      <c r="IE77" s="70"/>
      <c r="IF77" s="70"/>
      <c r="IG77" s="70"/>
      <c r="IH77" s="70"/>
      <c r="II77" s="70"/>
      <c r="IJ77" s="70"/>
      <c r="IK77" s="70"/>
      <c r="IL77" s="70"/>
      <c r="IM77" s="70"/>
      <c r="IN77" s="70"/>
      <c r="IO77" s="70"/>
      <c r="IP77" s="70"/>
      <c r="IQ77" s="70"/>
      <c r="IR77" s="70"/>
      <c r="IS77" s="70"/>
      <c r="IT77" s="70"/>
      <c r="IU77" s="70"/>
      <c r="IV77" s="70"/>
    </row>
    <row r="78" spans="1:256" s="590" customFormat="1" x14ac:dyDescent="0.2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70"/>
      <c r="CX78" s="70"/>
      <c r="CY78" s="70"/>
      <c r="CZ78" s="70"/>
      <c r="DA78" s="70"/>
      <c r="DB78" s="70"/>
      <c r="DC78" s="70"/>
      <c r="DD78" s="70"/>
      <c r="DE78" s="70"/>
      <c r="DF78" s="70"/>
      <c r="DG78" s="70"/>
      <c r="DH78" s="70"/>
      <c r="DI78" s="70"/>
      <c r="DJ78" s="70"/>
      <c r="DK78" s="70"/>
      <c r="DL78" s="70"/>
      <c r="DM78" s="70"/>
      <c r="DN78" s="70"/>
      <c r="DO78" s="70"/>
      <c r="DP78" s="70"/>
      <c r="DQ78" s="70"/>
      <c r="DR78" s="70"/>
      <c r="DS78" s="70"/>
      <c r="DT78" s="70"/>
      <c r="DU78" s="70"/>
      <c r="DV78" s="70"/>
      <c r="DW78" s="70"/>
      <c r="DX78" s="70"/>
      <c r="DY78" s="70"/>
      <c r="DZ78" s="70"/>
      <c r="EA78" s="70"/>
      <c r="EB78" s="70"/>
      <c r="EC78" s="70"/>
      <c r="ED78" s="70"/>
      <c r="EE78" s="70"/>
      <c r="EF78" s="70"/>
      <c r="EG78" s="70"/>
      <c r="EH78" s="70"/>
      <c r="EI78" s="70"/>
      <c r="EJ78" s="70"/>
      <c r="EK78" s="70"/>
      <c r="EL78" s="70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/>
      <c r="GB78" s="70"/>
      <c r="GC78" s="70"/>
      <c r="GD78" s="70"/>
      <c r="GE78" s="70"/>
      <c r="GF78" s="70"/>
      <c r="GG78" s="70"/>
      <c r="GH78" s="70"/>
      <c r="GI78" s="70"/>
      <c r="GJ78" s="70"/>
      <c r="GK78" s="70"/>
      <c r="GL78" s="70"/>
      <c r="GM78" s="70"/>
      <c r="GN78" s="70"/>
      <c r="GO78" s="70"/>
      <c r="GP78" s="70"/>
      <c r="GQ78" s="70"/>
      <c r="GR78" s="70"/>
      <c r="GS78" s="70"/>
      <c r="GT78" s="70"/>
      <c r="GU78" s="70"/>
      <c r="GV78" s="70"/>
      <c r="GW78" s="70"/>
      <c r="GX78" s="70"/>
      <c r="GY78" s="70"/>
      <c r="GZ78" s="70"/>
      <c r="HA78" s="70"/>
      <c r="HB78" s="70"/>
      <c r="HC78" s="70"/>
      <c r="HD78" s="70"/>
      <c r="HE78" s="70"/>
      <c r="HF78" s="70"/>
      <c r="HG78" s="70"/>
      <c r="HH78" s="70"/>
      <c r="HI78" s="70"/>
      <c r="HJ78" s="70"/>
      <c r="HK78" s="70"/>
      <c r="HL78" s="70"/>
      <c r="HM78" s="70"/>
      <c r="HN78" s="70"/>
      <c r="HO78" s="70"/>
      <c r="HP78" s="70"/>
      <c r="HQ78" s="70"/>
      <c r="HR78" s="70"/>
      <c r="HS78" s="70"/>
      <c r="HT78" s="70"/>
      <c r="HU78" s="70"/>
      <c r="HV78" s="70"/>
      <c r="HW78" s="70"/>
      <c r="HX78" s="70"/>
      <c r="HY78" s="70"/>
      <c r="HZ78" s="70"/>
      <c r="IA78" s="70"/>
      <c r="IB78" s="70"/>
      <c r="IC78" s="70"/>
      <c r="ID78" s="70"/>
      <c r="IE78" s="70"/>
      <c r="IF78" s="70"/>
      <c r="IG78" s="70"/>
      <c r="IH78" s="70"/>
      <c r="II78" s="70"/>
      <c r="IJ78" s="70"/>
      <c r="IK78" s="70"/>
      <c r="IL78" s="70"/>
      <c r="IM78" s="70"/>
      <c r="IN78" s="70"/>
      <c r="IO78" s="70"/>
      <c r="IP78" s="70"/>
      <c r="IQ78" s="70"/>
      <c r="IR78" s="70"/>
      <c r="IS78" s="70"/>
      <c r="IT78" s="70"/>
      <c r="IU78" s="70"/>
      <c r="IV78" s="70"/>
    </row>
    <row r="79" spans="1:256" s="590" customFormat="1" x14ac:dyDescent="0.2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  <c r="BP79" s="70"/>
      <c r="BQ79" s="70"/>
      <c r="BR79" s="70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  <c r="CI79" s="70"/>
      <c r="CJ79" s="70"/>
      <c r="CK79" s="70"/>
      <c r="CL79" s="70"/>
      <c r="CM79" s="70"/>
      <c r="CN79" s="70"/>
      <c r="CO79" s="70"/>
      <c r="CP79" s="70"/>
      <c r="CQ79" s="70"/>
      <c r="CR79" s="70"/>
      <c r="CS79" s="70"/>
      <c r="CT79" s="70"/>
      <c r="CU79" s="70"/>
      <c r="CV79" s="70"/>
      <c r="CW79" s="70"/>
      <c r="CX79" s="70"/>
      <c r="CY79" s="70"/>
      <c r="CZ79" s="70"/>
      <c r="DA79" s="70"/>
      <c r="DB79" s="70"/>
      <c r="DC79" s="70"/>
      <c r="DD79" s="70"/>
      <c r="DE79" s="70"/>
      <c r="DF79" s="70"/>
      <c r="DG79" s="70"/>
      <c r="DH79" s="70"/>
      <c r="DI79" s="70"/>
      <c r="DJ79" s="70"/>
      <c r="DK79" s="70"/>
      <c r="DL79" s="70"/>
      <c r="DM79" s="70"/>
      <c r="DN79" s="70"/>
      <c r="DO79" s="70"/>
      <c r="DP79" s="70"/>
      <c r="DQ79" s="70"/>
      <c r="DR79" s="70"/>
      <c r="DS79" s="70"/>
      <c r="DT79" s="70"/>
      <c r="DU79" s="70"/>
      <c r="DV79" s="70"/>
      <c r="DW79" s="70"/>
      <c r="DX79" s="70"/>
      <c r="DY79" s="70"/>
      <c r="DZ79" s="70"/>
      <c r="EA79" s="70"/>
      <c r="EB79" s="70"/>
      <c r="EC79" s="70"/>
      <c r="ED79" s="70"/>
      <c r="EE79" s="70"/>
      <c r="EF79" s="70"/>
      <c r="EG79" s="70"/>
      <c r="EH79" s="70"/>
      <c r="EI79" s="70"/>
      <c r="EJ79" s="70"/>
      <c r="EK79" s="70"/>
      <c r="EL79" s="70"/>
      <c r="EM79" s="70"/>
      <c r="EN79" s="70"/>
      <c r="EO79" s="70"/>
      <c r="EP79" s="70"/>
      <c r="EQ79" s="70"/>
      <c r="ER79" s="70"/>
      <c r="ES79" s="70"/>
      <c r="ET79" s="70"/>
      <c r="EU79" s="70"/>
      <c r="EV79" s="70"/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/>
      <c r="FV79" s="70"/>
      <c r="FW79" s="70"/>
      <c r="FX79" s="70"/>
      <c r="FY79" s="70"/>
      <c r="FZ79" s="70"/>
      <c r="GA79" s="70"/>
      <c r="GB79" s="70"/>
      <c r="GC79" s="70"/>
      <c r="GD79" s="70"/>
      <c r="GE79" s="70"/>
      <c r="GF79" s="70"/>
      <c r="GG79" s="70"/>
      <c r="GH79" s="70"/>
      <c r="GI79" s="70"/>
      <c r="GJ79" s="70"/>
      <c r="GK79" s="70"/>
      <c r="GL79" s="70"/>
      <c r="GM79" s="70"/>
      <c r="GN79" s="70"/>
      <c r="GO79" s="70"/>
      <c r="GP79" s="70"/>
      <c r="GQ79" s="70"/>
      <c r="GR79" s="70"/>
      <c r="GS79" s="70"/>
      <c r="GT79" s="70"/>
      <c r="GU79" s="70"/>
      <c r="GV79" s="70"/>
      <c r="GW79" s="70"/>
      <c r="GX79" s="70"/>
      <c r="GY79" s="70"/>
      <c r="GZ79" s="70"/>
      <c r="HA79" s="70"/>
      <c r="HB79" s="70"/>
      <c r="HC79" s="70"/>
      <c r="HD79" s="70"/>
      <c r="HE79" s="70"/>
      <c r="HF79" s="70"/>
      <c r="HG79" s="70"/>
      <c r="HH79" s="70"/>
      <c r="HI79" s="70"/>
      <c r="HJ79" s="70"/>
      <c r="HK79" s="70"/>
      <c r="HL79" s="70"/>
      <c r="HM79" s="70"/>
      <c r="HN79" s="70"/>
      <c r="HO79" s="70"/>
      <c r="HP79" s="70"/>
      <c r="HQ79" s="70"/>
      <c r="HR79" s="70"/>
      <c r="HS79" s="70"/>
      <c r="HT79" s="70"/>
      <c r="HU79" s="70"/>
      <c r="HV79" s="70"/>
      <c r="HW79" s="70"/>
      <c r="HX79" s="70"/>
      <c r="HY79" s="70"/>
      <c r="HZ79" s="70"/>
      <c r="IA79" s="70"/>
      <c r="IB79" s="70"/>
      <c r="IC79" s="70"/>
      <c r="ID79" s="70"/>
      <c r="IE79" s="70"/>
      <c r="IF79" s="70"/>
      <c r="IG79" s="70"/>
      <c r="IH79" s="70"/>
      <c r="II79" s="70"/>
      <c r="IJ79" s="70"/>
      <c r="IK79" s="70"/>
      <c r="IL79" s="70"/>
      <c r="IM79" s="70"/>
      <c r="IN79" s="70"/>
      <c r="IO79" s="70"/>
      <c r="IP79" s="70"/>
      <c r="IQ79" s="70"/>
      <c r="IR79" s="70"/>
      <c r="IS79" s="70"/>
      <c r="IT79" s="70"/>
      <c r="IU79" s="70"/>
      <c r="IV79" s="70"/>
    </row>
    <row r="80" spans="1:256" s="590" customFormat="1" x14ac:dyDescent="0.2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70"/>
      <c r="DH80" s="70"/>
      <c r="DI80" s="70"/>
      <c r="DJ80" s="70"/>
      <c r="DK80" s="70"/>
      <c r="DL80" s="70"/>
      <c r="DM80" s="70"/>
      <c r="DN80" s="70"/>
      <c r="DO80" s="70"/>
      <c r="DP80" s="70"/>
      <c r="DQ80" s="70"/>
      <c r="DR80" s="70"/>
      <c r="DS80" s="70"/>
      <c r="DT80" s="70"/>
      <c r="DU80" s="70"/>
      <c r="DV80" s="70"/>
      <c r="DW80" s="70"/>
      <c r="DX80" s="70"/>
      <c r="DY80" s="70"/>
      <c r="DZ80" s="70"/>
      <c r="EA80" s="70"/>
      <c r="EB80" s="70"/>
      <c r="EC80" s="70"/>
      <c r="ED80" s="70"/>
      <c r="EE80" s="70"/>
      <c r="EF80" s="70"/>
      <c r="EG80" s="70"/>
      <c r="EH80" s="70"/>
      <c r="EI80" s="70"/>
      <c r="EJ80" s="70"/>
      <c r="EK80" s="70"/>
      <c r="EL80" s="70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/>
      <c r="GB80" s="70"/>
      <c r="GC80" s="70"/>
      <c r="GD80" s="70"/>
      <c r="GE80" s="70"/>
      <c r="GF80" s="70"/>
      <c r="GG80" s="70"/>
      <c r="GH80" s="70"/>
      <c r="GI80" s="70"/>
      <c r="GJ80" s="70"/>
      <c r="GK80" s="70"/>
      <c r="GL80" s="70"/>
      <c r="GM80" s="70"/>
      <c r="GN80" s="70"/>
      <c r="GO80" s="70"/>
      <c r="GP80" s="70"/>
      <c r="GQ80" s="70"/>
      <c r="GR80" s="70"/>
      <c r="GS80" s="70"/>
      <c r="GT80" s="70"/>
      <c r="GU80" s="70"/>
      <c r="GV80" s="70"/>
      <c r="GW80" s="70"/>
      <c r="GX80" s="70"/>
      <c r="GY80" s="70"/>
      <c r="GZ80" s="70"/>
      <c r="HA80" s="70"/>
      <c r="HB80" s="70"/>
      <c r="HC80" s="70"/>
      <c r="HD80" s="70"/>
      <c r="HE80" s="70"/>
      <c r="HF80" s="70"/>
      <c r="HG80" s="70"/>
      <c r="HH80" s="70"/>
      <c r="HI80" s="70"/>
      <c r="HJ80" s="70"/>
      <c r="HK80" s="70"/>
      <c r="HL80" s="70"/>
      <c r="HM80" s="70"/>
      <c r="HN80" s="70"/>
      <c r="HO80" s="70"/>
      <c r="HP80" s="70"/>
      <c r="HQ80" s="70"/>
      <c r="HR80" s="70"/>
      <c r="HS80" s="70"/>
      <c r="HT80" s="70"/>
      <c r="HU80" s="70"/>
      <c r="HV80" s="70"/>
      <c r="HW80" s="70"/>
      <c r="HX80" s="70"/>
      <c r="HY80" s="70"/>
      <c r="HZ80" s="70"/>
      <c r="IA80" s="70"/>
      <c r="IB80" s="70"/>
      <c r="IC80" s="70"/>
      <c r="ID80" s="70"/>
      <c r="IE80" s="70"/>
      <c r="IF80" s="70"/>
      <c r="IG80" s="70"/>
      <c r="IH80" s="70"/>
      <c r="II80" s="70"/>
      <c r="IJ80" s="70"/>
      <c r="IK80" s="70"/>
      <c r="IL80" s="70"/>
      <c r="IM80" s="70"/>
      <c r="IN80" s="70"/>
      <c r="IO80" s="70"/>
      <c r="IP80" s="70"/>
      <c r="IQ80" s="70"/>
      <c r="IR80" s="70"/>
      <c r="IS80" s="70"/>
      <c r="IT80" s="70"/>
      <c r="IU80" s="70"/>
      <c r="IV80" s="70"/>
    </row>
    <row r="81" spans="1:256" s="590" customFormat="1" x14ac:dyDescent="0.2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0"/>
      <c r="BQ81" s="70"/>
      <c r="BR81" s="70"/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0"/>
      <c r="CE81" s="70"/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0"/>
      <c r="CV81" s="70"/>
      <c r="CW81" s="70"/>
      <c r="CX81" s="70"/>
      <c r="CY81" s="70"/>
      <c r="CZ81" s="70"/>
      <c r="DA81" s="70"/>
      <c r="DB81" s="70"/>
      <c r="DC81" s="70"/>
      <c r="DD81" s="70"/>
      <c r="DE81" s="70"/>
      <c r="DF81" s="70"/>
      <c r="DG81" s="70"/>
      <c r="DH81" s="70"/>
      <c r="DI81" s="70"/>
      <c r="DJ81" s="70"/>
      <c r="DK81" s="70"/>
      <c r="DL81" s="70"/>
      <c r="DM81" s="70"/>
      <c r="DN81" s="70"/>
      <c r="DO81" s="70"/>
      <c r="DP81" s="70"/>
      <c r="DQ81" s="70"/>
      <c r="DR81" s="70"/>
      <c r="DS81" s="70"/>
      <c r="DT81" s="70"/>
      <c r="DU81" s="70"/>
      <c r="DV81" s="70"/>
      <c r="DW81" s="70"/>
      <c r="DX81" s="70"/>
      <c r="DY81" s="70"/>
      <c r="DZ81" s="70"/>
      <c r="EA81" s="70"/>
      <c r="EB81" s="70"/>
      <c r="EC81" s="70"/>
      <c r="ED81" s="70"/>
      <c r="EE81" s="70"/>
      <c r="EF81" s="70"/>
      <c r="EG81" s="70"/>
      <c r="EH81" s="70"/>
      <c r="EI81" s="70"/>
      <c r="EJ81" s="70"/>
      <c r="EK81" s="70"/>
      <c r="EL81" s="70"/>
      <c r="EM81" s="70"/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0"/>
      <c r="FA81" s="70"/>
      <c r="FB81" s="70"/>
      <c r="FC81" s="70"/>
      <c r="FD81" s="70"/>
      <c r="FE81" s="70"/>
      <c r="FF81" s="70"/>
      <c r="FG81" s="70"/>
      <c r="FH81" s="70"/>
      <c r="FI81" s="70"/>
      <c r="FJ81" s="70"/>
      <c r="FK81" s="70"/>
      <c r="FL81" s="70"/>
      <c r="FM81" s="70"/>
      <c r="FN81" s="70"/>
      <c r="FO81" s="70"/>
      <c r="FP81" s="70"/>
      <c r="FQ81" s="70"/>
      <c r="FR81" s="70"/>
      <c r="FS81" s="70"/>
      <c r="FT81" s="70"/>
      <c r="FU81" s="70"/>
      <c r="FV81" s="70"/>
      <c r="FW81" s="70"/>
      <c r="FX81" s="70"/>
      <c r="FY81" s="70"/>
      <c r="FZ81" s="70"/>
      <c r="GA81" s="70"/>
      <c r="GB81" s="70"/>
      <c r="GC81" s="70"/>
      <c r="GD81" s="70"/>
      <c r="GE81" s="70"/>
      <c r="GF81" s="70"/>
      <c r="GG81" s="70"/>
      <c r="GH81" s="70"/>
      <c r="GI81" s="70"/>
      <c r="GJ81" s="70"/>
      <c r="GK81" s="70"/>
      <c r="GL81" s="70"/>
      <c r="GM81" s="70"/>
      <c r="GN81" s="70"/>
      <c r="GO81" s="70"/>
      <c r="GP81" s="70"/>
      <c r="GQ81" s="70"/>
      <c r="GR81" s="70"/>
      <c r="GS81" s="70"/>
      <c r="GT81" s="70"/>
      <c r="GU81" s="70"/>
      <c r="GV81" s="70"/>
      <c r="GW81" s="70"/>
      <c r="GX81" s="70"/>
      <c r="GY81" s="70"/>
      <c r="GZ81" s="70"/>
      <c r="HA81" s="70"/>
      <c r="HB81" s="70"/>
      <c r="HC81" s="70"/>
      <c r="HD81" s="70"/>
      <c r="HE81" s="70"/>
      <c r="HF81" s="70"/>
      <c r="HG81" s="70"/>
      <c r="HH81" s="70"/>
      <c r="HI81" s="70"/>
      <c r="HJ81" s="70"/>
      <c r="HK81" s="70"/>
      <c r="HL81" s="70"/>
      <c r="HM81" s="70"/>
      <c r="HN81" s="70"/>
      <c r="HO81" s="70"/>
      <c r="HP81" s="70"/>
      <c r="HQ81" s="70"/>
      <c r="HR81" s="70"/>
      <c r="HS81" s="70"/>
      <c r="HT81" s="70"/>
      <c r="HU81" s="70"/>
      <c r="HV81" s="70"/>
      <c r="HW81" s="70"/>
      <c r="HX81" s="70"/>
      <c r="HY81" s="70"/>
      <c r="HZ81" s="70"/>
      <c r="IA81" s="70"/>
      <c r="IB81" s="70"/>
      <c r="IC81" s="70"/>
      <c r="ID81" s="70"/>
      <c r="IE81" s="70"/>
      <c r="IF81" s="70"/>
      <c r="IG81" s="70"/>
      <c r="IH81" s="70"/>
      <c r="II81" s="70"/>
      <c r="IJ81" s="70"/>
      <c r="IK81" s="70"/>
      <c r="IL81" s="70"/>
      <c r="IM81" s="70"/>
      <c r="IN81" s="70"/>
      <c r="IO81" s="70"/>
      <c r="IP81" s="70"/>
      <c r="IQ81" s="70"/>
      <c r="IR81" s="70"/>
      <c r="IS81" s="70"/>
      <c r="IT81" s="70"/>
      <c r="IU81" s="70"/>
      <c r="IV81" s="70"/>
    </row>
    <row r="82" spans="1:256" s="590" customFormat="1" x14ac:dyDescent="0.2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  <c r="BR82" s="70"/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/>
      <c r="CD82" s="70"/>
      <c r="CE82" s="70"/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  <c r="CS82" s="70"/>
      <c r="CT82" s="70"/>
      <c r="CU82" s="70"/>
      <c r="CV82" s="70"/>
      <c r="CW82" s="70"/>
      <c r="CX82" s="70"/>
      <c r="CY82" s="70"/>
      <c r="CZ82" s="70"/>
      <c r="DA82" s="70"/>
      <c r="DB82" s="70"/>
      <c r="DC82" s="70"/>
      <c r="DD82" s="70"/>
      <c r="DE82" s="70"/>
      <c r="DF82" s="70"/>
      <c r="DG82" s="70"/>
      <c r="DH82" s="70"/>
      <c r="DI82" s="70"/>
      <c r="DJ82" s="70"/>
      <c r="DK82" s="7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70"/>
      <c r="DX82" s="70"/>
      <c r="DY82" s="70"/>
      <c r="DZ82" s="70"/>
      <c r="EA82" s="70"/>
      <c r="EB82" s="70"/>
      <c r="EC82" s="70"/>
      <c r="ED82" s="70"/>
      <c r="EE82" s="70"/>
      <c r="EF82" s="70"/>
      <c r="EG82" s="70"/>
      <c r="EH82" s="70"/>
      <c r="EI82" s="70"/>
      <c r="EJ82" s="70"/>
      <c r="EK82" s="70"/>
      <c r="EL82" s="70"/>
      <c r="EM82" s="70"/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0"/>
      <c r="FA82" s="70"/>
      <c r="FB82" s="70"/>
      <c r="FC82" s="70"/>
      <c r="FD82" s="70"/>
      <c r="FE82" s="70"/>
      <c r="FF82" s="70"/>
      <c r="FG82" s="70"/>
      <c r="FH82" s="70"/>
      <c r="FI82" s="70"/>
      <c r="FJ82" s="70"/>
      <c r="FK82" s="70"/>
      <c r="FL82" s="70"/>
      <c r="FM82" s="70"/>
      <c r="FN82" s="70"/>
      <c r="FO82" s="70"/>
      <c r="FP82" s="70"/>
      <c r="FQ82" s="70"/>
      <c r="FR82" s="70"/>
      <c r="FS82" s="70"/>
      <c r="FT82" s="70"/>
      <c r="FU82" s="70"/>
      <c r="FV82" s="70"/>
      <c r="FW82" s="70"/>
      <c r="FX82" s="70"/>
      <c r="FY82" s="70"/>
      <c r="FZ82" s="70"/>
      <c r="GA82" s="70"/>
      <c r="GB82" s="70"/>
      <c r="GC82" s="70"/>
      <c r="GD82" s="70"/>
      <c r="GE82" s="70"/>
      <c r="GF82" s="70"/>
      <c r="GG82" s="70"/>
      <c r="GH82" s="70"/>
      <c r="GI82" s="70"/>
      <c r="GJ82" s="70"/>
      <c r="GK82" s="70"/>
      <c r="GL82" s="70"/>
      <c r="GM82" s="70"/>
      <c r="GN82" s="70"/>
      <c r="GO82" s="70"/>
      <c r="GP82" s="70"/>
      <c r="GQ82" s="70"/>
      <c r="GR82" s="70"/>
      <c r="GS82" s="70"/>
      <c r="GT82" s="70"/>
      <c r="GU82" s="70"/>
      <c r="GV82" s="70"/>
      <c r="GW82" s="70"/>
      <c r="GX82" s="70"/>
      <c r="GY82" s="70"/>
      <c r="GZ82" s="70"/>
      <c r="HA82" s="70"/>
      <c r="HB82" s="70"/>
      <c r="HC82" s="70"/>
      <c r="HD82" s="70"/>
      <c r="HE82" s="70"/>
      <c r="HF82" s="70"/>
      <c r="HG82" s="70"/>
      <c r="HH82" s="70"/>
      <c r="HI82" s="70"/>
      <c r="HJ82" s="70"/>
      <c r="HK82" s="70"/>
      <c r="HL82" s="70"/>
      <c r="HM82" s="70"/>
      <c r="HN82" s="70"/>
      <c r="HO82" s="70"/>
      <c r="HP82" s="70"/>
      <c r="HQ82" s="70"/>
      <c r="HR82" s="70"/>
      <c r="HS82" s="70"/>
      <c r="HT82" s="70"/>
      <c r="HU82" s="70"/>
      <c r="HV82" s="70"/>
      <c r="HW82" s="70"/>
      <c r="HX82" s="70"/>
      <c r="HY82" s="70"/>
      <c r="HZ82" s="70"/>
      <c r="IA82" s="70"/>
      <c r="IB82" s="70"/>
      <c r="IC82" s="70"/>
      <c r="ID82" s="70"/>
      <c r="IE82" s="70"/>
      <c r="IF82" s="70"/>
      <c r="IG82" s="70"/>
      <c r="IH82" s="70"/>
      <c r="II82" s="70"/>
      <c r="IJ82" s="70"/>
      <c r="IK82" s="70"/>
      <c r="IL82" s="70"/>
      <c r="IM82" s="70"/>
      <c r="IN82" s="70"/>
      <c r="IO82" s="70"/>
      <c r="IP82" s="70"/>
      <c r="IQ82" s="70"/>
      <c r="IR82" s="70"/>
      <c r="IS82" s="70"/>
      <c r="IT82" s="70"/>
      <c r="IU82" s="70"/>
      <c r="IV82" s="70"/>
    </row>
    <row r="83" spans="1:256" s="590" customFormat="1" x14ac:dyDescent="0.2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  <c r="BP83" s="70"/>
      <c r="BQ83" s="70"/>
      <c r="BR83" s="70"/>
      <c r="BS83" s="70"/>
      <c r="BT83" s="70"/>
      <c r="BU83" s="70"/>
      <c r="BV83" s="70"/>
      <c r="BW83" s="70"/>
      <c r="BX83" s="70"/>
      <c r="BY83" s="70"/>
      <c r="BZ83" s="70"/>
      <c r="CA83" s="70"/>
      <c r="CB83" s="70"/>
      <c r="CC83" s="70"/>
      <c r="CD83" s="70"/>
      <c r="CE83" s="70"/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  <c r="CS83" s="70"/>
      <c r="CT83" s="70"/>
      <c r="CU83" s="70"/>
      <c r="CV83" s="70"/>
      <c r="CW83" s="70"/>
      <c r="CX83" s="70"/>
      <c r="CY83" s="70"/>
      <c r="CZ83" s="70"/>
      <c r="DA83" s="70"/>
      <c r="DB83" s="70"/>
      <c r="DC83" s="70"/>
      <c r="DD83" s="70"/>
      <c r="DE83" s="70"/>
      <c r="DF83" s="70"/>
      <c r="DG83" s="70"/>
      <c r="DH83" s="70"/>
      <c r="DI83" s="70"/>
      <c r="DJ83" s="70"/>
      <c r="DK83" s="70"/>
      <c r="DL83" s="70"/>
      <c r="DM83" s="70"/>
      <c r="DN83" s="70"/>
      <c r="DO83" s="70"/>
      <c r="DP83" s="70"/>
      <c r="DQ83" s="70"/>
      <c r="DR83" s="70"/>
      <c r="DS83" s="70"/>
      <c r="DT83" s="70"/>
      <c r="DU83" s="70"/>
      <c r="DV83" s="70"/>
      <c r="DW83" s="70"/>
      <c r="DX83" s="70"/>
      <c r="DY83" s="70"/>
      <c r="DZ83" s="70"/>
      <c r="EA83" s="70"/>
      <c r="EB83" s="70"/>
      <c r="EC83" s="70"/>
      <c r="ED83" s="70"/>
      <c r="EE83" s="70"/>
      <c r="EF83" s="70"/>
      <c r="EG83" s="70"/>
      <c r="EH83" s="70"/>
      <c r="EI83" s="70"/>
      <c r="EJ83" s="70"/>
      <c r="EK83" s="70"/>
      <c r="EL83" s="70"/>
      <c r="EM83" s="70"/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70"/>
      <c r="EY83" s="70"/>
      <c r="EZ83" s="70"/>
      <c r="FA83" s="70"/>
      <c r="FB83" s="70"/>
      <c r="FC83" s="70"/>
      <c r="FD83" s="70"/>
      <c r="FE83" s="70"/>
      <c r="FF83" s="70"/>
      <c r="FG83" s="70"/>
      <c r="FH83" s="70"/>
      <c r="FI83" s="70"/>
      <c r="FJ83" s="70"/>
      <c r="FK83" s="70"/>
      <c r="FL83" s="70"/>
      <c r="FM83" s="70"/>
      <c r="FN83" s="70"/>
      <c r="FO83" s="70"/>
      <c r="FP83" s="70"/>
      <c r="FQ83" s="70"/>
      <c r="FR83" s="70"/>
      <c r="FS83" s="70"/>
      <c r="FT83" s="70"/>
      <c r="FU83" s="70"/>
      <c r="FV83" s="70"/>
      <c r="FW83" s="70"/>
      <c r="FX83" s="70"/>
      <c r="FY83" s="70"/>
      <c r="FZ83" s="70"/>
      <c r="GA83" s="70"/>
      <c r="GB83" s="70"/>
      <c r="GC83" s="70"/>
      <c r="GD83" s="70"/>
      <c r="GE83" s="70"/>
      <c r="GF83" s="70"/>
      <c r="GG83" s="70"/>
      <c r="GH83" s="70"/>
      <c r="GI83" s="70"/>
      <c r="GJ83" s="70"/>
      <c r="GK83" s="70"/>
      <c r="GL83" s="70"/>
      <c r="GM83" s="70"/>
      <c r="GN83" s="70"/>
      <c r="GO83" s="70"/>
      <c r="GP83" s="70"/>
      <c r="GQ83" s="70"/>
      <c r="GR83" s="70"/>
      <c r="GS83" s="70"/>
      <c r="GT83" s="70"/>
      <c r="GU83" s="70"/>
      <c r="GV83" s="70"/>
      <c r="GW83" s="70"/>
      <c r="GX83" s="70"/>
      <c r="GY83" s="70"/>
      <c r="GZ83" s="70"/>
      <c r="HA83" s="70"/>
      <c r="HB83" s="70"/>
      <c r="HC83" s="70"/>
      <c r="HD83" s="70"/>
      <c r="HE83" s="70"/>
      <c r="HF83" s="70"/>
      <c r="HG83" s="70"/>
      <c r="HH83" s="70"/>
      <c r="HI83" s="70"/>
      <c r="HJ83" s="70"/>
      <c r="HK83" s="70"/>
      <c r="HL83" s="70"/>
      <c r="HM83" s="70"/>
      <c r="HN83" s="70"/>
      <c r="HO83" s="70"/>
      <c r="HP83" s="70"/>
      <c r="HQ83" s="70"/>
      <c r="HR83" s="70"/>
      <c r="HS83" s="70"/>
      <c r="HT83" s="70"/>
      <c r="HU83" s="70"/>
      <c r="HV83" s="70"/>
      <c r="HW83" s="70"/>
      <c r="HX83" s="70"/>
      <c r="HY83" s="70"/>
      <c r="HZ83" s="70"/>
      <c r="IA83" s="70"/>
      <c r="IB83" s="70"/>
      <c r="IC83" s="70"/>
      <c r="ID83" s="70"/>
      <c r="IE83" s="70"/>
      <c r="IF83" s="70"/>
      <c r="IG83" s="70"/>
      <c r="IH83" s="70"/>
      <c r="II83" s="70"/>
      <c r="IJ83" s="70"/>
      <c r="IK83" s="70"/>
      <c r="IL83" s="70"/>
      <c r="IM83" s="70"/>
      <c r="IN83" s="70"/>
      <c r="IO83" s="70"/>
      <c r="IP83" s="70"/>
      <c r="IQ83" s="70"/>
      <c r="IR83" s="70"/>
      <c r="IS83" s="70"/>
      <c r="IT83" s="70"/>
      <c r="IU83" s="70"/>
      <c r="IV83" s="70"/>
    </row>
    <row r="84" spans="1:256" s="590" customFormat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/>
      <c r="CD84" s="70"/>
      <c r="CE84" s="70"/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0"/>
      <c r="CV84" s="70"/>
      <c r="CW84" s="70"/>
      <c r="CX84" s="70"/>
      <c r="CY84" s="70"/>
      <c r="CZ84" s="70"/>
      <c r="DA84" s="70"/>
      <c r="DB84" s="70"/>
      <c r="DC84" s="70"/>
      <c r="DD84" s="70"/>
      <c r="DE84" s="70"/>
      <c r="DF84" s="70"/>
      <c r="DG84" s="70"/>
      <c r="DH84" s="70"/>
      <c r="DI84" s="70"/>
      <c r="DJ84" s="70"/>
      <c r="DK84" s="70"/>
      <c r="DL84" s="70"/>
      <c r="DM84" s="70"/>
      <c r="DN84" s="70"/>
      <c r="DO84" s="70"/>
      <c r="DP84" s="70"/>
      <c r="DQ84" s="70"/>
      <c r="DR84" s="70"/>
      <c r="DS84" s="70"/>
      <c r="DT84" s="70"/>
      <c r="DU84" s="70"/>
      <c r="DV84" s="70"/>
      <c r="DW84" s="70"/>
      <c r="DX84" s="70"/>
      <c r="DY84" s="70"/>
      <c r="DZ84" s="70"/>
      <c r="EA84" s="70"/>
      <c r="EB84" s="70"/>
      <c r="EC84" s="70"/>
      <c r="ED84" s="70"/>
      <c r="EE84" s="70"/>
      <c r="EF84" s="70"/>
      <c r="EG84" s="70"/>
      <c r="EH84" s="70"/>
      <c r="EI84" s="70"/>
      <c r="EJ84" s="70"/>
      <c r="EK84" s="70"/>
      <c r="EL84" s="70"/>
      <c r="EM84" s="70"/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0"/>
      <c r="FA84" s="70"/>
      <c r="FB84" s="70"/>
      <c r="FC84" s="70"/>
      <c r="FD84" s="70"/>
      <c r="FE84" s="70"/>
      <c r="FF84" s="70"/>
      <c r="FG84" s="70"/>
      <c r="FH84" s="70"/>
      <c r="FI84" s="70"/>
      <c r="FJ84" s="70"/>
      <c r="FK84" s="70"/>
      <c r="FL84" s="70"/>
      <c r="FM84" s="70"/>
      <c r="FN84" s="70"/>
      <c r="FO84" s="70"/>
      <c r="FP84" s="70"/>
      <c r="FQ84" s="70"/>
      <c r="FR84" s="70"/>
      <c r="FS84" s="70"/>
      <c r="FT84" s="70"/>
      <c r="FU84" s="70"/>
      <c r="FV84" s="70"/>
      <c r="FW84" s="70"/>
      <c r="FX84" s="70"/>
      <c r="FY84" s="70"/>
      <c r="FZ84" s="70"/>
      <c r="GA84" s="70"/>
      <c r="GB84" s="70"/>
      <c r="GC84" s="70"/>
      <c r="GD84" s="70"/>
      <c r="GE84" s="70"/>
      <c r="GF84" s="70"/>
      <c r="GG84" s="70"/>
      <c r="GH84" s="70"/>
      <c r="GI84" s="70"/>
      <c r="GJ84" s="70"/>
      <c r="GK84" s="70"/>
      <c r="GL84" s="70"/>
      <c r="GM84" s="70"/>
      <c r="GN84" s="70"/>
      <c r="GO84" s="70"/>
      <c r="GP84" s="70"/>
      <c r="GQ84" s="70"/>
      <c r="GR84" s="70"/>
      <c r="GS84" s="70"/>
      <c r="GT84" s="70"/>
      <c r="GU84" s="70"/>
      <c r="GV84" s="70"/>
      <c r="GW84" s="70"/>
      <c r="GX84" s="70"/>
      <c r="GY84" s="70"/>
      <c r="GZ84" s="70"/>
      <c r="HA84" s="70"/>
      <c r="HB84" s="70"/>
      <c r="HC84" s="70"/>
      <c r="HD84" s="70"/>
      <c r="HE84" s="70"/>
      <c r="HF84" s="70"/>
      <c r="HG84" s="70"/>
      <c r="HH84" s="70"/>
      <c r="HI84" s="70"/>
      <c r="HJ84" s="70"/>
      <c r="HK84" s="70"/>
      <c r="HL84" s="70"/>
      <c r="HM84" s="70"/>
      <c r="HN84" s="70"/>
      <c r="HO84" s="70"/>
      <c r="HP84" s="70"/>
      <c r="HQ84" s="70"/>
      <c r="HR84" s="70"/>
      <c r="HS84" s="70"/>
      <c r="HT84" s="70"/>
      <c r="HU84" s="70"/>
      <c r="HV84" s="70"/>
      <c r="HW84" s="70"/>
      <c r="HX84" s="70"/>
      <c r="HY84" s="70"/>
      <c r="HZ84" s="70"/>
      <c r="IA84" s="70"/>
      <c r="IB84" s="70"/>
      <c r="IC84" s="70"/>
      <c r="ID84" s="70"/>
      <c r="IE84" s="70"/>
      <c r="IF84" s="70"/>
      <c r="IG84" s="70"/>
      <c r="IH84" s="70"/>
      <c r="II84" s="70"/>
      <c r="IJ84" s="70"/>
      <c r="IK84" s="70"/>
      <c r="IL84" s="70"/>
      <c r="IM84" s="70"/>
      <c r="IN84" s="70"/>
      <c r="IO84" s="70"/>
      <c r="IP84" s="70"/>
      <c r="IQ84" s="70"/>
      <c r="IR84" s="70"/>
      <c r="IS84" s="70"/>
      <c r="IT84" s="70"/>
      <c r="IU84" s="70"/>
      <c r="IV84" s="70"/>
    </row>
    <row r="85" spans="1:256" s="590" customFormat="1" x14ac:dyDescent="0.2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  <c r="BR85" s="70"/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/>
      <c r="CD85" s="70"/>
      <c r="CE85" s="70"/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0"/>
      <c r="CV85" s="70"/>
      <c r="CW85" s="70"/>
      <c r="CX85" s="70"/>
      <c r="CY85" s="70"/>
      <c r="CZ85" s="70"/>
      <c r="DA85" s="70"/>
      <c r="DB85" s="70"/>
      <c r="DC85" s="70"/>
      <c r="DD85" s="70"/>
      <c r="DE85" s="70"/>
      <c r="DF85" s="70"/>
      <c r="DG85" s="70"/>
      <c r="DH85" s="70"/>
      <c r="DI85" s="70"/>
      <c r="DJ85" s="70"/>
      <c r="DK85" s="70"/>
      <c r="DL85" s="70"/>
      <c r="DM85" s="70"/>
      <c r="DN85" s="70"/>
      <c r="DO85" s="70"/>
      <c r="DP85" s="70"/>
      <c r="DQ85" s="70"/>
      <c r="DR85" s="70"/>
      <c r="DS85" s="70"/>
      <c r="DT85" s="70"/>
      <c r="DU85" s="70"/>
      <c r="DV85" s="70"/>
      <c r="DW85" s="70"/>
      <c r="DX85" s="70"/>
      <c r="DY85" s="70"/>
      <c r="DZ85" s="70"/>
      <c r="EA85" s="70"/>
      <c r="EB85" s="70"/>
      <c r="EC85" s="70"/>
      <c r="ED85" s="70"/>
      <c r="EE85" s="70"/>
      <c r="EF85" s="70"/>
      <c r="EG85" s="70"/>
      <c r="EH85" s="70"/>
      <c r="EI85" s="70"/>
      <c r="EJ85" s="70"/>
      <c r="EK85" s="70"/>
      <c r="EL85" s="70"/>
      <c r="EM85" s="70"/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0"/>
      <c r="FA85" s="70"/>
      <c r="FB85" s="70"/>
      <c r="FC85" s="70"/>
      <c r="FD85" s="70"/>
      <c r="FE85" s="70"/>
      <c r="FF85" s="70"/>
      <c r="FG85" s="70"/>
      <c r="FH85" s="70"/>
      <c r="FI85" s="70"/>
      <c r="FJ85" s="70"/>
      <c r="FK85" s="70"/>
      <c r="FL85" s="70"/>
      <c r="FM85" s="70"/>
      <c r="FN85" s="70"/>
      <c r="FO85" s="70"/>
      <c r="FP85" s="70"/>
      <c r="FQ85" s="70"/>
      <c r="FR85" s="70"/>
      <c r="FS85" s="70"/>
      <c r="FT85" s="70"/>
      <c r="FU85" s="70"/>
      <c r="FV85" s="70"/>
      <c r="FW85" s="70"/>
      <c r="FX85" s="70"/>
      <c r="FY85" s="70"/>
      <c r="FZ85" s="70"/>
      <c r="GA85" s="70"/>
      <c r="GB85" s="70"/>
      <c r="GC85" s="70"/>
      <c r="GD85" s="70"/>
      <c r="GE85" s="70"/>
      <c r="GF85" s="70"/>
      <c r="GG85" s="70"/>
      <c r="GH85" s="70"/>
      <c r="GI85" s="70"/>
      <c r="GJ85" s="70"/>
      <c r="GK85" s="70"/>
      <c r="GL85" s="70"/>
      <c r="GM85" s="70"/>
      <c r="GN85" s="70"/>
      <c r="GO85" s="70"/>
      <c r="GP85" s="70"/>
      <c r="GQ85" s="70"/>
      <c r="GR85" s="70"/>
      <c r="GS85" s="70"/>
      <c r="GT85" s="70"/>
      <c r="GU85" s="70"/>
      <c r="GV85" s="70"/>
      <c r="GW85" s="70"/>
      <c r="GX85" s="70"/>
      <c r="GY85" s="70"/>
      <c r="GZ85" s="70"/>
      <c r="HA85" s="70"/>
      <c r="HB85" s="70"/>
      <c r="HC85" s="70"/>
      <c r="HD85" s="70"/>
      <c r="HE85" s="70"/>
      <c r="HF85" s="70"/>
      <c r="HG85" s="70"/>
      <c r="HH85" s="70"/>
      <c r="HI85" s="70"/>
      <c r="HJ85" s="70"/>
      <c r="HK85" s="70"/>
      <c r="HL85" s="70"/>
      <c r="HM85" s="70"/>
      <c r="HN85" s="70"/>
      <c r="HO85" s="70"/>
      <c r="HP85" s="70"/>
      <c r="HQ85" s="70"/>
      <c r="HR85" s="70"/>
      <c r="HS85" s="70"/>
      <c r="HT85" s="70"/>
      <c r="HU85" s="70"/>
      <c r="HV85" s="70"/>
      <c r="HW85" s="70"/>
      <c r="HX85" s="70"/>
      <c r="HY85" s="70"/>
      <c r="HZ85" s="70"/>
      <c r="IA85" s="70"/>
      <c r="IB85" s="70"/>
      <c r="IC85" s="70"/>
      <c r="ID85" s="70"/>
      <c r="IE85" s="70"/>
      <c r="IF85" s="70"/>
      <c r="IG85" s="70"/>
      <c r="IH85" s="70"/>
      <c r="II85" s="70"/>
      <c r="IJ85" s="70"/>
      <c r="IK85" s="70"/>
      <c r="IL85" s="70"/>
      <c r="IM85" s="70"/>
      <c r="IN85" s="70"/>
      <c r="IO85" s="70"/>
      <c r="IP85" s="70"/>
      <c r="IQ85" s="70"/>
      <c r="IR85" s="70"/>
      <c r="IS85" s="70"/>
      <c r="IT85" s="70"/>
      <c r="IU85" s="70"/>
      <c r="IV85" s="70"/>
    </row>
    <row r="86" spans="1:256" s="590" customFormat="1" x14ac:dyDescent="0.2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70"/>
      <c r="CX86" s="70"/>
      <c r="CY86" s="70"/>
      <c r="CZ86" s="70"/>
      <c r="DA86" s="70"/>
      <c r="DB86" s="70"/>
      <c r="DC86" s="70"/>
      <c r="DD86" s="70"/>
      <c r="DE86" s="70"/>
      <c r="DF86" s="70"/>
      <c r="DG86" s="70"/>
      <c r="DH86" s="70"/>
      <c r="DI86" s="70"/>
      <c r="DJ86" s="70"/>
      <c r="DK86" s="70"/>
      <c r="DL86" s="70"/>
      <c r="DM86" s="70"/>
      <c r="DN86" s="70"/>
      <c r="DO86" s="70"/>
      <c r="DP86" s="70"/>
      <c r="DQ86" s="70"/>
      <c r="DR86" s="70"/>
      <c r="DS86" s="70"/>
      <c r="DT86" s="70"/>
      <c r="DU86" s="70"/>
      <c r="DV86" s="70"/>
      <c r="DW86" s="70"/>
      <c r="DX86" s="70"/>
      <c r="DY86" s="70"/>
      <c r="DZ86" s="70"/>
      <c r="EA86" s="70"/>
      <c r="EB86" s="70"/>
      <c r="EC86" s="70"/>
      <c r="ED86" s="70"/>
      <c r="EE86" s="70"/>
      <c r="EF86" s="70"/>
      <c r="EG86" s="70"/>
      <c r="EH86" s="70"/>
      <c r="EI86" s="70"/>
      <c r="EJ86" s="70"/>
      <c r="EK86" s="70"/>
      <c r="EL86" s="70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/>
      <c r="FV86" s="70"/>
      <c r="FW86" s="70"/>
      <c r="FX86" s="70"/>
      <c r="FY86" s="70"/>
      <c r="FZ86" s="70"/>
      <c r="GA86" s="70"/>
      <c r="GB86" s="70"/>
      <c r="GC86" s="70"/>
      <c r="GD86" s="70"/>
      <c r="GE86" s="70"/>
      <c r="GF86" s="70"/>
      <c r="GG86" s="70"/>
      <c r="GH86" s="70"/>
      <c r="GI86" s="70"/>
      <c r="GJ86" s="70"/>
      <c r="GK86" s="70"/>
      <c r="GL86" s="70"/>
      <c r="GM86" s="70"/>
      <c r="GN86" s="70"/>
      <c r="GO86" s="70"/>
      <c r="GP86" s="70"/>
      <c r="GQ86" s="70"/>
      <c r="GR86" s="70"/>
      <c r="GS86" s="70"/>
      <c r="GT86" s="70"/>
      <c r="GU86" s="70"/>
      <c r="GV86" s="70"/>
      <c r="GW86" s="70"/>
      <c r="GX86" s="70"/>
      <c r="GY86" s="70"/>
      <c r="GZ86" s="70"/>
      <c r="HA86" s="70"/>
      <c r="HB86" s="70"/>
      <c r="HC86" s="70"/>
      <c r="HD86" s="70"/>
      <c r="HE86" s="70"/>
      <c r="HF86" s="70"/>
      <c r="HG86" s="70"/>
      <c r="HH86" s="70"/>
      <c r="HI86" s="70"/>
      <c r="HJ86" s="70"/>
      <c r="HK86" s="70"/>
      <c r="HL86" s="70"/>
      <c r="HM86" s="70"/>
      <c r="HN86" s="70"/>
      <c r="HO86" s="70"/>
      <c r="HP86" s="70"/>
      <c r="HQ86" s="70"/>
      <c r="HR86" s="70"/>
      <c r="HS86" s="70"/>
      <c r="HT86" s="70"/>
      <c r="HU86" s="70"/>
      <c r="HV86" s="70"/>
      <c r="HW86" s="70"/>
      <c r="HX86" s="70"/>
      <c r="HY86" s="70"/>
      <c r="HZ86" s="70"/>
      <c r="IA86" s="70"/>
      <c r="IB86" s="70"/>
      <c r="IC86" s="70"/>
      <c r="ID86" s="70"/>
      <c r="IE86" s="70"/>
      <c r="IF86" s="70"/>
      <c r="IG86" s="70"/>
      <c r="IH86" s="70"/>
      <c r="II86" s="70"/>
      <c r="IJ86" s="70"/>
      <c r="IK86" s="70"/>
      <c r="IL86" s="70"/>
      <c r="IM86" s="70"/>
      <c r="IN86" s="70"/>
      <c r="IO86" s="70"/>
      <c r="IP86" s="70"/>
      <c r="IQ86" s="70"/>
      <c r="IR86" s="70"/>
      <c r="IS86" s="70"/>
      <c r="IT86" s="70"/>
      <c r="IU86" s="70"/>
      <c r="IV86" s="70"/>
    </row>
    <row r="87" spans="1:256" s="590" customFormat="1" x14ac:dyDescent="0.2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  <c r="BR87" s="70"/>
      <c r="BS87" s="70"/>
      <c r="BT87" s="70"/>
      <c r="BU87" s="70"/>
      <c r="BV87" s="70"/>
      <c r="BW87" s="70"/>
      <c r="BX87" s="70"/>
      <c r="BY87" s="70"/>
      <c r="BZ87" s="70"/>
      <c r="CA87" s="70"/>
      <c r="CB87" s="70"/>
      <c r="CC87" s="70"/>
      <c r="CD87" s="70"/>
      <c r="CE87" s="70"/>
      <c r="CF87" s="70"/>
      <c r="CG87" s="70"/>
      <c r="CH87" s="70"/>
      <c r="CI87" s="70"/>
      <c r="CJ87" s="70"/>
      <c r="CK87" s="70"/>
      <c r="CL87" s="70"/>
      <c r="CM87" s="70"/>
      <c r="CN87" s="70"/>
      <c r="CO87" s="70"/>
      <c r="CP87" s="70"/>
      <c r="CQ87" s="70"/>
      <c r="CR87" s="70"/>
      <c r="CS87" s="70"/>
      <c r="CT87" s="70"/>
      <c r="CU87" s="70"/>
      <c r="CV87" s="70"/>
      <c r="CW87" s="70"/>
      <c r="CX87" s="70"/>
      <c r="CY87" s="70"/>
      <c r="CZ87" s="70"/>
      <c r="DA87" s="70"/>
      <c r="DB87" s="70"/>
      <c r="DC87" s="70"/>
      <c r="DD87" s="70"/>
      <c r="DE87" s="70"/>
      <c r="DF87" s="70"/>
      <c r="DG87" s="70"/>
      <c r="DH87" s="70"/>
      <c r="DI87" s="70"/>
      <c r="DJ87" s="70"/>
      <c r="DK87" s="70"/>
      <c r="DL87" s="70"/>
      <c r="DM87" s="70"/>
      <c r="DN87" s="70"/>
      <c r="DO87" s="70"/>
      <c r="DP87" s="70"/>
      <c r="DQ87" s="70"/>
      <c r="DR87" s="70"/>
      <c r="DS87" s="70"/>
      <c r="DT87" s="70"/>
      <c r="DU87" s="70"/>
      <c r="DV87" s="70"/>
      <c r="DW87" s="70"/>
      <c r="DX87" s="70"/>
      <c r="DY87" s="70"/>
      <c r="DZ87" s="70"/>
      <c r="EA87" s="70"/>
      <c r="EB87" s="70"/>
      <c r="EC87" s="70"/>
      <c r="ED87" s="70"/>
      <c r="EE87" s="70"/>
      <c r="EF87" s="70"/>
      <c r="EG87" s="70"/>
      <c r="EH87" s="70"/>
      <c r="EI87" s="70"/>
      <c r="EJ87" s="70"/>
      <c r="EK87" s="70"/>
      <c r="EL87" s="70"/>
      <c r="EM87" s="70"/>
      <c r="EN87" s="70"/>
      <c r="EO87" s="70"/>
      <c r="EP87" s="70"/>
      <c r="EQ87" s="70"/>
      <c r="ER87" s="70"/>
      <c r="ES87" s="70"/>
      <c r="ET87" s="70"/>
      <c r="EU87" s="70"/>
      <c r="EV87" s="70"/>
      <c r="EW87" s="70"/>
      <c r="EX87" s="70"/>
      <c r="EY87" s="70"/>
      <c r="EZ87" s="70"/>
      <c r="FA87" s="70"/>
      <c r="FB87" s="70"/>
      <c r="FC87" s="70"/>
      <c r="FD87" s="70"/>
      <c r="FE87" s="70"/>
      <c r="FF87" s="70"/>
      <c r="FG87" s="70"/>
      <c r="FH87" s="70"/>
      <c r="FI87" s="70"/>
      <c r="FJ87" s="70"/>
      <c r="FK87" s="70"/>
      <c r="FL87" s="70"/>
      <c r="FM87" s="70"/>
      <c r="FN87" s="70"/>
      <c r="FO87" s="70"/>
      <c r="FP87" s="70"/>
      <c r="FQ87" s="70"/>
      <c r="FR87" s="70"/>
      <c r="FS87" s="70"/>
      <c r="FT87" s="70"/>
      <c r="FU87" s="70"/>
      <c r="FV87" s="70"/>
      <c r="FW87" s="70"/>
      <c r="FX87" s="70"/>
      <c r="FY87" s="70"/>
      <c r="FZ87" s="70"/>
      <c r="GA87" s="70"/>
      <c r="GB87" s="70"/>
      <c r="GC87" s="70"/>
      <c r="GD87" s="70"/>
      <c r="GE87" s="70"/>
      <c r="GF87" s="70"/>
      <c r="GG87" s="70"/>
      <c r="GH87" s="70"/>
      <c r="GI87" s="70"/>
      <c r="GJ87" s="70"/>
      <c r="GK87" s="70"/>
      <c r="GL87" s="70"/>
      <c r="GM87" s="70"/>
      <c r="GN87" s="70"/>
      <c r="GO87" s="70"/>
      <c r="GP87" s="70"/>
      <c r="GQ87" s="70"/>
      <c r="GR87" s="70"/>
      <c r="GS87" s="70"/>
      <c r="GT87" s="70"/>
      <c r="GU87" s="70"/>
      <c r="GV87" s="70"/>
      <c r="GW87" s="70"/>
      <c r="GX87" s="70"/>
      <c r="GY87" s="70"/>
      <c r="GZ87" s="70"/>
      <c r="HA87" s="70"/>
      <c r="HB87" s="70"/>
      <c r="HC87" s="70"/>
      <c r="HD87" s="70"/>
      <c r="HE87" s="70"/>
      <c r="HF87" s="70"/>
      <c r="HG87" s="70"/>
      <c r="HH87" s="70"/>
      <c r="HI87" s="70"/>
      <c r="HJ87" s="70"/>
      <c r="HK87" s="70"/>
      <c r="HL87" s="70"/>
      <c r="HM87" s="70"/>
      <c r="HN87" s="70"/>
      <c r="HO87" s="70"/>
      <c r="HP87" s="70"/>
      <c r="HQ87" s="70"/>
      <c r="HR87" s="70"/>
      <c r="HS87" s="70"/>
      <c r="HT87" s="70"/>
      <c r="HU87" s="70"/>
      <c r="HV87" s="70"/>
      <c r="HW87" s="70"/>
      <c r="HX87" s="70"/>
      <c r="HY87" s="70"/>
      <c r="HZ87" s="70"/>
      <c r="IA87" s="70"/>
      <c r="IB87" s="70"/>
      <c r="IC87" s="70"/>
      <c r="ID87" s="70"/>
      <c r="IE87" s="70"/>
      <c r="IF87" s="70"/>
      <c r="IG87" s="70"/>
      <c r="IH87" s="70"/>
      <c r="II87" s="70"/>
      <c r="IJ87" s="70"/>
      <c r="IK87" s="70"/>
      <c r="IL87" s="70"/>
      <c r="IM87" s="70"/>
      <c r="IN87" s="70"/>
      <c r="IO87" s="70"/>
      <c r="IP87" s="70"/>
      <c r="IQ87" s="70"/>
      <c r="IR87" s="70"/>
      <c r="IS87" s="70"/>
      <c r="IT87" s="70"/>
      <c r="IU87" s="70"/>
      <c r="IV87" s="70"/>
    </row>
    <row r="88" spans="1:256" s="590" customFormat="1" x14ac:dyDescent="0.2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  <c r="BP88" s="70"/>
      <c r="BQ88" s="70"/>
      <c r="BR88" s="70"/>
      <c r="BS88" s="70"/>
      <c r="BT88" s="70"/>
      <c r="BU88" s="70"/>
      <c r="BV88" s="70"/>
      <c r="BW88" s="70"/>
      <c r="BX88" s="70"/>
      <c r="BY88" s="70"/>
      <c r="BZ88" s="70"/>
      <c r="CA88" s="70"/>
      <c r="CB88" s="70"/>
      <c r="CC88" s="70"/>
      <c r="CD88" s="70"/>
      <c r="CE88" s="70"/>
      <c r="CF88" s="70"/>
      <c r="CG88" s="70"/>
      <c r="CH88" s="70"/>
      <c r="CI88" s="70"/>
      <c r="CJ88" s="70"/>
      <c r="CK88" s="70"/>
      <c r="CL88" s="70"/>
      <c r="CM88" s="70"/>
      <c r="CN88" s="70"/>
      <c r="CO88" s="70"/>
      <c r="CP88" s="70"/>
      <c r="CQ88" s="70"/>
      <c r="CR88" s="70"/>
      <c r="CS88" s="70"/>
      <c r="CT88" s="70"/>
      <c r="CU88" s="70"/>
      <c r="CV88" s="70"/>
      <c r="CW88" s="70"/>
      <c r="CX88" s="70"/>
      <c r="CY88" s="70"/>
      <c r="CZ88" s="70"/>
      <c r="DA88" s="70"/>
      <c r="DB88" s="70"/>
      <c r="DC88" s="70"/>
      <c r="DD88" s="70"/>
      <c r="DE88" s="70"/>
      <c r="DF88" s="70"/>
      <c r="DG88" s="70"/>
      <c r="DH88" s="70"/>
      <c r="DI88" s="70"/>
      <c r="DJ88" s="70"/>
      <c r="DK88" s="70"/>
      <c r="DL88" s="70"/>
      <c r="DM88" s="70"/>
      <c r="DN88" s="70"/>
      <c r="DO88" s="70"/>
      <c r="DP88" s="70"/>
      <c r="DQ88" s="70"/>
      <c r="DR88" s="70"/>
      <c r="DS88" s="70"/>
      <c r="DT88" s="70"/>
      <c r="DU88" s="70"/>
      <c r="DV88" s="70"/>
      <c r="DW88" s="70"/>
      <c r="DX88" s="70"/>
      <c r="DY88" s="70"/>
      <c r="DZ88" s="70"/>
      <c r="EA88" s="70"/>
      <c r="EB88" s="70"/>
      <c r="EC88" s="70"/>
      <c r="ED88" s="70"/>
      <c r="EE88" s="70"/>
      <c r="EF88" s="70"/>
      <c r="EG88" s="70"/>
      <c r="EH88" s="70"/>
      <c r="EI88" s="70"/>
      <c r="EJ88" s="70"/>
      <c r="EK88" s="70"/>
      <c r="EL88" s="70"/>
      <c r="EM88" s="70"/>
      <c r="EN88" s="70"/>
      <c r="EO88" s="70"/>
      <c r="EP88" s="70"/>
      <c r="EQ88" s="70"/>
      <c r="ER88" s="70"/>
      <c r="ES88" s="70"/>
      <c r="ET88" s="70"/>
      <c r="EU88" s="70"/>
      <c r="EV88" s="70"/>
      <c r="EW88" s="70"/>
      <c r="EX88" s="70"/>
      <c r="EY88" s="70"/>
      <c r="EZ88" s="70"/>
      <c r="FA88" s="70"/>
      <c r="FB88" s="70"/>
      <c r="FC88" s="70"/>
      <c r="FD88" s="70"/>
      <c r="FE88" s="70"/>
      <c r="FF88" s="70"/>
      <c r="FG88" s="70"/>
      <c r="FH88" s="70"/>
      <c r="FI88" s="70"/>
      <c r="FJ88" s="70"/>
      <c r="FK88" s="70"/>
      <c r="FL88" s="70"/>
      <c r="FM88" s="70"/>
      <c r="FN88" s="70"/>
      <c r="FO88" s="70"/>
      <c r="FP88" s="70"/>
      <c r="FQ88" s="70"/>
      <c r="FR88" s="70"/>
      <c r="FS88" s="70"/>
      <c r="FT88" s="70"/>
      <c r="FU88" s="70"/>
      <c r="FV88" s="70"/>
      <c r="FW88" s="70"/>
      <c r="FX88" s="70"/>
      <c r="FY88" s="70"/>
      <c r="FZ88" s="70"/>
      <c r="GA88" s="70"/>
      <c r="GB88" s="70"/>
      <c r="GC88" s="70"/>
      <c r="GD88" s="70"/>
      <c r="GE88" s="70"/>
      <c r="GF88" s="70"/>
      <c r="GG88" s="70"/>
      <c r="GH88" s="70"/>
      <c r="GI88" s="70"/>
      <c r="GJ88" s="70"/>
      <c r="GK88" s="70"/>
      <c r="GL88" s="70"/>
      <c r="GM88" s="70"/>
      <c r="GN88" s="70"/>
      <c r="GO88" s="70"/>
      <c r="GP88" s="70"/>
      <c r="GQ88" s="70"/>
      <c r="GR88" s="70"/>
      <c r="GS88" s="70"/>
      <c r="GT88" s="70"/>
      <c r="GU88" s="70"/>
      <c r="GV88" s="70"/>
      <c r="GW88" s="70"/>
      <c r="GX88" s="70"/>
      <c r="GY88" s="70"/>
      <c r="GZ88" s="70"/>
      <c r="HA88" s="70"/>
      <c r="HB88" s="70"/>
      <c r="HC88" s="70"/>
      <c r="HD88" s="70"/>
      <c r="HE88" s="70"/>
      <c r="HF88" s="70"/>
      <c r="HG88" s="70"/>
      <c r="HH88" s="70"/>
      <c r="HI88" s="70"/>
      <c r="HJ88" s="70"/>
      <c r="HK88" s="70"/>
      <c r="HL88" s="70"/>
      <c r="HM88" s="70"/>
      <c r="HN88" s="70"/>
      <c r="HO88" s="70"/>
      <c r="HP88" s="70"/>
      <c r="HQ88" s="70"/>
      <c r="HR88" s="70"/>
      <c r="HS88" s="70"/>
      <c r="HT88" s="70"/>
      <c r="HU88" s="70"/>
      <c r="HV88" s="70"/>
      <c r="HW88" s="70"/>
      <c r="HX88" s="70"/>
      <c r="HY88" s="70"/>
      <c r="HZ88" s="70"/>
      <c r="IA88" s="70"/>
      <c r="IB88" s="70"/>
      <c r="IC88" s="70"/>
      <c r="ID88" s="70"/>
      <c r="IE88" s="70"/>
      <c r="IF88" s="70"/>
      <c r="IG88" s="70"/>
      <c r="IH88" s="70"/>
      <c r="II88" s="70"/>
      <c r="IJ88" s="70"/>
      <c r="IK88" s="70"/>
      <c r="IL88" s="70"/>
      <c r="IM88" s="70"/>
      <c r="IN88" s="70"/>
      <c r="IO88" s="70"/>
      <c r="IP88" s="70"/>
      <c r="IQ88" s="70"/>
      <c r="IR88" s="70"/>
      <c r="IS88" s="70"/>
      <c r="IT88" s="70"/>
      <c r="IU88" s="70"/>
      <c r="IV88" s="70"/>
    </row>
    <row r="89" spans="1:256" s="590" customFormat="1" x14ac:dyDescent="0.2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0"/>
      <c r="BR89" s="70"/>
      <c r="BS89" s="70"/>
      <c r="BT89" s="70"/>
      <c r="BU89" s="70"/>
      <c r="BV89" s="70"/>
      <c r="BW89" s="70"/>
      <c r="BX89" s="70"/>
      <c r="BY89" s="70"/>
      <c r="BZ89" s="70"/>
      <c r="CA89" s="70"/>
      <c r="CB89" s="70"/>
      <c r="CC89" s="70"/>
      <c r="CD89" s="70"/>
      <c r="CE89" s="70"/>
      <c r="CF89" s="70"/>
      <c r="CG89" s="70"/>
      <c r="CH89" s="70"/>
      <c r="CI89" s="70"/>
      <c r="CJ89" s="70"/>
      <c r="CK89" s="70"/>
      <c r="CL89" s="70"/>
      <c r="CM89" s="70"/>
      <c r="CN89" s="70"/>
      <c r="CO89" s="70"/>
      <c r="CP89" s="70"/>
      <c r="CQ89" s="70"/>
      <c r="CR89" s="70"/>
      <c r="CS89" s="70"/>
      <c r="CT89" s="70"/>
      <c r="CU89" s="70"/>
      <c r="CV89" s="70"/>
      <c r="CW89" s="70"/>
      <c r="CX89" s="70"/>
      <c r="CY89" s="70"/>
      <c r="CZ89" s="70"/>
      <c r="DA89" s="70"/>
      <c r="DB89" s="70"/>
      <c r="DC89" s="70"/>
      <c r="DD89" s="70"/>
      <c r="DE89" s="70"/>
      <c r="DF89" s="70"/>
      <c r="DG89" s="70"/>
      <c r="DH89" s="70"/>
      <c r="DI89" s="70"/>
      <c r="DJ89" s="70"/>
      <c r="DK89" s="70"/>
      <c r="DL89" s="70"/>
      <c r="DM89" s="70"/>
      <c r="DN89" s="70"/>
      <c r="DO89" s="70"/>
      <c r="DP89" s="70"/>
      <c r="DQ89" s="70"/>
      <c r="DR89" s="70"/>
      <c r="DS89" s="70"/>
      <c r="DT89" s="70"/>
      <c r="DU89" s="70"/>
      <c r="DV89" s="70"/>
      <c r="DW89" s="70"/>
      <c r="DX89" s="70"/>
      <c r="DY89" s="70"/>
      <c r="DZ89" s="70"/>
      <c r="EA89" s="70"/>
      <c r="EB89" s="70"/>
      <c r="EC89" s="70"/>
      <c r="ED89" s="70"/>
      <c r="EE89" s="70"/>
      <c r="EF89" s="70"/>
      <c r="EG89" s="70"/>
      <c r="EH89" s="70"/>
      <c r="EI89" s="70"/>
      <c r="EJ89" s="70"/>
      <c r="EK89" s="70"/>
      <c r="EL89" s="70"/>
      <c r="EM89" s="70"/>
      <c r="EN89" s="70"/>
      <c r="EO89" s="70"/>
      <c r="EP89" s="70"/>
      <c r="EQ89" s="70"/>
      <c r="ER89" s="70"/>
      <c r="ES89" s="70"/>
      <c r="ET89" s="70"/>
      <c r="EU89" s="70"/>
      <c r="EV89" s="70"/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  <c r="FM89" s="70"/>
      <c r="FN89" s="70"/>
      <c r="FO89" s="70"/>
      <c r="FP89" s="70"/>
      <c r="FQ89" s="70"/>
      <c r="FR89" s="70"/>
      <c r="FS89" s="70"/>
      <c r="FT89" s="70"/>
      <c r="FU89" s="70"/>
      <c r="FV89" s="70"/>
      <c r="FW89" s="70"/>
      <c r="FX89" s="70"/>
      <c r="FY89" s="70"/>
      <c r="FZ89" s="70"/>
      <c r="GA89" s="70"/>
      <c r="GB89" s="70"/>
      <c r="GC89" s="70"/>
      <c r="GD89" s="70"/>
      <c r="GE89" s="70"/>
      <c r="GF89" s="70"/>
      <c r="GG89" s="70"/>
      <c r="GH89" s="70"/>
      <c r="GI89" s="70"/>
      <c r="GJ89" s="70"/>
      <c r="GK89" s="70"/>
      <c r="GL89" s="70"/>
      <c r="GM89" s="70"/>
      <c r="GN89" s="70"/>
      <c r="GO89" s="70"/>
      <c r="GP89" s="70"/>
      <c r="GQ89" s="70"/>
      <c r="GR89" s="70"/>
      <c r="GS89" s="70"/>
      <c r="GT89" s="70"/>
      <c r="GU89" s="70"/>
      <c r="GV89" s="70"/>
      <c r="GW89" s="70"/>
      <c r="GX89" s="70"/>
      <c r="GY89" s="70"/>
      <c r="GZ89" s="70"/>
      <c r="HA89" s="70"/>
      <c r="HB89" s="70"/>
      <c r="HC89" s="70"/>
      <c r="HD89" s="70"/>
      <c r="HE89" s="70"/>
      <c r="HF89" s="70"/>
      <c r="HG89" s="70"/>
      <c r="HH89" s="70"/>
      <c r="HI89" s="70"/>
      <c r="HJ89" s="70"/>
      <c r="HK89" s="70"/>
      <c r="HL89" s="70"/>
      <c r="HM89" s="70"/>
      <c r="HN89" s="70"/>
      <c r="HO89" s="70"/>
      <c r="HP89" s="70"/>
      <c r="HQ89" s="70"/>
      <c r="HR89" s="70"/>
      <c r="HS89" s="70"/>
      <c r="HT89" s="70"/>
      <c r="HU89" s="70"/>
      <c r="HV89" s="70"/>
      <c r="HW89" s="70"/>
      <c r="HX89" s="70"/>
      <c r="HY89" s="70"/>
      <c r="HZ89" s="70"/>
      <c r="IA89" s="70"/>
      <c r="IB89" s="70"/>
      <c r="IC89" s="70"/>
      <c r="ID89" s="70"/>
      <c r="IE89" s="70"/>
      <c r="IF89" s="70"/>
      <c r="IG89" s="70"/>
      <c r="IH89" s="70"/>
      <c r="II89" s="70"/>
      <c r="IJ89" s="70"/>
      <c r="IK89" s="70"/>
      <c r="IL89" s="70"/>
      <c r="IM89" s="70"/>
      <c r="IN89" s="70"/>
      <c r="IO89" s="70"/>
      <c r="IP89" s="70"/>
      <c r="IQ89" s="70"/>
      <c r="IR89" s="70"/>
      <c r="IS89" s="70"/>
      <c r="IT89" s="70"/>
      <c r="IU89" s="70"/>
      <c r="IV89" s="70"/>
    </row>
    <row r="90" spans="1:256" s="590" customFormat="1" x14ac:dyDescent="0.2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/>
      <c r="BQ90" s="70"/>
      <c r="BR90" s="70"/>
      <c r="BS90" s="70"/>
      <c r="BT90" s="70"/>
      <c r="BU90" s="70"/>
      <c r="BV90" s="70"/>
      <c r="BW90" s="70"/>
      <c r="BX90" s="70"/>
      <c r="BY90" s="70"/>
      <c r="BZ90" s="70"/>
      <c r="CA90" s="70"/>
      <c r="CB90" s="70"/>
      <c r="CC90" s="70"/>
      <c r="CD90" s="70"/>
      <c r="CE90" s="70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  <c r="CR90" s="70"/>
      <c r="CS90" s="70"/>
      <c r="CT90" s="70"/>
      <c r="CU90" s="70"/>
      <c r="CV90" s="70"/>
      <c r="CW90" s="70"/>
      <c r="CX90" s="70"/>
      <c r="CY90" s="70"/>
      <c r="CZ90" s="70"/>
      <c r="DA90" s="70"/>
      <c r="DB90" s="70"/>
      <c r="DC90" s="70"/>
      <c r="DD90" s="70"/>
      <c r="DE90" s="70"/>
      <c r="DF90" s="70"/>
      <c r="DG90" s="70"/>
      <c r="DH90" s="70"/>
      <c r="DI90" s="70"/>
      <c r="DJ90" s="70"/>
      <c r="DK90" s="70"/>
      <c r="DL90" s="70"/>
      <c r="DM90" s="70"/>
      <c r="DN90" s="70"/>
      <c r="DO90" s="70"/>
      <c r="DP90" s="70"/>
      <c r="DQ90" s="70"/>
      <c r="DR90" s="70"/>
      <c r="DS90" s="70"/>
      <c r="DT90" s="70"/>
      <c r="DU90" s="70"/>
      <c r="DV90" s="70"/>
      <c r="DW90" s="70"/>
      <c r="DX90" s="70"/>
      <c r="DY90" s="70"/>
      <c r="DZ90" s="70"/>
      <c r="EA90" s="70"/>
      <c r="EB90" s="70"/>
      <c r="EC90" s="70"/>
      <c r="ED90" s="70"/>
      <c r="EE90" s="70"/>
      <c r="EF90" s="70"/>
      <c r="EG90" s="70"/>
      <c r="EH90" s="70"/>
      <c r="EI90" s="70"/>
      <c r="EJ90" s="70"/>
      <c r="EK90" s="70"/>
      <c r="EL90" s="70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/>
      <c r="FV90" s="70"/>
      <c r="FW90" s="70"/>
      <c r="FX90" s="70"/>
      <c r="FY90" s="70"/>
      <c r="FZ90" s="70"/>
      <c r="GA90" s="70"/>
      <c r="GB90" s="70"/>
      <c r="GC90" s="70"/>
      <c r="GD90" s="70"/>
      <c r="GE90" s="70"/>
      <c r="GF90" s="70"/>
      <c r="GG90" s="70"/>
      <c r="GH90" s="70"/>
      <c r="GI90" s="70"/>
      <c r="GJ90" s="70"/>
      <c r="GK90" s="70"/>
      <c r="GL90" s="70"/>
      <c r="GM90" s="70"/>
      <c r="GN90" s="70"/>
      <c r="GO90" s="70"/>
      <c r="GP90" s="70"/>
      <c r="GQ90" s="70"/>
      <c r="GR90" s="70"/>
      <c r="GS90" s="70"/>
      <c r="GT90" s="70"/>
      <c r="GU90" s="70"/>
      <c r="GV90" s="70"/>
      <c r="GW90" s="70"/>
      <c r="GX90" s="70"/>
      <c r="GY90" s="70"/>
      <c r="GZ90" s="70"/>
      <c r="HA90" s="70"/>
      <c r="HB90" s="70"/>
      <c r="HC90" s="70"/>
      <c r="HD90" s="70"/>
      <c r="HE90" s="70"/>
      <c r="HF90" s="70"/>
      <c r="HG90" s="70"/>
      <c r="HH90" s="70"/>
      <c r="HI90" s="70"/>
      <c r="HJ90" s="70"/>
      <c r="HK90" s="70"/>
      <c r="HL90" s="70"/>
      <c r="HM90" s="70"/>
      <c r="HN90" s="70"/>
      <c r="HO90" s="70"/>
      <c r="HP90" s="70"/>
      <c r="HQ90" s="70"/>
      <c r="HR90" s="70"/>
      <c r="HS90" s="70"/>
      <c r="HT90" s="70"/>
      <c r="HU90" s="70"/>
      <c r="HV90" s="70"/>
      <c r="HW90" s="70"/>
      <c r="HX90" s="70"/>
      <c r="HY90" s="70"/>
      <c r="HZ90" s="70"/>
      <c r="IA90" s="70"/>
      <c r="IB90" s="70"/>
      <c r="IC90" s="70"/>
      <c r="ID90" s="70"/>
      <c r="IE90" s="70"/>
      <c r="IF90" s="70"/>
      <c r="IG90" s="70"/>
      <c r="IH90" s="70"/>
      <c r="II90" s="70"/>
      <c r="IJ90" s="70"/>
      <c r="IK90" s="70"/>
      <c r="IL90" s="70"/>
      <c r="IM90" s="70"/>
      <c r="IN90" s="70"/>
      <c r="IO90" s="70"/>
      <c r="IP90" s="70"/>
      <c r="IQ90" s="70"/>
      <c r="IR90" s="70"/>
      <c r="IS90" s="70"/>
      <c r="IT90" s="70"/>
      <c r="IU90" s="70"/>
      <c r="IV90" s="70"/>
    </row>
    <row r="91" spans="1:256" s="590" customFormat="1" x14ac:dyDescent="0.2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  <c r="BR91" s="70"/>
      <c r="BS91" s="70"/>
      <c r="BT91" s="70"/>
      <c r="BU91" s="70"/>
      <c r="BV91" s="70"/>
      <c r="BW91" s="70"/>
      <c r="BX91" s="70"/>
      <c r="BY91" s="70"/>
      <c r="BZ91" s="70"/>
      <c r="CA91" s="70"/>
      <c r="CB91" s="70"/>
      <c r="CC91" s="70"/>
      <c r="CD91" s="70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70"/>
      <c r="CX91" s="70"/>
      <c r="CY91" s="70"/>
      <c r="CZ91" s="70"/>
      <c r="DA91" s="70"/>
      <c r="DB91" s="70"/>
      <c r="DC91" s="70"/>
      <c r="DD91" s="70"/>
      <c r="DE91" s="70"/>
      <c r="DF91" s="70"/>
      <c r="DG91" s="70"/>
      <c r="DH91" s="70"/>
      <c r="DI91" s="70"/>
      <c r="DJ91" s="70"/>
      <c r="DK91" s="70"/>
      <c r="DL91" s="70"/>
      <c r="DM91" s="70"/>
      <c r="DN91" s="70"/>
      <c r="DO91" s="70"/>
      <c r="DP91" s="70"/>
      <c r="DQ91" s="70"/>
      <c r="DR91" s="70"/>
      <c r="DS91" s="70"/>
      <c r="DT91" s="70"/>
      <c r="DU91" s="70"/>
      <c r="DV91" s="70"/>
      <c r="DW91" s="70"/>
      <c r="DX91" s="70"/>
      <c r="DY91" s="70"/>
      <c r="DZ91" s="70"/>
      <c r="EA91" s="70"/>
      <c r="EB91" s="70"/>
      <c r="EC91" s="70"/>
      <c r="ED91" s="70"/>
      <c r="EE91" s="70"/>
      <c r="EF91" s="70"/>
      <c r="EG91" s="70"/>
      <c r="EH91" s="70"/>
      <c r="EI91" s="70"/>
      <c r="EJ91" s="70"/>
      <c r="EK91" s="70"/>
      <c r="EL91" s="70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0"/>
      <c r="EZ91" s="70"/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/>
      <c r="FV91" s="70"/>
      <c r="FW91" s="70"/>
      <c r="FX91" s="70"/>
      <c r="FY91" s="70"/>
      <c r="FZ91" s="70"/>
      <c r="GA91" s="70"/>
      <c r="GB91" s="70"/>
      <c r="GC91" s="70"/>
      <c r="GD91" s="70"/>
      <c r="GE91" s="70"/>
      <c r="GF91" s="70"/>
      <c r="GG91" s="70"/>
      <c r="GH91" s="70"/>
      <c r="GI91" s="70"/>
      <c r="GJ91" s="70"/>
      <c r="GK91" s="70"/>
      <c r="GL91" s="70"/>
      <c r="GM91" s="70"/>
      <c r="GN91" s="70"/>
      <c r="GO91" s="70"/>
      <c r="GP91" s="70"/>
      <c r="GQ91" s="70"/>
      <c r="GR91" s="70"/>
      <c r="GS91" s="70"/>
      <c r="GT91" s="70"/>
      <c r="GU91" s="70"/>
      <c r="GV91" s="70"/>
      <c r="GW91" s="70"/>
      <c r="GX91" s="70"/>
      <c r="GY91" s="70"/>
      <c r="GZ91" s="70"/>
      <c r="HA91" s="70"/>
      <c r="HB91" s="70"/>
      <c r="HC91" s="70"/>
      <c r="HD91" s="70"/>
      <c r="HE91" s="70"/>
      <c r="HF91" s="70"/>
      <c r="HG91" s="70"/>
      <c r="HH91" s="70"/>
      <c r="HI91" s="70"/>
      <c r="HJ91" s="70"/>
      <c r="HK91" s="70"/>
      <c r="HL91" s="70"/>
      <c r="HM91" s="70"/>
      <c r="HN91" s="70"/>
      <c r="HO91" s="70"/>
      <c r="HP91" s="70"/>
      <c r="HQ91" s="70"/>
      <c r="HR91" s="70"/>
      <c r="HS91" s="70"/>
      <c r="HT91" s="70"/>
      <c r="HU91" s="70"/>
      <c r="HV91" s="70"/>
      <c r="HW91" s="70"/>
      <c r="HX91" s="70"/>
      <c r="HY91" s="70"/>
      <c r="HZ91" s="70"/>
      <c r="IA91" s="70"/>
      <c r="IB91" s="70"/>
      <c r="IC91" s="70"/>
      <c r="ID91" s="70"/>
      <c r="IE91" s="70"/>
      <c r="IF91" s="70"/>
      <c r="IG91" s="70"/>
      <c r="IH91" s="70"/>
      <c r="II91" s="70"/>
      <c r="IJ91" s="70"/>
      <c r="IK91" s="70"/>
      <c r="IL91" s="70"/>
      <c r="IM91" s="70"/>
      <c r="IN91" s="70"/>
      <c r="IO91" s="70"/>
      <c r="IP91" s="70"/>
      <c r="IQ91" s="70"/>
      <c r="IR91" s="70"/>
      <c r="IS91" s="70"/>
      <c r="IT91" s="70"/>
      <c r="IU91" s="70"/>
      <c r="IV91" s="70"/>
    </row>
    <row r="92" spans="1:256" s="590" customFormat="1" x14ac:dyDescent="0.2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0"/>
      <c r="CU92" s="70"/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70"/>
      <c r="DH92" s="70"/>
      <c r="DI92" s="70"/>
      <c r="DJ92" s="70"/>
      <c r="DK92" s="70"/>
      <c r="DL92" s="70"/>
      <c r="DM92" s="70"/>
      <c r="DN92" s="70"/>
      <c r="DO92" s="70"/>
      <c r="DP92" s="70"/>
      <c r="DQ92" s="70"/>
      <c r="DR92" s="70"/>
      <c r="DS92" s="70"/>
      <c r="DT92" s="70"/>
      <c r="DU92" s="70"/>
      <c r="DV92" s="70"/>
      <c r="DW92" s="70"/>
      <c r="DX92" s="70"/>
      <c r="DY92" s="70"/>
      <c r="DZ92" s="70"/>
      <c r="EA92" s="70"/>
      <c r="EB92" s="70"/>
      <c r="EC92" s="70"/>
      <c r="ED92" s="70"/>
      <c r="EE92" s="70"/>
      <c r="EF92" s="70"/>
      <c r="EG92" s="70"/>
      <c r="EH92" s="70"/>
      <c r="EI92" s="70"/>
      <c r="EJ92" s="70"/>
      <c r="EK92" s="70"/>
      <c r="EL92" s="70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0"/>
      <c r="EZ92" s="70"/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0"/>
      <c r="FQ92" s="70"/>
      <c r="FR92" s="70"/>
      <c r="FS92" s="70"/>
      <c r="FT92" s="70"/>
      <c r="FU92" s="70"/>
      <c r="FV92" s="70"/>
      <c r="FW92" s="70"/>
      <c r="FX92" s="70"/>
      <c r="FY92" s="70"/>
      <c r="FZ92" s="70"/>
      <c r="GA92" s="70"/>
      <c r="GB92" s="70"/>
      <c r="GC92" s="70"/>
      <c r="GD92" s="70"/>
      <c r="GE92" s="70"/>
      <c r="GF92" s="70"/>
      <c r="GG92" s="70"/>
      <c r="GH92" s="70"/>
      <c r="GI92" s="70"/>
      <c r="GJ92" s="70"/>
      <c r="GK92" s="70"/>
      <c r="GL92" s="70"/>
      <c r="GM92" s="70"/>
      <c r="GN92" s="70"/>
      <c r="GO92" s="70"/>
      <c r="GP92" s="70"/>
      <c r="GQ92" s="70"/>
      <c r="GR92" s="70"/>
      <c r="GS92" s="70"/>
      <c r="GT92" s="70"/>
      <c r="GU92" s="70"/>
      <c r="GV92" s="70"/>
      <c r="GW92" s="70"/>
      <c r="GX92" s="70"/>
      <c r="GY92" s="70"/>
      <c r="GZ92" s="70"/>
      <c r="HA92" s="70"/>
      <c r="HB92" s="70"/>
      <c r="HC92" s="70"/>
      <c r="HD92" s="70"/>
      <c r="HE92" s="70"/>
      <c r="HF92" s="70"/>
      <c r="HG92" s="70"/>
      <c r="HH92" s="70"/>
      <c r="HI92" s="70"/>
      <c r="HJ92" s="70"/>
      <c r="HK92" s="70"/>
      <c r="HL92" s="70"/>
      <c r="HM92" s="70"/>
      <c r="HN92" s="70"/>
      <c r="HO92" s="70"/>
      <c r="HP92" s="70"/>
      <c r="HQ92" s="70"/>
      <c r="HR92" s="70"/>
      <c r="HS92" s="70"/>
      <c r="HT92" s="70"/>
      <c r="HU92" s="70"/>
      <c r="HV92" s="70"/>
      <c r="HW92" s="70"/>
      <c r="HX92" s="70"/>
      <c r="HY92" s="70"/>
      <c r="HZ92" s="70"/>
      <c r="IA92" s="70"/>
      <c r="IB92" s="70"/>
      <c r="IC92" s="70"/>
      <c r="ID92" s="70"/>
      <c r="IE92" s="70"/>
      <c r="IF92" s="70"/>
      <c r="IG92" s="70"/>
      <c r="IH92" s="70"/>
      <c r="II92" s="70"/>
      <c r="IJ92" s="70"/>
      <c r="IK92" s="70"/>
      <c r="IL92" s="70"/>
      <c r="IM92" s="70"/>
      <c r="IN92" s="70"/>
      <c r="IO92" s="70"/>
      <c r="IP92" s="70"/>
      <c r="IQ92" s="70"/>
      <c r="IR92" s="70"/>
      <c r="IS92" s="70"/>
      <c r="IT92" s="70"/>
      <c r="IU92" s="70"/>
      <c r="IV92" s="70"/>
    </row>
    <row r="93" spans="1:256" s="590" customFormat="1" x14ac:dyDescent="0.2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  <c r="BR93" s="70"/>
      <c r="BS93" s="70"/>
      <c r="BT93" s="70"/>
      <c r="BU93" s="70"/>
      <c r="BV93" s="70"/>
      <c r="BW93" s="70"/>
      <c r="BX93" s="70"/>
      <c r="BY93" s="70"/>
      <c r="BZ93" s="70"/>
      <c r="CA93" s="70"/>
      <c r="CB93" s="70"/>
      <c r="CC93" s="70"/>
      <c r="CD93" s="70"/>
      <c r="CE93" s="70"/>
      <c r="CF93" s="70"/>
      <c r="CG93" s="70"/>
      <c r="CH93" s="70"/>
      <c r="CI93" s="70"/>
      <c r="CJ93" s="70"/>
      <c r="CK93" s="70"/>
      <c r="CL93" s="70"/>
      <c r="CM93" s="70"/>
      <c r="CN93" s="70"/>
      <c r="CO93" s="70"/>
      <c r="CP93" s="70"/>
      <c r="CQ93" s="70"/>
      <c r="CR93" s="70"/>
      <c r="CS93" s="70"/>
      <c r="CT93" s="70"/>
      <c r="CU93" s="70"/>
      <c r="CV93" s="70"/>
      <c r="CW93" s="70"/>
      <c r="CX93" s="70"/>
      <c r="CY93" s="70"/>
      <c r="CZ93" s="70"/>
      <c r="DA93" s="70"/>
      <c r="DB93" s="70"/>
      <c r="DC93" s="70"/>
      <c r="DD93" s="70"/>
      <c r="DE93" s="70"/>
      <c r="DF93" s="70"/>
      <c r="DG93" s="70"/>
      <c r="DH93" s="70"/>
      <c r="DI93" s="70"/>
      <c r="DJ93" s="70"/>
      <c r="DK93" s="70"/>
      <c r="DL93" s="70"/>
      <c r="DM93" s="70"/>
      <c r="DN93" s="70"/>
      <c r="DO93" s="70"/>
      <c r="DP93" s="70"/>
      <c r="DQ93" s="70"/>
      <c r="DR93" s="70"/>
      <c r="DS93" s="70"/>
      <c r="DT93" s="70"/>
      <c r="DU93" s="70"/>
      <c r="DV93" s="70"/>
      <c r="DW93" s="70"/>
      <c r="DX93" s="70"/>
      <c r="DY93" s="70"/>
      <c r="DZ93" s="70"/>
      <c r="EA93" s="70"/>
      <c r="EB93" s="70"/>
      <c r="EC93" s="70"/>
      <c r="ED93" s="70"/>
      <c r="EE93" s="70"/>
      <c r="EF93" s="70"/>
      <c r="EG93" s="70"/>
      <c r="EH93" s="70"/>
      <c r="EI93" s="70"/>
      <c r="EJ93" s="70"/>
      <c r="EK93" s="70"/>
      <c r="EL93" s="70"/>
      <c r="EM93" s="70"/>
      <c r="EN93" s="70"/>
      <c r="EO93" s="70"/>
      <c r="EP93" s="70"/>
      <c r="EQ93" s="70"/>
      <c r="ER93" s="70"/>
      <c r="ES93" s="70"/>
      <c r="ET93" s="70"/>
      <c r="EU93" s="70"/>
      <c r="EV93" s="70"/>
      <c r="EW93" s="70"/>
      <c r="EX93" s="70"/>
      <c r="EY93" s="70"/>
      <c r="EZ93" s="70"/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0"/>
      <c r="FQ93" s="70"/>
      <c r="FR93" s="70"/>
      <c r="FS93" s="70"/>
      <c r="FT93" s="70"/>
      <c r="FU93" s="70"/>
      <c r="FV93" s="70"/>
      <c r="FW93" s="70"/>
      <c r="FX93" s="70"/>
      <c r="FY93" s="70"/>
      <c r="FZ93" s="70"/>
      <c r="GA93" s="70"/>
      <c r="GB93" s="70"/>
      <c r="GC93" s="70"/>
      <c r="GD93" s="70"/>
      <c r="GE93" s="70"/>
      <c r="GF93" s="70"/>
      <c r="GG93" s="70"/>
      <c r="GH93" s="70"/>
      <c r="GI93" s="70"/>
      <c r="GJ93" s="70"/>
      <c r="GK93" s="70"/>
      <c r="GL93" s="70"/>
      <c r="GM93" s="70"/>
      <c r="GN93" s="70"/>
      <c r="GO93" s="70"/>
      <c r="GP93" s="70"/>
      <c r="GQ93" s="70"/>
      <c r="GR93" s="70"/>
      <c r="GS93" s="70"/>
      <c r="GT93" s="70"/>
      <c r="GU93" s="70"/>
      <c r="GV93" s="70"/>
      <c r="GW93" s="70"/>
      <c r="GX93" s="70"/>
      <c r="GY93" s="70"/>
      <c r="GZ93" s="70"/>
      <c r="HA93" s="70"/>
      <c r="HB93" s="70"/>
      <c r="HC93" s="70"/>
      <c r="HD93" s="70"/>
      <c r="HE93" s="70"/>
      <c r="HF93" s="70"/>
      <c r="HG93" s="70"/>
      <c r="HH93" s="70"/>
      <c r="HI93" s="70"/>
      <c r="HJ93" s="70"/>
      <c r="HK93" s="70"/>
      <c r="HL93" s="70"/>
      <c r="HM93" s="70"/>
      <c r="HN93" s="70"/>
      <c r="HO93" s="70"/>
      <c r="HP93" s="70"/>
      <c r="HQ93" s="70"/>
      <c r="HR93" s="70"/>
      <c r="HS93" s="70"/>
      <c r="HT93" s="70"/>
      <c r="HU93" s="70"/>
      <c r="HV93" s="70"/>
      <c r="HW93" s="70"/>
      <c r="HX93" s="70"/>
      <c r="HY93" s="70"/>
      <c r="HZ93" s="70"/>
      <c r="IA93" s="70"/>
      <c r="IB93" s="70"/>
      <c r="IC93" s="70"/>
      <c r="ID93" s="70"/>
      <c r="IE93" s="70"/>
      <c r="IF93" s="70"/>
      <c r="IG93" s="70"/>
      <c r="IH93" s="70"/>
      <c r="II93" s="70"/>
      <c r="IJ93" s="70"/>
      <c r="IK93" s="70"/>
      <c r="IL93" s="70"/>
      <c r="IM93" s="70"/>
      <c r="IN93" s="70"/>
      <c r="IO93" s="70"/>
      <c r="IP93" s="70"/>
      <c r="IQ93" s="70"/>
      <c r="IR93" s="70"/>
      <c r="IS93" s="70"/>
      <c r="IT93" s="70"/>
      <c r="IU93" s="70"/>
      <c r="IV93" s="70"/>
    </row>
    <row r="94" spans="1:256" s="590" customFormat="1" x14ac:dyDescent="0.2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70"/>
      <c r="BR94" s="70"/>
      <c r="BS94" s="70"/>
      <c r="BT94" s="70"/>
      <c r="BU94" s="70"/>
      <c r="BV94" s="70"/>
      <c r="BW94" s="70"/>
      <c r="BX94" s="70"/>
      <c r="BY94" s="70"/>
      <c r="BZ94" s="70"/>
      <c r="CA94" s="70"/>
      <c r="CB94" s="70"/>
      <c r="CC94" s="70"/>
      <c r="CD94" s="70"/>
      <c r="CE94" s="70"/>
      <c r="CF94" s="70"/>
      <c r="CG94" s="70"/>
      <c r="CH94" s="70"/>
      <c r="CI94" s="70"/>
      <c r="CJ94" s="70"/>
      <c r="CK94" s="70"/>
      <c r="CL94" s="70"/>
      <c r="CM94" s="70"/>
      <c r="CN94" s="70"/>
      <c r="CO94" s="70"/>
      <c r="CP94" s="70"/>
      <c r="CQ94" s="70"/>
      <c r="CR94" s="70"/>
      <c r="CS94" s="70"/>
      <c r="CT94" s="70"/>
      <c r="CU94" s="70"/>
      <c r="CV94" s="70"/>
      <c r="CW94" s="70"/>
      <c r="CX94" s="70"/>
      <c r="CY94" s="70"/>
      <c r="CZ94" s="70"/>
      <c r="DA94" s="70"/>
      <c r="DB94" s="70"/>
      <c r="DC94" s="70"/>
      <c r="DD94" s="70"/>
      <c r="DE94" s="70"/>
      <c r="DF94" s="70"/>
      <c r="DG94" s="70"/>
      <c r="DH94" s="70"/>
      <c r="DI94" s="70"/>
      <c r="DJ94" s="70"/>
      <c r="DK94" s="70"/>
      <c r="DL94" s="70"/>
      <c r="DM94" s="70"/>
      <c r="DN94" s="70"/>
      <c r="DO94" s="70"/>
      <c r="DP94" s="70"/>
      <c r="DQ94" s="70"/>
      <c r="DR94" s="70"/>
      <c r="DS94" s="70"/>
      <c r="DT94" s="70"/>
      <c r="DU94" s="70"/>
      <c r="DV94" s="70"/>
      <c r="DW94" s="70"/>
      <c r="DX94" s="70"/>
      <c r="DY94" s="70"/>
      <c r="DZ94" s="70"/>
      <c r="EA94" s="70"/>
      <c r="EB94" s="70"/>
      <c r="EC94" s="70"/>
      <c r="ED94" s="70"/>
      <c r="EE94" s="70"/>
      <c r="EF94" s="70"/>
      <c r="EG94" s="70"/>
      <c r="EH94" s="70"/>
      <c r="EI94" s="70"/>
      <c r="EJ94" s="70"/>
      <c r="EK94" s="70"/>
      <c r="EL94" s="70"/>
      <c r="EM94" s="70"/>
      <c r="EN94" s="70"/>
      <c r="EO94" s="70"/>
      <c r="EP94" s="70"/>
      <c r="EQ94" s="70"/>
      <c r="ER94" s="70"/>
      <c r="ES94" s="70"/>
      <c r="ET94" s="70"/>
      <c r="EU94" s="70"/>
      <c r="EV94" s="70"/>
      <c r="EW94" s="70"/>
      <c r="EX94" s="70"/>
      <c r="EY94" s="70"/>
      <c r="EZ94" s="70"/>
      <c r="FA94" s="70"/>
      <c r="FB94" s="70"/>
      <c r="FC94" s="70"/>
      <c r="FD94" s="70"/>
      <c r="FE94" s="70"/>
      <c r="FF94" s="70"/>
      <c r="FG94" s="70"/>
      <c r="FH94" s="70"/>
      <c r="FI94" s="70"/>
      <c r="FJ94" s="70"/>
      <c r="FK94" s="70"/>
      <c r="FL94" s="70"/>
      <c r="FM94" s="70"/>
      <c r="FN94" s="70"/>
      <c r="FO94" s="70"/>
      <c r="FP94" s="70"/>
      <c r="FQ94" s="70"/>
      <c r="FR94" s="70"/>
      <c r="FS94" s="70"/>
      <c r="FT94" s="70"/>
      <c r="FU94" s="70"/>
      <c r="FV94" s="70"/>
      <c r="FW94" s="70"/>
      <c r="FX94" s="70"/>
      <c r="FY94" s="70"/>
      <c r="FZ94" s="70"/>
      <c r="GA94" s="70"/>
      <c r="GB94" s="70"/>
      <c r="GC94" s="70"/>
      <c r="GD94" s="70"/>
      <c r="GE94" s="70"/>
      <c r="GF94" s="70"/>
      <c r="GG94" s="70"/>
      <c r="GH94" s="70"/>
      <c r="GI94" s="70"/>
      <c r="GJ94" s="70"/>
      <c r="GK94" s="70"/>
      <c r="GL94" s="70"/>
      <c r="GM94" s="70"/>
      <c r="GN94" s="70"/>
      <c r="GO94" s="70"/>
      <c r="GP94" s="70"/>
      <c r="GQ94" s="70"/>
      <c r="GR94" s="70"/>
      <c r="GS94" s="70"/>
      <c r="GT94" s="70"/>
      <c r="GU94" s="70"/>
      <c r="GV94" s="70"/>
      <c r="GW94" s="70"/>
      <c r="GX94" s="70"/>
      <c r="GY94" s="70"/>
      <c r="GZ94" s="70"/>
      <c r="HA94" s="70"/>
      <c r="HB94" s="70"/>
      <c r="HC94" s="70"/>
      <c r="HD94" s="70"/>
      <c r="HE94" s="70"/>
      <c r="HF94" s="70"/>
      <c r="HG94" s="70"/>
      <c r="HH94" s="70"/>
      <c r="HI94" s="70"/>
      <c r="HJ94" s="70"/>
      <c r="HK94" s="70"/>
      <c r="HL94" s="70"/>
      <c r="HM94" s="70"/>
      <c r="HN94" s="70"/>
      <c r="HO94" s="70"/>
      <c r="HP94" s="70"/>
      <c r="HQ94" s="70"/>
      <c r="HR94" s="70"/>
      <c r="HS94" s="70"/>
      <c r="HT94" s="70"/>
      <c r="HU94" s="70"/>
      <c r="HV94" s="70"/>
      <c r="HW94" s="70"/>
      <c r="HX94" s="70"/>
      <c r="HY94" s="70"/>
      <c r="HZ94" s="70"/>
      <c r="IA94" s="70"/>
      <c r="IB94" s="70"/>
      <c r="IC94" s="70"/>
      <c r="ID94" s="70"/>
      <c r="IE94" s="70"/>
      <c r="IF94" s="70"/>
      <c r="IG94" s="70"/>
      <c r="IH94" s="70"/>
      <c r="II94" s="70"/>
      <c r="IJ94" s="70"/>
      <c r="IK94" s="70"/>
      <c r="IL94" s="70"/>
      <c r="IM94" s="70"/>
      <c r="IN94" s="70"/>
      <c r="IO94" s="70"/>
      <c r="IP94" s="70"/>
      <c r="IQ94" s="70"/>
      <c r="IR94" s="70"/>
      <c r="IS94" s="70"/>
      <c r="IT94" s="70"/>
      <c r="IU94" s="70"/>
      <c r="IV94" s="70"/>
    </row>
    <row r="95" spans="1:256" s="590" customFormat="1" x14ac:dyDescent="0.2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  <c r="BK95" s="70"/>
      <c r="BL95" s="70"/>
      <c r="BM95" s="70"/>
      <c r="BN95" s="70"/>
      <c r="BO95" s="70"/>
      <c r="BP95" s="70"/>
      <c r="BQ95" s="70"/>
      <c r="BR95" s="70"/>
      <c r="BS95" s="70"/>
      <c r="BT95" s="70"/>
      <c r="BU95" s="70"/>
      <c r="BV95" s="70"/>
      <c r="BW95" s="70"/>
      <c r="BX95" s="70"/>
      <c r="BY95" s="70"/>
      <c r="BZ95" s="70"/>
      <c r="CA95" s="70"/>
      <c r="CB95" s="70"/>
      <c r="CC95" s="70"/>
      <c r="CD95" s="70"/>
      <c r="CE95" s="70"/>
      <c r="CF95" s="70"/>
      <c r="CG95" s="70"/>
      <c r="CH95" s="70"/>
      <c r="CI95" s="70"/>
      <c r="CJ95" s="70"/>
      <c r="CK95" s="70"/>
      <c r="CL95" s="70"/>
      <c r="CM95" s="70"/>
      <c r="CN95" s="70"/>
      <c r="CO95" s="70"/>
      <c r="CP95" s="70"/>
      <c r="CQ95" s="70"/>
      <c r="CR95" s="70"/>
      <c r="CS95" s="70"/>
      <c r="CT95" s="70"/>
      <c r="CU95" s="70"/>
      <c r="CV95" s="70"/>
      <c r="CW95" s="70"/>
      <c r="CX95" s="70"/>
      <c r="CY95" s="70"/>
      <c r="CZ95" s="70"/>
      <c r="DA95" s="70"/>
      <c r="DB95" s="70"/>
      <c r="DC95" s="70"/>
      <c r="DD95" s="70"/>
      <c r="DE95" s="70"/>
      <c r="DF95" s="70"/>
      <c r="DG95" s="70"/>
      <c r="DH95" s="70"/>
      <c r="DI95" s="70"/>
      <c r="DJ95" s="70"/>
      <c r="DK95" s="70"/>
      <c r="DL95" s="70"/>
      <c r="DM95" s="70"/>
      <c r="DN95" s="70"/>
      <c r="DO95" s="70"/>
      <c r="DP95" s="70"/>
      <c r="DQ95" s="70"/>
      <c r="DR95" s="70"/>
      <c r="DS95" s="70"/>
      <c r="DT95" s="70"/>
      <c r="DU95" s="70"/>
      <c r="DV95" s="70"/>
      <c r="DW95" s="70"/>
      <c r="DX95" s="70"/>
      <c r="DY95" s="70"/>
      <c r="DZ95" s="70"/>
      <c r="EA95" s="70"/>
      <c r="EB95" s="70"/>
      <c r="EC95" s="70"/>
      <c r="ED95" s="70"/>
      <c r="EE95" s="70"/>
      <c r="EF95" s="70"/>
      <c r="EG95" s="70"/>
      <c r="EH95" s="70"/>
      <c r="EI95" s="70"/>
      <c r="EJ95" s="70"/>
      <c r="EK95" s="70"/>
      <c r="EL95" s="70"/>
      <c r="EM95" s="70"/>
      <c r="EN95" s="70"/>
      <c r="EO95" s="70"/>
      <c r="EP95" s="70"/>
      <c r="EQ95" s="70"/>
      <c r="ER95" s="70"/>
      <c r="ES95" s="70"/>
      <c r="ET95" s="70"/>
      <c r="EU95" s="70"/>
      <c r="EV95" s="70"/>
      <c r="EW95" s="70"/>
      <c r="EX95" s="70"/>
      <c r="EY95" s="70"/>
      <c r="EZ95" s="70"/>
      <c r="FA95" s="70"/>
      <c r="FB95" s="70"/>
      <c r="FC95" s="70"/>
      <c r="FD95" s="70"/>
      <c r="FE95" s="70"/>
      <c r="FF95" s="70"/>
      <c r="FG95" s="70"/>
      <c r="FH95" s="70"/>
      <c r="FI95" s="70"/>
      <c r="FJ95" s="70"/>
      <c r="FK95" s="70"/>
      <c r="FL95" s="70"/>
      <c r="FM95" s="70"/>
      <c r="FN95" s="70"/>
      <c r="FO95" s="70"/>
      <c r="FP95" s="70"/>
      <c r="FQ95" s="70"/>
      <c r="FR95" s="70"/>
      <c r="FS95" s="70"/>
      <c r="FT95" s="70"/>
      <c r="FU95" s="70"/>
      <c r="FV95" s="70"/>
      <c r="FW95" s="70"/>
      <c r="FX95" s="70"/>
      <c r="FY95" s="70"/>
      <c r="FZ95" s="70"/>
      <c r="GA95" s="70"/>
      <c r="GB95" s="70"/>
      <c r="GC95" s="70"/>
      <c r="GD95" s="70"/>
      <c r="GE95" s="70"/>
      <c r="GF95" s="70"/>
      <c r="GG95" s="70"/>
      <c r="GH95" s="70"/>
      <c r="GI95" s="70"/>
      <c r="GJ95" s="70"/>
      <c r="GK95" s="70"/>
      <c r="GL95" s="70"/>
      <c r="GM95" s="70"/>
      <c r="GN95" s="70"/>
      <c r="GO95" s="70"/>
      <c r="GP95" s="70"/>
      <c r="GQ95" s="70"/>
      <c r="GR95" s="70"/>
      <c r="GS95" s="70"/>
      <c r="GT95" s="70"/>
      <c r="GU95" s="70"/>
      <c r="GV95" s="70"/>
      <c r="GW95" s="70"/>
      <c r="GX95" s="70"/>
      <c r="GY95" s="70"/>
      <c r="GZ95" s="70"/>
      <c r="HA95" s="70"/>
      <c r="HB95" s="70"/>
      <c r="HC95" s="70"/>
      <c r="HD95" s="70"/>
      <c r="HE95" s="70"/>
      <c r="HF95" s="70"/>
      <c r="HG95" s="70"/>
      <c r="HH95" s="70"/>
      <c r="HI95" s="70"/>
      <c r="HJ95" s="70"/>
      <c r="HK95" s="70"/>
      <c r="HL95" s="70"/>
      <c r="HM95" s="70"/>
      <c r="HN95" s="70"/>
      <c r="HO95" s="70"/>
      <c r="HP95" s="70"/>
      <c r="HQ95" s="70"/>
      <c r="HR95" s="70"/>
      <c r="HS95" s="70"/>
      <c r="HT95" s="70"/>
      <c r="HU95" s="70"/>
      <c r="HV95" s="70"/>
      <c r="HW95" s="70"/>
      <c r="HX95" s="70"/>
      <c r="HY95" s="70"/>
      <c r="HZ95" s="70"/>
      <c r="IA95" s="70"/>
      <c r="IB95" s="70"/>
      <c r="IC95" s="70"/>
      <c r="ID95" s="70"/>
      <c r="IE95" s="70"/>
      <c r="IF95" s="70"/>
      <c r="IG95" s="70"/>
      <c r="IH95" s="70"/>
      <c r="II95" s="70"/>
      <c r="IJ95" s="70"/>
      <c r="IK95" s="70"/>
      <c r="IL95" s="70"/>
      <c r="IM95" s="70"/>
      <c r="IN95" s="70"/>
      <c r="IO95" s="70"/>
      <c r="IP95" s="70"/>
      <c r="IQ95" s="70"/>
      <c r="IR95" s="70"/>
      <c r="IS95" s="70"/>
      <c r="IT95" s="70"/>
      <c r="IU95" s="70"/>
      <c r="IV95" s="70"/>
    </row>
    <row r="96" spans="1:256" s="590" customFormat="1" x14ac:dyDescent="0.2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/>
      <c r="BP96" s="70"/>
      <c r="BQ96" s="70"/>
      <c r="BR96" s="70"/>
      <c r="BS96" s="70"/>
      <c r="BT96" s="70"/>
      <c r="BU96" s="70"/>
      <c r="BV96" s="70"/>
      <c r="BW96" s="70"/>
      <c r="BX96" s="70"/>
      <c r="BY96" s="70"/>
      <c r="BZ96" s="70"/>
      <c r="CA96" s="70"/>
      <c r="CB96" s="70"/>
      <c r="CC96" s="70"/>
      <c r="CD96" s="70"/>
      <c r="CE96" s="70"/>
      <c r="CF96" s="70"/>
      <c r="CG96" s="70"/>
      <c r="CH96" s="70"/>
      <c r="CI96" s="70"/>
      <c r="CJ96" s="70"/>
      <c r="CK96" s="70"/>
      <c r="CL96" s="70"/>
      <c r="CM96" s="70"/>
      <c r="CN96" s="70"/>
      <c r="CO96" s="70"/>
      <c r="CP96" s="70"/>
      <c r="CQ96" s="70"/>
      <c r="CR96" s="70"/>
      <c r="CS96" s="70"/>
      <c r="CT96" s="70"/>
      <c r="CU96" s="70"/>
      <c r="CV96" s="70"/>
      <c r="CW96" s="70"/>
      <c r="CX96" s="70"/>
      <c r="CY96" s="70"/>
      <c r="CZ96" s="70"/>
      <c r="DA96" s="70"/>
      <c r="DB96" s="70"/>
      <c r="DC96" s="70"/>
      <c r="DD96" s="70"/>
      <c r="DE96" s="70"/>
      <c r="DF96" s="70"/>
      <c r="DG96" s="70"/>
      <c r="DH96" s="70"/>
      <c r="DI96" s="70"/>
      <c r="DJ96" s="70"/>
      <c r="DK96" s="70"/>
      <c r="DL96" s="70"/>
      <c r="DM96" s="70"/>
      <c r="DN96" s="70"/>
      <c r="DO96" s="70"/>
      <c r="DP96" s="70"/>
      <c r="DQ96" s="70"/>
      <c r="DR96" s="70"/>
      <c r="DS96" s="70"/>
      <c r="DT96" s="70"/>
      <c r="DU96" s="70"/>
      <c r="DV96" s="70"/>
      <c r="DW96" s="70"/>
      <c r="DX96" s="70"/>
      <c r="DY96" s="70"/>
      <c r="DZ96" s="70"/>
      <c r="EA96" s="70"/>
      <c r="EB96" s="70"/>
      <c r="EC96" s="70"/>
      <c r="ED96" s="70"/>
      <c r="EE96" s="70"/>
      <c r="EF96" s="70"/>
      <c r="EG96" s="70"/>
      <c r="EH96" s="70"/>
      <c r="EI96" s="70"/>
      <c r="EJ96" s="70"/>
      <c r="EK96" s="70"/>
      <c r="EL96" s="70"/>
      <c r="EM96" s="70"/>
      <c r="EN96" s="70"/>
      <c r="EO96" s="70"/>
      <c r="EP96" s="70"/>
      <c r="EQ96" s="70"/>
      <c r="ER96" s="70"/>
      <c r="ES96" s="70"/>
      <c r="ET96" s="70"/>
      <c r="EU96" s="70"/>
      <c r="EV96" s="70"/>
      <c r="EW96" s="70"/>
      <c r="EX96" s="70"/>
      <c r="EY96" s="70"/>
      <c r="EZ96" s="70"/>
      <c r="FA96" s="70"/>
      <c r="FB96" s="70"/>
      <c r="FC96" s="70"/>
      <c r="FD96" s="70"/>
      <c r="FE96" s="70"/>
      <c r="FF96" s="70"/>
      <c r="FG96" s="70"/>
      <c r="FH96" s="70"/>
      <c r="FI96" s="70"/>
      <c r="FJ96" s="70"/>
      <c r="FK96" s="70"/>
      <c r="FL96" s="70"/>
      <c r="FM96" s="70"/>
      <c r="FN96" s="70"/>
      <c r="FO96" s="70"/>
      <c r="FP96" s="70"/>
      <c r="FQ96" s="70"/>
      <c r="FR96" s="70"/>
      <c r="FS96" s="70"/>
      <c r="FT96" s="70"/>
      <c r="FU96" s="70"/>
      <c r="FV96" s="70"/>
      <c r="FW96" s="70"/>
      <c r="FX96" s="70"/>
      <c r="FY96" s="70"/>
      <c r="FZ96" s="70"/>
      <c r="GA96" s="70"/>
      <c r="GB96" s="70"/>
      <c r="GC96" s="70"/>
      <c r="GD96" s="70"/>
      <c r="GE96" s="70"/>
      <c r="GF96" s="70"/>
      <c r="GG96" s="70"/>
      <c r="GH96" s="70"/>
      <c r="GI96" s="70"/>
      <c r="GJ96" s="70"/>
      <c r="GK96" s="70"/>
      <c r="GL96" s="70"/>
      <c r="GM96" s="70"/>
      <c r="GN96" s="70"/>
      <c r="GO96" s="70"/>
      <c r="GP96" s="70"/>
      <c r="GQ96" s="70"/>
      <c r="GR96" s="70"/>
      <c r="GS96" s="70"/>
      <c r="GT96" s="70"/>
      <c r="GU96" s="70"/>
      <c r="GV96" s="70"/>
      <c r="GW96" s="70"/>
      <c r="GX96" s="70"/>
      <c r="GY96" s="70"/>
      <c r="GZ96" s="70"/>
      <c r="HA96" s="70"/>
      <c r="HB96" s="70"/>
      <c r="HC96" s="70"/>
      <c r="HD96" s="70"/>
      <c r="HE96" s="70"/>
      <c r="HF96" s="70"/>
      <c r="HG96" s="70"/>
      <c r="HH96" s="70"/>
      <c r="HI96" s="70"/>
      <c r="HJ96" s="70"/>
      <c r="HK96" s="70"/>
      <c r="HL96" s="70"/>
      <c r="HM96" s="70"/>
      <c r="HN96" s="70"/>
      <c r="HO96" s="70"/>
      <c r="HP96" s="70"/>
      <c r="HQ96" s="70"/>
      <c r="HR96" s="70"/>
      <c r="HS96" s="70"/>
      <c r="HT96" s="70"/>
      <c r="HU96" s="70"/>
      <c r="HV96" s="70"/>
      <c r="HW96" s="70"/>
      <c r="HX96" s="70"/>
      <c r="HY96" s="70"/>
      <c r="HZ96" s="70"/>
      <c r="IA96" s="70"/>
      <c r="IB96" s="70"/>
      <c r="IC96" s="70"/>
      <c r="ID96" s="70"/>
      <c r="IE96" s="70"/>
      <c r="IF96" s="70"/>
      <c r="IG96" s="70"/>
      <c r="IH96" s="70"/>
      <c r="II96" s="70"/>
      <c r="IJ96" s="70"/>
      <c r="IK96" s="70"/>
      <c r="IL96" s="70"/>
      <c r="IM96" s="70"/>
      <c r="IN96" s="70"/>
      <c r="IO96" s="70"/>
      <c r="IP96" s="70"/>
      <c r="IQ96" s="70"/>
      <c r="IR96" s="70"/>
      <c r="IS96" s="70"/>
      <c r="IT96" s="70"/>
      <c r="IU96" s="70"/>
      <c r="IV96" s="70"/>
    </row>
    <row r="97" spans="1:256" s="590" customFormat="1" x14ac:dyDescent="0.2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  <c r="BN97" s="70"/>
      <c r="BO97" s="70"/>
      <c r="BP97" s="70"/>
      <c r="BQ97" s="70"/>
      <c r="BR97" s="70"/>
      <c r="BS97" s="70"/>
      <c r="BT97" s="70"/>
      <c r="BU97" s="70"/>
      <c r="BV97" s="70"/>
      <c r="BW97" s="70"/>
      <c r="BX97" s="70"/>
      <c r="BY97" s="70"/>
      <c r="BZ97" s="70"/>
      <c r="CA97" s="70"/>
      <c r="CB97" s="70"/>
      <c r="CC97" s="70"/>
      <c r="CD97" s="70"/>
      <c r="CE97" s="70"/>
      <c r="CF97" s="70"/>
      <c r="CG97" s="70"/>
      <c r="CH97" s="70"/>
      <c r="CI97" s="70"/>
      <c r="CJ97" s="70"/>
      <c r="CK97" s="70"/>
      <c r="CL97" s="70"/>
      <c r="CM97" s="70"/>
      <c r="CN97" s="70"/>
      <c r="CO97" s="70"/>
      <c r="CP97" s="70"/>
      <c r="CQ97" s="70"/>
      <c r="CR97" s="70"/>
      <c r="CS97" s="70"/>
      <c r="CT97" s="70"/>
      <c r="CU97" s="70"/>
      <c r="CV97" s="70"/>
      <c r="CW97" s="70"/>
      <c r="CX97" s="70"/>
      <c r="CY97" s="70"/>
      <c r="CZ97" s="70"/>
      <c r="DA97" s="70"/>
      <c r="DB97" s="70"/>
      <c r="DC97" s="70"/>
      <c r="DD97" s="70"/>
      <c r="DE97" s="70"/>
      <c r="DF97" s="70"/>
      <c r="DG97" s="70"/>
      <c r="DH97" s="70"/>
      <c r="DI97" s="70"/>
      <c r="DJ97" s="70"/>
      <c r="DK97" s="70"/>
      <c r="DL97" s="70"/>
      <c r="DM97" s="70"/>
      <c r="DN97" s="70"/>
      <c r="DO97" s="70"/>
      <c r="DP97" s="70"/>
      <c r="DQ97" s="70"/>
      <c r="DR97" s="70"/>
      <c r="DS97" s="70"/>
      <c r="DT97" s="70"/>
      <c r="DU97" s="70"/>
      <c r="DV97" s="70"/>
      <c r="DW97" s="70"/>
      <c r="DX97" s="70"/>
      <c r="DY97" s="70"/>
      <c r="DZ97" s="70"/>
      <c r="EA97" s="70"/>
      <c r="EB97" s="70"/>
      <c r="EC97" s="70"/>
      <c r="ED97" s="70"/>
      <c r="EE97" s="70"/>
      <c r="EF97" s="70"/>
      <c r="EG97" s="70"/>
      <c r="EH97" s="70"/>
      <c r="EI97" s="70"/>
      <c r="EJ97" s="70"/>
      <c r="EK97" s="70"/>
      <c r="EL97" s="70"/>
      <c r="EM97" s="70"/>
      <c r="EN97" s="70"/>
      <c r="EO97" s="70"/>
      <c r="EP97" s="70"/>
      <c r="EQ97" s="70"/>
      <c r="ER97" s="70"/>
      <c r="ES97" s="70"/>
      <c r="ET97" s="70"/>
      <c r="EU97" s="70"/>
      <c r="EV97" s="70"/>
      <c r="EW97" s="70"/>
      <c r="EX97" s="70"/>
      <c r="EY97" s="70"/>
      <c r="EZ97" s="70"/>
      <c r="FA97" s="70"/>
      <c r="FB97" s="70"/>
      <c r="FC97" s="70"/>
      <c r="FD97" s="70"/>
      <c r="FE97" s="70"/>
      <c r="FF97" s="70"/>
      <c r="FG97" s="70"/>
      <c r="FH97" s="70"/>
      <c r="FI97" s="70"/>
      <c r="FJ97" s="70"/>
      <c r="FK97" s="70"/>
      <c r="FL97" s="70"/>
      <c r="FM97" s="70"/>
      <c r="FN97" s="70"/>
      <c r="FO97" s="70"/>
      <c r="FP97" s="70"/>
      <c r="FQ97" s="70"/>
      <c r="FR97" s="70"/>
      <c r="FS97" s="70"/>
      <c r="FT97" s="70"/>
      <c r="FU97" s="70"/>
      <c r="FV97" s="70"/>
      <c r="FW97" s="70"/>
      <c r="FX97" s="70"/>
      <c r="FY97" s="70"/>
      <c r="FZ97" s="70"/>
      <c r="GA97" s="70"/>
      <c r="GB97" s="70"/>
      <c r="GC97" s="70"/>
      <c r="GD97" s="70"/>
      <c r="GE97" s="70"/>
      <c r="GF97" s="70"/>
      <c r="GG97" s="70"/>
      <c r="GH97" s="70"/>
      <c r="GI97" s="70"/>
      <c r="GJ97" s="70"/>
      <c r="GK97" s="70"/>
      <c r="GL97" s="70"/>
      <c r="GM97" s="70"/>
      <c r="GN97" s="70"/>
      <c r="GO97" s="70"/>
      <c r="GP97" s="70"/>
      <c r="GQ97" s="70"/>
      <c r="GR97" s="70"/>
      <c r="GS97" s="70"/>
      <c r="GT97" s="70"/>
      <c r="GU97" s="70"/>
      <c r="GV97" s="70"/>
      <c r="GW97" s="70"/>
      <c r="GX97" s="70"/>
      <c r="GY97" s="70"/>
      <c r="GZ97" s="70"/>
      <c r="HA97" s="70"/>
      <c r="HB97" s="70"/>
      <c r="HC97" s="70"/>
      <c r="HD97" s="70"/>
      <c r="HE97" s="70"/>
      <c r="HF97" s="70"/>
      <c r="HG97" s="70"/>
      <c r="HH97" s="70"/>
      <c r="HI97" s="70"/>
      <c r="HJ97" s="70"/>
      <c r="HK97" s="70"/>
      <c r="HL97" s="70"/>
      <c r="HM97" s="70"/>
      <c r="HN97" s="70"/>
      <c r="HO97" s="70"/>
      <c r="HP97" s="70"/>
      <c r="HQ97" s="70"/>
      <c r="HR97" s="70"/>
      <c r="HS97" s="70"/>
      <c r="HT97" s="70"/>
      <c r="HU97" s="70"/>
      <c r="HV97" s="70"/>
      <c r="HW97" s="70"/>
      <c r="HX97" s="70"/>
      <c r="HY97" s="70"/>
      <c r="HZ97" s="70"/>
      <c r="IA97" s="70"/>
      <c r="IB97" s="70"/>
      <c r="IC97" s="70"/>
      <c r="ID97" s="70"/>
      <c r="IE97" s="70"/>
      <c r="IF97" s="70"/>
      <c r="IG97" s="70"/>
      <c r="IH97" s="70"/>
      <c r="II97" s="70"/>
      <c r="IJ97" s="70"/>
      <c r="IK97" s="70"/>
      <c r="IL97" s="70"/>
      <c r="IM97" s="70"/>
      <c r="IN97" s="70"/>
      <c r="IO97" s="70"/>
      <c r="IP97" s="70"/>
      <c r="IQ97" s="70"/>
      <c r="IR97" s="70"/>
      <c r="IS97" s="70"/>
      <c r="IT97" s="70"/>
      <c r="IU97" s="70"/>
      <c r="IV97" s="70"/>
    </row>
    <row r="98" spans="1:256" s="590" customFormat="1" x14ac:dyDescent="0.2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  <c r="BN98" s="70"/>
      <c r="BO98" s="70"/>
      <c r="BP98" s="70"/>
      <c r="BQ98" s="70"/>
      <c r="BR98" s="70"/>
      <c r="BS98" s="70"/>
      <c r="BT98" s="70"/>
      <c r="BU98" s="70"/>
      <c r="BV98" s="70"/>
      <c r="BW98" s="70"/>
      <c r="BX98" s="70"/>
      <c r="BY98" s="70"/>
      <c r="BZ98" s="70"/>
      <c r="CA98" s="70"/>
      <c r="CB98" s="70"/>
      <c r="CC98" s="70"/>
      <c r="CD98" s="70"/>
      <c r="CE98" s="70"/>
      <c r="CF98" s="70"/>
      <c r="CG98" s="70"/>
      <c r="CH98" s="70"/>
      <c r="CI98" s="70"/>
      <c r="CJ98" s="70"/>
      <c r="CK98" s="70"/>
      <c r="CL98" s="70"/>
      <c r="CM98" s="70"/>
      <c r="CN98" s="70"/>
      <c r="CO98" s="70"/>
      <c r="CP98" s="70"/>
      <c r="CQ98" s="70"/>
      <c r="CR98" s="70"/>
      <c r="CS98" s="70"/>
      <c r="CT98" s="70"/>
      <c r="CU98" s="70"/>
      <c r="CV98" s="70"/>
      <c r="CW98" s="70"/>
      <c r="CX98" s="70"/>
      <c r="CY98" s="70"/>
      <c r="CZ98" s="70"/>
      <c r="DA98" s="70"/>
      <c r="DB98" s="70"/>
      <c r="DC98" s="70"/>
      <c r="DD98" s="70"/>
      <c r="DE98" s="70"/>
      <c r="DF98" s="70"/>
      <c r="DG98" s="70"/>
      <c r="DH98" s="70"/>
      <c r="DI98" s="70"/>
      <c r="DJ98" s="70"/>
      <c r="DK98" s="70"/>
      <c r="DL98" s="70"/>
      <c r="DM98" s="70"/>
      <c r="DN98" s="70"/>
      <c r="DO98" s="70"/>
      <c r="DP98" s="70"/>
      <c r="DQ98" s="70"/>
      <c r="DR98" s="70"/>
      <c r="DS98" s="70"/>
      <c r="DT98" s="70"/>
      <c r="DU98" s="70"/>
      <c r="DV98" s="70"/>
      <c r="DW98" s="70"/>
      <c r="DX98" s="70"/>
      <c r="DY98" s="70"/>
      <c r="DZ98" s="70"/>
      <c r="EA98" s="70"/>
      <c r="EB98" s="70"/>
      <c r="EC98" s="70"/>
      <c r="ED98" s="70"/>
      <c r="EE98" s="70"/>
      <c r="EF98" s="70"/>
      <c r="EG98" s="70"/>
      <c r="EH98" s="70"/>
      <c r="EI98" s="70"/>
      <c r="EJ98" s="70"/>
      <c r="EK98" s="70"/>
      <c r="EL98" s="70"/>
      <c r="EM98" s="70"/>
      <c r="EN98" s="70"/>
      <c r="EO98" s="70"/>
      <c r="EP98" s="70"/>
      <c r="EQ98" s="70"/>
      <c r="ER98" s="70"/>
      <c r="ES98" s="70"/>
      <c r="ET98" s="70"/>
      <c r="EU98" s="70"/>
      <c r="EV98" s="70"/>
      <c r="EW98" s="70"/>
      <c r="EX98" s="70"/>
      <c r="EY98" s="70"/>
      <c r="EZ98" s="70"/>
      <c r="FA98" s="70"/>
      <c r="FB98" s="70"/>
      <c r="FC98" s="70"/>
      <c r="FD98" s="70"/>
      <c r="FE98" s="70"/>
      <c r="FF98" s="70"/>
      <c r="FG98" s="70"/>
      <c r="FH98" s="70"/>
      <c r="FI98" s="70"/>
      <c r="FJ98" s="70"/>
      <c r="FK98" s="70"/>
      <c r="FL98" s="70"/>
      <c r="FM98" s="70"/>
      <c r="FN98" s="70"/>
      <c r="FO98" s="70"/>
      <c r="FP98" s="70"/>
      <c r="FQ98" s="70"/>
      <c r="FR98" s="70"/>
      <c r="FS98" s="70"/>
      <c r="FT98" s="70"/>
      <c r="FU98" s="70"/>
      <c r="FV98" s="70"/>
      <c r="FW98" s="70"/>
      <c r="FX98" s="70"/>
      <c r="FY98" s="70"/>
      <c r="FZ98" s="70"/>
      <c r="GA98" s="70"/>
      <c r="GB98" s="70"/>
      <c r="GC98" s="70"/>
      <c r="GD98" s="70"/>
      <c r="GE98" s="70"/>
      <c r="GF98" s="70"/>
      <c r="GG98" s="70"/>
      <c r="GH98" s="70"/>
      <c r="GI98" s="70"/>
      <c r="GJ98" s="70"/>
      <c r="GK98" s="70"/>
      <c r="GL98" s="70"/>
      <c r="GM98" s="70"/>
      <c r="GN98" s="70"/>
      <c r="GO98" s="70"/>
      <c r="GP98" s="70"/>
      <c r="GQ98" s="70"/>
      <c r="GR98" s="70"/>
      <c r="GS98" s="70"/>
      <c r="GT98" s="70"/>
      <c r="GU98" s="70"/>
      <c r="GV98" s="70"/>
      <c r="GW98" s="70"/>
      <c r="GX98" s="70"/>
      <c r="GY98" s="70"/>
      <c r="GZ98" s="70"/>
      <c r="HA98" s="70"/>
      <c r="HB98" s="70"/>
      <c r="HC98" s="70"/>
      <c r="HD98" s="70"/>
      <c r="HE98" s="70"/>
      <c r="HF98" s="70"/>
      <c r="HG98" s="70"/>
      <c r="HH98" s="70"/>
      <c r="HI98" s="70"/>
      <c r="HJ98" s="70"/>
      <c r="HK98" s="70"/>
      <c r="HL98" s="70"/>
      <c r="HM98" s="70"/>
      <c r="HN98" s="70"/>
      <c r="HO98" s="70"/>
      <c r="HP98" s="70"/>
      <c r="HQ98" s="70"/>
      <c r="HR98" s="70"/>
      <c r="HS98" s="70"/>
      <c r="HT98" s="70"/>
      <c r="HU98" s="70"/>
      <c r="HV98" s="70"/>
      <c r="HW98" s="70"/>
      <c r="HX98" s="70"/>
      <c r="HY98" s="70"/>
      <c r="HZ98" s="70"/>
      <c r="IA98" s="70"/>
      <c r="IB98" s="70"/>
      <c r="IC98" s="70"/>
      <c r="ID98" s="70"/>
      <c r="IE98" s="70"/>
      <c r="IF98" s="70"/>
      <c r="IG98" s="70"/>
      <c r="IH98" s="70"/>
      <c r="II98" s="70"/>
      <c r="IJ98" s="70"/>
      <c r="IK98" s="70"/>
      <c r="IL98" s="70"/>
      <c r="IM98" s="70"/>
      <c r="IN98" s="70"/>
      <c r="IO98" s="70"/>
      <c r="IP98" s="70"/>
      <c r="IQ98" s="70"/>
      <c r="IR98" s="70"/>
      <c r="IS98" s="70"/>
      <c r="IT98" s="70"/>
      <c r="IU98" s="70"/>
      <c r="IV98" s="70"/>
    </row>
    <row r="99" spans="1:256" s="590" customFormat="1" x14ac:dyDescent="0.2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70"/>
      <c r="BR99" s="70"/>
      <c r="BS99" s="70"/>
      <c r="BT99" s="70"/>
      <c r="BU99" s="70"/>
      <c r="BV99" s="70"/>
      <c r="BW99" s="70"/>
      <c r="BX99" s="70"/>
      <c r="BY99" s="70"/>
      <c r="BZ99" s="70"/>
      <c r="CA99" s="70"/>
      <c r="CB99" s="70"/>
      <c r="CC99" s="70"/>
      <c r="CD99" s="70"/>
      <c r="CE99" s="70"/>
      <c r="CF99" s="70"/>
      <c r="CG99" s="70"/>
      <c r="CH99" s="70"/>
      <c r="CI99" s="70"/>
      <c r="CJ99" s="70"/>
      <c r="CK99" s="70"/>
      <c r="CL99" s="70"/>
      <c r="CM99" s="70"/>
      <c r="CN99" s="70"/>
      <c r="CO99" s="70"/>
      <c r="CP99" s="70"/>
      <c r="CQ99" s="70"/>
      <c r="CR99" s="70"/>
      <c r="CS99" s="70"/>
      <c r="CT99" s="70"/>
      <c r="CU99" s="70"/>
      <c r="CV99" s="70"/>
      <c r="CW99" s="70"/>
      <c r="CX99" s="70"/>
      <c r="CY99" s="70"/>
      <c r="CZ99" s="70"/>
      <c r="DA99" s="70"/>
      <c r="DB99" s="70"/>
      <c r="DC99" s="70"/>
      <c r="DD99" s="70"/>
      <c r="DE99" s="70"/>
      <c r="DF99" s="70"/>
      <c r="DG99" s="70"/>
      <c r="DH99" s="70"/>
      <c r="DI99" s="70"/>
      <c r="DJ99" s="70"/>
      <c r="DK99" s="70"/>
      <c r="DL99" s="70"/>
      <c r="DM99" s="70"/>
      <c r="DN99" s="70"/>
      <c r="DO99" s="70"/>
      <c r="DP99" s="70"/>
      <c r="DQ99" s="70"/>
      <c r="DR99" s="70"/>
      <c r="DS99" s="70"/>
      <c r="DT99" s="70"/>
      <c r="DU99" s="70"/>
      <c r="DV99" s="70"/>
      <c r="DW99" s="70"/>
      <c r="DX99" s="70"/>
      <c r="DY99" s="70"/>
      <c r="DZ99" s="70"/>
      <c r="EA99" s="70"/>
      <c r="EB99" s="70"/>
      <c r="EC99" s="70"/>
      <c r="ED99" s="70"/>
      <c r="EE99" s="70"/>
      <c r="EF99" s="70"/>
      <c r="EG99" s="70"/>
      <c r="EH99" s="70"/>
      <c r="EI99" s="70"/>
      <c r="EJ99" s="70"/>
      <c r="EK99" s="70"/>
      <c r="EL99" s="70"/>
      <c r="EM99" s="70"/>
      <c r="EN99" s="70"/>
      <c r="EO99" s="70"/>
      <c r="EP99" s="70"/>
      <c r="EQ99" s="70"/>
      <c r="ER99" s="70"/>
      <c r="ES99" s="70"/>
      <c r="ET99" s="70"/>
      <c r="EU99" s="70"/>
      <c r="EV99" s="70"/>
      <c r="EW99" s="70"/>
      <c r="EX99" s="70"/>
      <c r="EY99" s="70"/>
      <c r="EZ99" s="70"/>
      <c r="FA99" s="70"/>
      <c r="FB99" s="70"/>
      <c r="FC99" s="70"/>
      <c r="FD99" s="70"/>
      <c r="FE99" s="70"/>
      <c r="FF99" s="70"/>
      <c r="FG99" s="70"/>
      <c r="FH99" s="70"/>
      <c r="FI99" s="70"/>
      <c r="FJ99" s="70"/>
      <c r="FK99" s="70"/>
      <c r="FL99" s="70"/>
      <c r="FM99" s="70"/>
      <c r="FN99" s="70"/>
      <c r="FO99" s="70"/>
      <c r="FP99" s="70"/>
      <c r="FQ99" s="70"/>
      <c r="FR99" s="70"/>
      <c r="FS99" s="70"/>
      <c r="FT99" s="70"/>
      <c r="FU99" s="70"/>
      <c r="FV99" s="70"/>
      <c r="FW99" s="70"/>
      <c r="FX99" s="70"/>
      <c r="FY99" s="70"/>
      <c r="FZ99" s="70"/>
      <c r="GA99" s="70"/>
      <c r="GB99" s="70"/>
      <c r="GC99" s="70"/>
      <c r="GD99" s="70"/>
      <c r="GE99" s="70"/>
      <c r="GF99" s="70"/>
      <c r="GG99" s="70"/>
      <c r="GH99" s="70"/>
      <c r="GI99" s="70"/>
      <c r="GJ99" s="70"/>
      <c r="GK99" s="70"/>
      <c r="GL99" s="70"/>
      <c r="GM99" s="70"/>
      <c r="GN99" s="70"/>
      <c r="GO99" s="70"/>
      <c r="GP99" s="70"/>
      <c r="GQ99" s="70"/>
      <c r="GR99" s="70"/>
      <c r="GS99" s="70"/>
      <c r="GT99" s="70"/>
      <c r="GU99" s="70"/>
      <c r="GV99" s="70"/>
      <c r="GW99" s="70"/>
      <c r="GX99" s="70"/>
      <c r="GY99" s="70"/>
      <c r="GZ99" s="70"/>
      <c r="HA99" s="70"/>
      <c r="HB99" s="70"/>
      <c r="HC99" s="70"/>
      <c r="HD99" s="70"/>
      <c r="HE99" s="70"/>
      <c r="HF99" s="70"/>
      <c r="HG99" s="70"/>
      <c r="HH99" s="70"/>
      <c r="HI99" s="70"/>
      <c r="HJ99" s="70"/>
      <c r="HK99" s="70"/>
      <c r="HL99" s="70"/>
      <c r="HM99" s="70"/>
      <c r="HN99" s="70"/>
      <c r="HO99" s="70"/>
      <c r="HP99" s="70"/>
      <c r="HQ99" s="70"/>
      <c r="HR99" s="70"/>
      <c r="HS99" s="70"/>
      <c r="HT99" s="70"/>
      <c r="HU99" s="70"/>
      <c r="HV99" s="70"/>
      <c r="HW99" s="70"/>
      <c r="HX99" s="70"/>
      <c r="HY99" s="70"/>
      <c r="HZ99" s="70"/>
      <c r="IA99" s="70"/>
      <c r="IB99" s="70"/>
      <c r="IC99" s="70"/>
      <c r="ID99" s="70"/>
      <c r="IE99" s="70"/>
      <c r="IF99" s="70"/>
      <c r="IG99" s="70"/>
      <c r="IH99" s="70"/>
      <c r="II99" s="70"/>
      <c r="IJ99" s="70"/>
      <c r="IK99" s="70"/>
      <c r="IL99" s="70"/>
      <c r="IM99" s="70"/>
      <c r="IN99" s="70"/>
      <c r="IO99" s="70"/>
      <c r="IP99" s="70"/>
      <c r="IQ99" s="70"/>
      <c r="IR99" s="70"/>
      <c r="IS99" s="70"/>
      <c r="IT99" s="70"/>
      <c r="IU99" s="70"/>
      <c r="IV99" s="70"/>
    </row>
    <row r="100" spans="1:256" s="590" customFormat="1" x14ac:dyDescent="0.2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  <c r="BY100" s="70"/>
      <c r="BZ100" s="70"/>
      <c r="CA100" s="70"/>
      <c r="CB100" s="70"/>
      <c r="CC100" s="70"/>
      <c r="CD100" s="70"/>
      <c r="CE100" s="70"/>
      <c r="CF100" s="70"/>
      <c r="CG100" s="70"/>
      <c r="CH100" s="70"/>
      <c r="CI100" s="70"/>
      <c r="CJ100" s="70"/>
      <c r="CK100" s="70"/>
      <c r="CL100" s="70"/>
      <c r="CM100" s="70"/>
      <c r="CN100" s="70"/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0"/>
      <c r="DD100" s="70"/>
      <c r="DE100" s="70"/>
      <c r="DF100" s="70"/>
      <c r="DG100" s="70"/>
      <c r="DH100" s="70"/>
      <c r="DI100" s="70"/>
      <c r="DJ100" s="70"/>
      <c r="DK100" s="70"/>
      <c r="DL100" s="70"/>
      <c r="DM100" s="70"/>
      <c r="DN100" s="70"/>
      <c r="DO100" s="70"/>
      <c r="DP100" s="70"/>
      <c r="DQ100" s="70"/>
      <c r="DR100" s="70"/>
      <c r="DS100" s="70"/>
      <c r="DT100" s="70"/>
      <c r="DU100" s="70"/>
      <c r="DV100" s="70"/>
      <c r="DW100" s="70"/>
      <c r="DX100" s="70"/>
      <c r="DY100" s="70"/>
      <c r="DZ100" s="70"/>
      <c r="EA100" s="70"/>
      <c r="EB100" s="70"/>
      <c r="EC100" s="70"/>
      <c r="ED100" s="70"/>
      <c r="EE100" s="70"/>
      <c r="EF100" s="70"/>
      <c r="EG100" s="70"/>
      <c r="EH100" s="70"/>
      <c r="EI100" s="70"/>
      <c r="EJ100" s="70"/>
      <c r="EK100" s="70"/>
      <c r="EL100" s="70"/>
      <c r="EM100" s="70"/>
      <c r="EN100" s="70"/>
      <c r="EO100" s="70"/>
      <c r="EP100" s="70"/>
      <c r="EQ100" s="70"/>
      <c r="ER100" s="70"/>
      <c r="ES100" s="70"/>
      <c r="ET100" s="70"/>
      <c r="EU100" s="70"/>
      <c r="EV100" s="70"/>
      <c r="EW100" s="70"/>
      <c r="EX100" s="70"/>
      <c r="EY100" s="70"/>
      <c r="EZ100" s="70"/>
      <c r="FA100" s="70"/>
      <c r="FB100" s="70"/>
      <c r="FC100" s="70"/>
      <c r="FD100" s="70"/>
      <c r="FE100" s="70"/>
      <c r="FF100" s="70"/>
      <c r="FG100" s="70"/>
      <c r="FH100" s="70"/>
      <c r="FI100" s="70"/>
      <c r="FJ100" s="70"/>
      <c r="FK100" s="70"/>
      <c r="FL100" s="70"/>
      <c r="FM100" s="70"/>
      <c r="FN100" s="70"/>
      <c r="FO100" s="70"/>
      <c r="FP100" s="70"/>
      <c r="FQ100" s="70"/>
      <c r="FR100" s="70"/>
      <c r="FS100" s="70"/>
      <c r="FT100" s="70"/>
      <c r="FU100" s="70"/>
      <c r="FV100" s="70"/>
      <c r="FW100" s="70"/>
      <c r="FX100" s="70"/>
      <c r="FY100" s="70"/>
      <c r="FZ100" s="70"/>
      <c r="GA100" s="70"/>
      <c r="GB100" s="70"/>
      <c r="GC100" s="70"/>
      <c r="GD100" s="70"/>
      <c r="GE100" s="70"/>
      <c r="GF100" s="70"/>
      <c r="GG100" s="70"/>
      <c r="GH100" s="70"/>
      <c r="GI100" s="70"/>
      <c r="GJ100" s="70"/>
      <c r="GK100" s="70"/>
      <c r="GL100" s="70"/>
      <c r="GM100" s="70"/>
      <c r="GN100" s="70"/>
      <c r="GO100" s="70"/>
      <c r="GP100" s="70"/>
      <c r="GQ100" s="70"/>
      <c r="GR100" s="70"/>
      <c r="GS100" s="70"/>
      <c r="GT100" s="70"/>
      <c r="GU100" s="70"/>
      <c r="GV100" s="70"/>
      <c r="GW100" s="70"/>
      <c r="GX100" s="70"/>
      <c r="GY100" s="70"/>
      <c r="GZ100" s="70"/>
      <c r="HA100" s="70"/>
      <c r="HB100" s="70"/>
      <c r="HC100" s="70"/>
      <c r="HD100" s="70"/>
      <c r="HE100" s="70"/>
      <c r="HF100" s="70"/>
      <c r="HG100" s="70"/>
      <c r="HH100" s="70"/>
      <c r="HI100" s="70"/>
      <c r="HJ100" s="70"/>
      <c r="HK100" s="70"/>
      <c r="HL100" s="70"/>
      <c r="HM100" s="70"/>
      <c r="HN100" s="70"/>
      <c r="HO100" s="70"/>
      <c r="HP100" s="70"/>
      <c r="HQ100" s="70"/>
      <c r="HR100" s="70"/>
      <c r="HS100" s="70"/>
      <c r="HT100" s="70"/>
      <c r="HU100" s="70"/>
      <c r="HV100" s="70"/>
      <c r="HW100" s="70"/>
      <c r="HX100" s="70"/>
      <c r="HY100" s="70"/>
      <c r="HZ100" s="70"/>
      <c r="IA100" s="70"/>
      <c r="IB100" s="70"/>
      <c r="IC100" s="70"/>
      <c r="ID100" s="70"/>
      <c r="IE100" s="70"/>
      <c r="IF100" s="70"/>
      <c r="IG100" s="70"/>
      <c r="IH100" s="70"/>
      <c r="II100" s="70"/>
      <c r="IJ100" s="70"/>
      <c r="IK100" s="70"/>
      <c r="IL100" s="70"/>
      <c r="IM100" s="70"/>
      <c r="IN100" s="70"/>
      <c r="IO100" s="70"/>
      <c r="IP100" s="70"/>
      <c r="IQ100" s="70"/>
      <c r="IR100" s="70"/>
      <c r="IS100" s="70"/>
      <c r="IT100" s="70"/>
      <c r="IU100" s="70"/>
      <c r="IV100" s="70"/>
    </row>
    <row r="101" spans="1:256" s="590" customFormat="1" x14ac:dyDescent="0.2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/>
      <c r="BO101" s="70"/>
      <c r="BP101" s="70"/>
      <c r="BQ101" s="70"/>
      <c r="BR101" s="70"/>
      <c r="BS101" s="70"/>
      <c r="BT101" s="70"/>
      <c r="BU101" s="70"/>
      <c r="BV101" s="70"/>
      <c r="BW101" s="70"/>
      <c r="BX101" s="70"/>
      <c r="BY101" s="70"/>
      <c r="BZ101" s="70"/>
      <c r="CA101" s="70"/>
      <c r="CB101" s="70"/>
      <c r="CC101" s="70"/>
      <c r="CD101" s="70"/>
      <c r="CE101" s="70"/>
      <c r="CF101" s="70"/>
      <c r="CG101" s="70"/>
      <c r="CH101" s="70"/>
      <c r="CI101" s="70"/>
      <c r="CJ101" s="70"/>
      <c r="CK101" s="70"/>
      <c r="CL101" s="70"/>
      <c r="CM101" s="70"/>
      <c r="CN101" s="70"/>
      <c r="CO101" s="70"/>
      <c r="CP101" s="70"/>
      <c r="CQ101" s="70"/>
      <c r="CR101" s="70"/>
      <c r="CS101" s="70"/>
      <c r="CT101" s="70"/>
      <c r="CU101" s="70"/>
      <c r="CV101" s="70"/>
      <c r="CW101" s="70"/>
      <c r="CX101" s="70"/>
      <c r="CY101" s="70"/>
      <c r="CZ101" s="70"/>
      <c r="DA101" s="70"/>
      <c r="DB101" s="70"/>
      <c r="DC101" s="70"/>
      <c r="DD101" s="70"/>
      <c r="DE101" s="70"/>
      <c r="DF101" s="70"/>
      <c r="DG101" s="70"/>
      <c r="DH101" s="70"/>
      <c r="DI101" s="70"/>
      <c r="DJ101" s="70"/>
      <c r="DK101" s="70"/>
      <c r="DL101" s="70"/>
      <c r="DM101" s="70"/>
      <c r="DN101" s="70"/>
      <c r="DO101" s="70"/>
      <c r="DP101" s="70"/>
      <c r="DQ101" s="70"/>
      <c r="DR101" s="70"/>
      <c r="DS101" s="70"/>
      <c r="DT101" s="70"/>
      <c r="DU101" s="70"/>
      <c r="DV101" s="70"/>
      <c r="DW101" s="70"/>
      <c r="DX101" s="70"/>
      <c r="DY101" s="70"/>
      <c r="DZ101" s="70"/>
      <c r="EA101" s="70"/>
      <c r="EB101" s="70"/>
      <c r="EC101" s="70"/>
      <c r="ED101" s="70"/>
      <c r="EE101" s="70"/>
      <c r="EF101" s="70"/>
      <c r="EG101" s="70"/>
      <c r="EH101" s="70"/>
      <c r="EI101" s="70"/>
      <c r="EJ101" s="70"/>
      <c r="EK101" s="70"/>
      <c r="EL101" s="70"/>
      <c r="EM101" s="70"/>
      <c r="EN101" s="70"/>
      <c r="EO101" s="70"/>
      <c r="EP101" s="70"/>
      <c r="EQ101" s="70"/>
      <c r="ER101" s="70"/>
      <c r="ES101" s="70"/>
      <c r="ET101" s="70"/>
      <c r="EU101" s="70"/>
      <c r="EV101" s="70"/>
      <c r="EW101" s="70"/>
      <c r="EX101" s="70"/>
      <c r="EY101" s="70"/>
      <c r="EZ101" s="70"/>
      <c r="FA101" s="70"/>
      <c r="FB101" s="70"/>
      <c r="FC101" s="70"/>
      <c r="FD101" s="70"/>
      <c r="FE101" s="70"/>
      <c r="FF101" s="70"/>
      <c r="FG101" s="70"/>
      <c r="FH101" s="70"/>
      <c r="FI101" s="70"/>
      <c r="FJ101" s="70"/>
      <c r="FK101" s="70"/>
      <c r="FL101" s="70"/>
      <c r="FM101" s="70"/>
      <c r="FN101" s="70"/>
      <c r="FO101" s="70"/>
      <c r="FP101" s="70"/>
      <c r="FQ101" s="70"/>
      <c r="FR101" s="70"/>
      <c r="FS101" s="70"/>
      <c r="FT101" s="70"/>
      <c r="FU101" s="70"/>
      <c r="FV101" s="70"/>
      <c r="FW101" s="70"/>
      <c r="FX101" s="70"/>
      <c r="FY101" s="70"/>
      <c r="FZ101" s="70"/>
      <c r="GA101" s="70"/>
      <c r="GB101" s="70"/>
      <c r="GC101" s="70"/>
      <c r="GD101" s="70"/>
      <c r="GE101" s="70"/>
      <c r="GF101" s="70"/>
      <c r="GG101" s="70"/>
      <c r="GH101" s="70"/>
      <c r="GI101" s="70"/>
      <c r="GJ101" s="70"/>
      <c r="GK101" s="70"/>
      <c r="GL101" s="70"/>
      <c r="GM101" s="70"/>
      <c r="GN101" s="70"/>
      <c r="GO101" s="70"/>
      <c r="GP101" s="70"/>
      <c r="GQ101" s="70"/>
      <c r="GR101" s="70"/>
      <c r="GS101" s="70"/>
      <c r="GT101" s="70"/>
      <c r="GU101" s="70"/>
      <c r="GV101" s="70"/>
      <c r="GW101" s="70"/>
      <c r="GX101" s="70"/>
      <c r="GY101" s="70"/>
      <c r="GZ101" s="70"/>
      <c r="HA101" s="70"/>
      <c r="HB101" s="70"/>
      <c r="HC101" s="70"/>
      <c r="HD101" s="70"/>
      <c r="HE101" s="70"/>
      <c r="HF101" s="70"/>
      <c r="HG101" s="70"/>
      <c r="HH101" s="70"/>
      <c r="HI101" s="70"/>
      <c r="HJ101" s="70"/>
      <c r="HK101" s="70"/>
      <c r="HL101" s="70"/>
      <c r="HM101" s="70"/>
      <c r="HN101" s="70"/>
      <c r="HO101" s="70"/>
      <c r="HP101" s="70"/>
      <c r="HQ101" s="70"/>
      <c r="HR101" s="70"/>
      <c r="HS101" s="70"/>
      <c r="HT101" s="70"/>
      <c r="HU101" s="70"/>
      <c r="HV101" s="70"/>
      <c r="HW101" s="70"/>
      <c r="HX101" s="70"/>
      <c r="HY101" s="70"/>
      <c r="HZ101" s="70"/>
      <c r="IA101" s="70"/>
      <c r="IB101" s="70"/>
      <c r="IC101" s="70"/>
      <c r="ID101" s="70"/>
      <c r="IE101" s="70"/>
      <c r="IF101" s="70"/>
      <c r="IG101" s="70"/>
      <c r="IH101" s="70"/>
      <c r="II101" s="70"/>
      <c r="IJ101" s="70"/>
      <c r="IK101" s="70"/>
      <c r="IL101" s="70"/>
      <c r="IM101" s="70"/>
      <c r="IN101" s="70"/>
      <c r="IO101" s="70"/>
      <c r="IP101" s="70"/>
      <c r="IQ101" s="70"/>
      <c r="IR101" s="70"/>
      <c r="IS101" s="70"/>
      <c r="IT101" s="70"/>
      <c r="IU101" s="70"/>
      <c r="IV101" s="70"/>
    </row>
    <row r="102" spans="1:256" s="590" customFormat="1" x14ac:dyDescent="0.2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/>
      <c r="CD102" s="70"/>
      <c r="CE102" s="70"/>
      <c r="CF102" s="70"/>
      <c r="CG102" s="70"/>
      <c r="CH102" s="70"/>
      <c r="CI102" s="70"/>
      <c r="CJ102" s="70"/>
      <c r="CK102" s="70"/>
      <c r="CL102" s="70"/>
      <c r="CM102" s="70"/>
      <c r="CN102" s="70"/>
      <c r="CO102" s="70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0"/>
      <c r="DD102" s="70"/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0"/>
      <c r="DS102" s="70"/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0"/>
      <c r="EI102" s="70"/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0"/>
      <c r="EV102" s="70"/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0"/>
      <c r="FL102" s="70"/>
      <c r="FM102" s="70"/>
      <c r="FN102" s="70"/>
      <c r="FO102" s="70"/>
      <c r="FP102" s="70"/>
      <c r="FQ102" s="70"/>
      <c r="FR102" s="70"/>
      <c r="FS102" s="70"/>
      <c r="FT102" s="70"/>
      <c r="FU102" s="70"/>
      <c r="FV102" s="70"/>
      <c r="FW102" s="70"/>
      <c r="FX102" s="70"/>
      <c r="FY102" s="70"/>
      <c r="FZ102" s="70"/>
      <c r="GA102" s="70"/>
      <c r="GB102" s="70"/>
      <c r="GC102" s="70"/>
      <c r="GD102" s="70"/>
      <c r="GE102" s="70"/>
      <c r="GF102" s="70"/>
      <c r="GG102" s="70"/>
      <c r="GH102" s="70"/>
      <c r="GI102" s="70"/>
      <c r="GJ102" s="70"/>
      <c r="GK102" s="70"/>
      <c r="GL102" s="70"/>
      <c r="GM102" s="70"/>
      <c r="GN102" s="70"/>
      <c r="GO102" s="70"/>
      <c r="GP102" s="70"/>
      <c r="GQ102" s="70"/>
      <c r="GR102" s="70"/>
      <c r="GS102" s="70"/>
      <c r="GT102" s="70"/>
      <c r="GU102" s="70"/>
      <c r="GV102" s="70"/>
      <c r="GW102" s="70"/>
      <c r="GX102" s="70"/>
      <c r="GY102" s="70"/>
      <c r="GZ102" s="70"/>
      <c r="HA102" s="70"/>
      <c r="HB102" s="70"/>
      <c r="HC102" s="70"/>
      <c r="HD102" s="70"/>
      <c r="HE102" s="70"/>
      <c r="HF102" s="70"/>
      <c r="HG102" s="70"/>
      <c r="HH102" s="70"/>
      <c r="HI102" s="70"/>
      <c r="HJ102" s="70"/>
      <c r="HK102" s="70"/>
      <c r="HL102" s="70"/>
      <c r="HM102" s="70"/>
      <c r="HN102" s="70"/>
      <c r="HO102" s="70"/>
      <c r="HP102" s="70"/>
      <c r="HQ102" s="70"/>
      <c r="HR102" s="70"/>
      <c r="HS102" s="70"/>
      <c r="HT102" s="70"/>
      <c r="HU102" s="70"/>
      <c r="HV102" s="70"/>
      <c r="HW102" s="70"/>
      <c r="HX102" s="70"/>
      <c r="HY102" s="70"/>
      <c r="HZ102" s="70"/>
      <c r="IA102" s="70"/>
      <c r="IB102" s="70"/>
      <c r="IC102" s="70"/>
      <c r="ID102" s="70"/>
      <c r="IE102" s="70"/>
      <c r="IF102" s="70"/>
      <c r="IG102" s="70"/>
      <c r="IH102" s="70"/>
      <c r="II102" s="70"/>
      <c r="IJ102" s="70"/>
      <c r="IK102" s="70"/>
      <c r="IL102" s="70"/>
      <c r="IM102" s="70"/>
      <c r="IN102" s="70"/>
      <c r="IO102" s="70"/>
      <c r="IP102" s="70"/>
      <c r="IQ102" s="70"/>
      <c r="IR102" s="70"/>
      <c r="IS102" s="70"/>
      <c r="IT102" s="70"/>
      <c r="IU102" s="70"/>
      <c r="IV102" s="70"/>
    </row>
    <row r="103" spans="1:256" s="590" customFormat="1" x14ac:dyDescent="0.2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/>
      <c r="CB103" s="70"/>
      <c r="CC103" s="70"/>
      <c r="CD103" s="70"/>
      <c r="CE103" s="70"/>
      <c r="CF103" s="70"/>
      <c r="CG103" s="70"/>
      <c r="CH103" s="70"/>
      <c r="CI103" s="70"/>
      <c r="CJ103" s="70"/>
      <c r="CK103" s="70"/>
      <c r="CL103" s="70"/>
      <c r="CM103" s="70"/>
      <c r="CN103" s="70"/>
      <c r="CO103" s="70"/>
      <c r="CP103" s="70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0"/>
      <c r="DD103" s="70"/>
      <c r="DE103" s="70"/>
      <c r="DF103" s="70"/>
      <c r="DG103" s="70"/>
      <c r="DH103" s="70"/>
      <c r="DI103" s="70"/>
      <c r="DJ103" s="70"/>
      <c r="DK103" s="70"/>
      <c r="DL103" s="70"/>
      <c r="DM103" s="70"/>
      <c r="DN103" s="70"/>
      <c r="DO103" s="70"/>
      <c r="DP103" s="70"/>
      <c r="DQ103" s="70"/>
      <c r="DR103" s="70"/>
      <c r="DS103" s="70"/>
      <c r="DT103" s="70"/>
      <c r="DU103" s="70"/>
      <c r="DV103" s="70"/>
      <c r="DW103" s="70"/>
      <c r="DX103" s="70"/>
      <c r="DY103" s="70"/>
      <c r="DZ103" s="70"/>
      <c r="EA103" s="70"/>
      <c r="EB103" s="70"/>
      <c r="EC103" s="70"/>
      <c r="ED103" s="70"/>
      <c r="EE103" s="70"/>
      <c r="EF103" s="70"/>
      <c r="EG103" s="70"/>
      <c r="EH103" s="70"/>
      <c r="EI103" s="70"/>
      <c r="EJ103" s="70"/>
      <c r="EK103" s="70"/>
      <c r="EL103" s="70"/>
      <c r="EM103" s="70"/>
      <c r="EN103" s="70"/>
      <c r="EO103" s="70"/>
      <c r="EP103" s="70"/>
      <c r="EQ103" s="70"/>
      <c r="ER103" s="70"/>
      <c r="ES103" s="70"/>
      <c r="ET103" s="70"/>
      <c r="EU103" s="70"/>
      <c r="EV103" s="70"/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0"/>
      <c r="FL103" s="70"/>
      <c r="FM103" s="70"/>
      <c r="FN103" s="70"/>
      <c r="FO103" s="70"/>
      <c r="FP103" s="70"/>
      <c r="FQ103" s="70"/>
      <c r="FR103" s="70"/>
      <c r="FS103" s="70"/>
      <c r="FT103" s="70"/>
      <c r="FU103" s="70"/>
      <c r="FV103" s="70"/>
      <c r="FW103" s="70"/>
      <c r="FX103" s="70"/>
      <c r="FY103" s="70"/>
      <c r="FZ103" s="70"/>
      <c r="GA103" s="70"/>
      <c r="GB103" s="70"/>
      <c r="GC103" s="70"/>
      <c r="GD103" s="70"/>
      <c r="GE103" s="70"/>
      <c r="GF103" s="70"/>
      <c r="GG103" s="70"/>
      <c r="GH103" s="70"/>
      <c r="GI103" s="70"/>
      <c r="GJ103" s="70"/>
      <c r="GK103" s="70"/>
      <c r="GL103" s="70"/>
      <c r="GM103" s="70"/>
      <c r="GN103" s="70"/>
      <c r="GO103" s="70"/>
      <c r="GP103" s="70"/>
      <c r="GQ103" s="70"/>
      <c r="GR103" s="70"/>
      <c r="GS103" s="70"/>
      <c r="GT103" s="70"/>
      <c r="GU103" s="70"/>
      <c r="GV103" s="70"/>
      <c r="GW103" s="70"/>
      <c r="GX103" s="70"/>
      <c r="GY103" s="70"/>
      <c r="GZ103" s="70"/>
      <c r="HA103" s="70"/>
      <c r="HB103" s="70"/>
      <c r="HC103" s="70"/>
      <c r="HD103" s="70"/>
      <c r="HE103" s="70"/>
      <c r="HF103" s="70"/>
      <c r="HG103" s="70"/>
      <c r="HH103" s="70"/>
      <c r="HI103" s="70"/>
      <c r="HJ103" s="70"/>
      <c r="HK103" s="70"/>
      <c r="HL103" s="70"/>
      <c r="HM103" s="70"/>
      <c r="HN103" s="70"/>
      <c r="HO103" s="70"/>
      <c r="HP103" s="70"/>
      <c r="HQ103" s="70"/>
      <c r="HR103" s="70"/>
      <c r="HS103" s="70"/>
      <c r="HT103" s="70"/>
      <c r="HU103" s="70"/>
      <c r="HV103" s="70"/>
      <c r="HW103" s="70"/>
      <c r="HX103" s="70"/>
      <c r="HY103" s="70"/>
      <c r="HZ103" s="70"/>
      <c r="IA103" s="70"/>
      <c r="IB103" s="70"/>
      <c r="IC103" s="70"/>
      <c r="ID103" s="70"/>
      <c r="IE103" s="70"/>
      <c r="IF103" s="70"/>
      <c r="IG103" s="70"/>
      <c r="IH103" s="70"/>
      <c r="II103" s="70"/>
      <c r="IJ103" s="70"/>
      <c r="IK103" s="70"/>
      <c r="IL103" s="70"/>
      <c r="IM103" s="70"/>
      <c r="IN103" s="70"/>
      <c r="IO103" s="70"/>
      <c r="IP103" s="70"/>
      <c r="IQ103" s="70"/>
      <c r="IR103" s="70"/>
      <c r="IS103" s="70"/>
      <c r="IT103" s="70"/>
      <c r="IU103" s="70"/>
      <c r="IV103" s="70"/>
    </row>
    <row r="104" spans="1:256" s="590" customFormat="1" x14ac:dyDescent="0.2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  <c r="BW104" s="70"/>
      <c r="BX104" s="70"/>
      <c r="BY104" s="70"/>
      <c r="BZ104" s="70"/>
      <c r="CA104" s="70"/>
      <c r="CB104" s="70"/>
      <c r="CC104" s="70"/>
      <c r="CD104" s="70"/>
      <c r="CE104" s="70"/>
      <c r="CF104" s="70"/>
      <c r="CG104" s="70"/>
      <c r="CH104" s="70"/>
      <c r="CI104" s="70"/>
      <c r="CJ104" s="70"/>
      <c r="CK104" s="70"/>
      <c r="CL104" s="70"/>
      <c r="CM104" s="70"/>
      <c r="CN104" s="70"/>
      <c r="CO104" s="70"/>
      <c r="CP104" s="70"/>
      <c r="CQ104" s="70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0"/>
      <c r="DD104" s="70"/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0"/>
      <c r="EI104" s="70"/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0"/>
      <c r="EV104" s="70"/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0"/>
      <c r="FL104" s="70"/>
      <c r="FM104" s="70"/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0"/>
      <c r="FY104" s="70"/>
      <c r="FZ104" s="70"/>
      <c r="GA104" s="70"/>
      <c r="GB104" s="70"/>
      <c r="GC104" s="70"/>
      <c r="GD104" s="70"/>
      <c r="GE104" s="70"/>
      <c r="GF104" s="70"/>
      <c r="GG104" s="70"/>
      <c r="GH104" s="70"/>
      <c r="GI104" s="70"/>
      <c r="GJ104" s="70"/>
      <c r="GK104" s="70"/>
      <c r="GL104" s="70"/>
      <c r="GM104" s="70"/>
      <c r="GN104" s="70"/>
      <c r="GO104" s="70"/>
      <c r="GP104" s="70"/>
      <c r="GQ104" s="70"/>
      <c r="GR104" s="70"/>
      <c r="GS104" s="70"/>
      <c r="GT104" s="70"/>
      <c r="GU104" s="70"/>
      <c r="GV104" s="70"/>
      <c r="GW104" s="70"/>
      <c r="GX104" s="70"/>
      <c r="GY104" s="70"/>
      <c r="GZ104" s="70"/>
      <c r="HA104" s="70"/>
      <c r="HB104" s="70"/>
      <c r="HC104" s="70"/>
      <c r="HD104" s="70"/>
      <c r="HE104" s="70"/>
      <c r="HF104" s="70"/>
      <c r="HG104" s="70"/>
      <c r="HH104" s="70"/>
      <c r="HI104" s="70"/>
      <c r="HJ104" s="70"/>
      <c r="HK104" s="70"/>
      <c r="HL104" s="70"/>
      <c r="HM104" s="70"/>
      <c r="HN104" s="70"/>
      <c r="HO104" s="70"/>
      <c r="HP104" s="70"/>
      <c r="HQ104" s="70"/>
      <c r="HR104" s="70"/>
      <c r="HS104" s="70"/>
      <c r="HT104" s="70"/>
      <c r="HU104" s="70"/>
      <c r="HV104" s="70"/>
      <c r="HW104" s="70"/>
      <c r="HX104" s="70"/>
      <c r="HY104" s="70"/>
      <c r="HZ104" s="70"/>
      <c r="IA104" s="70"/>
      <c r="IB104" s="70"/>
      <c r="IC104" s="70"/>
      <c r="ID104" s="70"/>
      <c r="IE104" s="70"/>
      <c r="IF104" s="70"/>
      <c r="IG104" s="70"/>
      <c r="IH104" s="70"/>
      <c r="II104" s="70"/>
      <c r="IJ104" s="70"/>
      <c r="IK104" s="70"/>
      <c r="IL104" s="70"/>
      <c r="IM104" s="70"/>
      <c r="IN104" s="70"/>
      <c r="IO104" s="70"/>
      <c r="IP104" s="70"/>
      <c r="IQ104" s="70"/>
      <c r="IR104" s="70"/>
      <c r="IS104" s="70"/>
      <c r="IT104" s="70"/>
      <c r="IU104" s="70"/>
      <c r="IV104" s="70"/>
    </row>
    <row r="105" spans="1:256" s="590" customFormat="1" x14ac:dyDescent="0.2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/>
      <c r="CD105" s="70"/>
      <c r="CE105" s="70"/>
      <c r="CF105" s="70"/>
      <c r="CG105" s="70"/>
      <c r="CH105" s="70"/>
      <c r="CI105" s="70"/>
      <c r="CJ105" s="70"/>
      <c r="CK105" s="70"/>
      <c r="CL105" s="70"/>
      <c r="CM105" s="70"/>
      <c r="CN105" s="70"/>
      <c r="CO105" s="70"/>
      <c r="CP105" s="70"/>
      <c r="CQ105" s="70"/>
      <c r="CR105" s="70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0"/>
      <c r="DD105" s="70"/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0"/>
      <c r="DS105" s="70"/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0"/>
      <c r="EI105" s="70"/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0"/>
      <c r="EV105" s="70"/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0"/>
      <c r="FL105" s="70"/>
      <c r="FM105" s="70"/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0"/>
      <c r="FY105" s="70"/>
      <c r="FZ105" s="70"/>
      <c r="GA105" s="70"/>
      <c r="GB105" s="70"/>
      <c r="GC105" s="70"/>
      <c r="GD105" s="70"/>
      <c r="GE105" s="70"/>
      <c r="GF105" s="70"/>
      <c r="GG105" s="70"/>
      <c r="GH105" s="70"/>
      <c r="GI105" s="70"/>
      <c r="GJ105" s="70"/>
      <c r="GK105" s="70"/>
      <c r="GL105" s="70"/>
      <c r="GM105" s="70"/>
      <c r="GN105" s="70"/>
      <c r="GO105" s="70"/>
      <c r="GP105" s="70"/>
      <c r="GQ105" s="70"/>
      <c r="GR105" s="70"/>
      <c r="GS105" s="70"/>
      <c r="GT105" s="70"/>
      <c r="GU105" s="70"/>
      <c r="GV105" s="70"/>
      <c r="GW105" s="70"/>
      <c r="GX105" s="70"/>
      <c r="GY105" s="70"/>
      <c r="GZ105" s="70"/>
      <c r="HA105" s="70"/>
      <c r="HB105" s="70"/>
      <c r="HC105" s="70"/>
      <c r="HD105" s="70"/>
      <c r="HE105" s="70"/>
      <c r="HF105" s="70"/>
      <c r="HG105" s="70"/>
      <c r="HH105" s="70"/>
      <c r="HI105" s="70"/>
      <c r="HJ105" s="70"/>
      <c r="HK105" s="70"/>
      <c r="HL105" s="70"/>
      <c r="HM105" s="70"/>
      <c r="HN105" s="70"/>
      <c r="HO105" s="70"/>
      <c r="HP105" s="70"/>
      <c r="HQ105" s="70"/>
      <c r="HR105" s="70"/>
      <c r="HS105" s="70"/>
      <c r="HT105" s="70"/>
      <c r="HU105" s="70"/>
      <c r="HV105" s="70"/>
      <c r="HW105" s="70"/>
      <c r="HX105" s="70"/>
      <c r="HY105" s="70"/>
      <c r="HZ105" s="70"/>
      <c r="IA105" s="70"/>
      <c r="IB105" s="70"/>
      <c r="IC105" s="70"/>
      <c r="ID105" s="70"/>
      <c r="IE105" s="70"/>
      <c r="IF105" s="70"/>
      <c r="IG105" s="70"/>
      <c r="IH105" s="70"/>
      <c r="II105" s="70"/>
      <c r="IJ105" s="70"/>
      <c r="IK105" s="70"/>
      <c r="IL105" s="70"/>
      <c r="IM105" s="70"/>
      <c r="IN105" s="70"/>
      <c r="IO105" s="70"/>
      <c r="IP105" s="70"/>
      <c r="IQ105" s="70"/>
      <c r="IR105" s="70"/>
      <c r="IS105" s="70"/>
      <c r="IT105" s="70"/>
      <c r="IU105" s="70"/>
      <c r="IV105" s="70"/>
    </row>
    <row r="106" spans="1:256" s="590" customFormat="1" x14ac:dyDescent="0.2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0"/>
      <c r="CM106" s="70"/>
      <c r="CN106" s="70"/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70"/>
      <c r="GM106" s="70"/>
      <c r="GN106" s="70"/>
      <c r="GO106" s="70"/>
      <c r="GP106" s="70"/>
      <c r="GQ106" s="70"/>
      <c r="GR106" s="70"/>
      <c r="GS106" s="70"/>
      <c r="GT106" s="70"/>
      <c r="GU106" s="70"/>
      <c r="GV106" s="70"/>
      <c r="GW106" s="70"/>
      <c r="GX106" s="70"/>
      <c r="GY106" s="70"/>
      <c r="GZ106" s="70"/>
      <c r="HA106" s="70"/>
      <c r="HB106" s="70"/>
      <c r="HC106" s="70"/>
      <c r="HD106" s="70"/>
      <c r="HE106" s="70"/>
      <c r="HF106" s="70"/>
      <c r="HG106" s="70"/>
      <c r="HH106" s="70"/>
      <c r="HI106" s="70"/>
      <c r="HJ106" s="70"/>
      <c r="HK106" s="70"/>
      <c r="HL106" s="70"/>
      <c r="HM106" s="70"/>
      <c r="HN106" s="70"/>
      <c r="HO106" s="70"/>
      <c r="HP106" s="70"/>
      <c r="HQ106" s="70"/>
      <c r="HR106" s="70"/>
      <c r="HS106" s="70"/>
      <c r="HT106" s="70"/>
      <c r="HU106" s="70"/>
      <c r="HV106" s="70"/>
      <c r="HW106" s="70"/>
      <c r="HX106" s="70"/>
      <c r="HY106" s="70"/>
      <c r="HZ106" s="70"/>
      <c r="IA106" s="70"/>
      <c r="IB106" s="70"/>
      <c r="IC106" s="70"/>
      <c r="ID106" s="70"/>
      <c r="IE106" s="70"/>
      <c r="IF106" s="70"/>
      <c r="IG106" s="70"/>
      <c r="IH106" s="70"/>
      <c r="II106" s="70"/>
      <c r="IJ106" s="70"/>
      <c r="IK106" s="70"/>
      <c r="IL106" s="70"/>
      <c r="IM106" s="70"/>
      <c r="IN106" s="70"/>
      <c r="IO106" s="70"/>
      <c r="IP106" s="70"/>
      <c r="IQ106" s="70"/>
      <c r="IR106" s="70"/>
      <c r="IS106" s="70"/>
      <c r="IT106" s="70"/>
      <c r="IU106" s="70"/>
      <c r="IV106" s="70"/>
    </row>
    <row r="107" spans="1:256" s="590" customFormat="1" x14ac:dyDescent="0.2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/>
      <c r="BP107" s="70"/>
      <c r="BQ107" s="70"/>
      <c r="BR107" s="70"/>
      <c r="BS107" s="70"/>
      <c r="BT107" s="70"/>
      <c r="BU107" s="70"/>
      <c r="BV107" s="70"/>
      <c r="BW107" s="70"/>
      <c r="BX107" s="70"/>
      <c r="BY107" s="70"/>
      <c r="BZ107" s="70"/>
      <c r="CA107" s="70"/>
      <c r="CB107" s="70"/>
      <c r="CC107" s="70"/>
      <c r="CD107" s="70"/>
      <c r="CE107" s="70"/>
      <c r="CF107" s="70"/>
      <c r="CG107" s="70"/>
      <c r="CH107" s="70"/>
      <c r="CI107" s="70"/>
      <c r="CJ107" s="70"/>
      <c r="CK107" s="70"/>
      <c r="CL107" s="70"/>
      <c r="CM107" s="70"/>
      <c r="CN107" s="70"/>
      <c r="CO107" s="70"/>
      <c r="CP107" s="70"/>
      <c r="CQ107" s="70"/>
      <c r="CR107" s="70"/>
      <c r="CS107" s="70"/>
      <c r="CT107" s="70"/>
      <c r="CU107" s="70"/>
      <c r="CV107" s="70"/>
      <c r="CW107" s="70"/>
      <c r="CX107" s="70"/>
      <c r="CY107" s="70"/>
      <c r="CZ107" s="70"/>
      <c r="DA107" s="70"/>
      <c r="DB107" s="70"/>
      <c r="DC107" s="70"/>
      <c r="DD107" s="70"/>
      <c r="DE107" s="70"/>
      <c r="DF107" s="70"/>
      <c r="DG107" s="70"/>
      <c r="DH107" s="70"/>
      <c r="DI107" s="70"/>
      <c r="DJ107" s="70"/>
      <c r="DK107" s="70"/>
      <c r="DL107" s="70"/>
      <c r="DM107" s="70"/>
      <c r="DN107" s="70"/>
      <c r="DO107" s="70"/>
      <c r="DP107" s="70"/>
      <c r="DQ107" s="70"/>
      <c r="DR107" s="70"/>
      <c r="DS107" s="70"/>
      <c r="DT107" s="70"/>
      <c r="DU107" s="70"/>
      <c r="DV107" s="70"/>
      <c r="DW107" s="70"/>
      <c r="DX107" s="70"/>
      <c r="DY107" s="70"/>
      <c r="DZ107" s="70"/>
      <c r="EA107" s="70"/>
      <c r="EB107" s="70"/>
      <c r="EC107" s="70"/>
      <c r="ED107" s="70"/>
      <c r="EE107" s="70"/>
      <c r="EF107" s="70"/>
      <c r="EG107" s="70"/>
      <c r="EH107" s="70"/>
      <c r="EI107" s="70"/>
      <c r="EJ107" s="70"/>
      <c r="EK107" s="70"/>
      <c r="EL107" s="70"/>
      <c r="EM107" s="70"/>
      <c r="EN107" s="70"/>
      <c r="EO107" s="70"/>
      <c r="EP107" s="70"/>
      <c r="EQ107" s="70"/>
      <c r="ER107" s="70"/>
      <c r="ES107" s="70"/>
      <c r="ET107" s="70"/>
      <c r="EU107" s="70"/>
      <c r="EV107" s="70"/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0"/>
      <c r="FL107" s="70"/>
      <c r="FM107" s="70"/>
      <c r="FN107" s="70"/>
      <c r="FO107" s="70"/>
      <c r="FP107" s="70"/>
      <c r="FQ107" s="70"/>
      <c r="FR107" s="70"/>
      <c r="FS107" s="70"/>
      <c r="FT107" s="70"/>
      <c r="FU107" s="70"/>
      <c r="FV107" s="70"/>
      <c r="FW107" s="70"/>
      <c r="FX107" s="70"/>
      <c r="FY107" s="70"/>
      <c r="FZ107" s="70"/>
      <c r="GA107" s="70"/>
      <c r="GB107" s="70"/>
      <c r="GC107" s="70"/>
      <c r="GD107" s="70"/>
      <c r="GE107" s="70"/>
      <c r="GF107" s="70"/>
      <c r="GG107" s="70"/>
      <c r="GH107" s="70"/>
      <c r="GI107" s="70"/>
      <c r="GJ107" s="70"/>
      <c r="GK107" s="70"/>
      <c r="GL107" s="70"/>
      <c r="GM107" s="70"/>
      <c r="GN107" s="70"/>
      <c r="GO107" s="70"/>
      <c r="GP107" s="70"/>
      <c r="GQ107" s="70"/>
      <c r="GR107" s="70"/>
      <c r="GS107" s="70"/>
      <c r="GT107" s="70"/>
      <c r="GU107" s="70"/>
      <c r="GV107" s="70"/>
      <c r="GW107" s="70"/>
      <c r="GX107" s="70"/>
      <c r="GY107" s="70"/>
      <c r="GZ107" s="70"/>
      <c r="HA107" s="70"/>
      <c r="HB107" s="70"/>
      <c r="HC107" s="70"/>
      <c r="HD107" s="70"/>
      <c r="HE107" s="70"/>
      <c r="HF107" s="70"/>
      <c r="HG107" s="70"/>
      <c r="HH107" s="70"/>
      <c r="HI107" s="70"/>
      <c r="HJ107" s="70"/>
      <c r="HK107" s="70"/>
      <c r="HL107" s="70"/>
      <c r="HM107" s="70"/>
      <c r="HN107" s="70"/>
      <c r="HO107" s="70"/>
      <c r="HP107" s="70"/>
      <c r="HQ107" s="70"/>
      <c r="HR107" s="70"/>
      <c r="HS107" s="70"/>
      <c r="HT107" s="70"/>
      <c r="HU107" s="70"/>
      <c r="HV107" s="70"/>
      <c r="HW107" s="70"/>
      <c r="HX107" s="70"/>
      <c r="HY107" s="70"/>
      <c r="HZ107" s="70"/>
      <c r="IA107" s="70"/>
      <c r="IB107" s="70"/>
      <c r="IC107" s="70"/>
      <c r="ID107" s="70"/>
      <c r="IE107" s="70"/>
      <c r="IF107" s="70"/>
      <c r="IG107" s="70"/>
      <c r="IH107" s="70"/>
      <c r="II107" s="70"/>
      <c r="IJ107" s="70"/>
      <c r="IK107" s="70"/>
      <c r="IL107" s="70"/>
      <c r="IM107" s="70"/>
      <c r="IN107" s="70"/>
      <c r="IO107" s="70"/>
      <c r="IP107" s="70"/>
      <c r="IQ107" s="70"/>
      <c r="IR107" s="70"/>
      <c r="IS107" s="70"/>
      <c r="IT107" s="70"/>
      <c r="IU107" s="70"/>
      <c r="IV107" s="70"/>
    </row>
    <row r="108" spans="1:256" s="590" customFormat="1" x14ac:dyDescent="0.2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  <c r="BR108" s="70"/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/>
      <c r="CD108" s="70"/>
      <c r="CE108" s="70"/>
      <c r="CF108" s="70"/>
      <c r="CG108" s="70"/>
      <c r="CH108" s="70"/>
      <c r="CI108" s="70"/>
      <c r="CJ108" s="70"/>
      <c r="CK108" s="70"/>
      <c r="CL108" s="70"/>
      <c r="CM108" s="70"/>
      <c r="CN108" s="70"/>
      <c r="CO108" s="70"/>
      <c r="CP108" s="70"/>
      <c r="CQ108" s="70"/>
      <c r="CR108" s="70"/>
      <c r="CS108" s="70"/>
      <c r="CT108" s="70"/>
      <c r="CU108" s="70"/>
      <c r="CV108" s="70"/>
      <c r="CW108" s="70"/>
      <c r="CX108" s="70"/>
      <c r="CY108" s="70"/>
      <c r="CZ108" s="70"/>
      <c r="DA108" s="70"/>
      <c r="DB108" s="70"/>
      <c r="DC108" s="70"/>
      <c r="DD108" s="70"/>
      <c r="DE108" s="70"/>
      <c r="DF108" s="70"/>
      <c r="DG108" s="70"/>
      <c r="DH108" s="70"/>
      <c r="DI108" s="70"/>
      <c r="DJ108" s="70"/>
      <c r="DK108" s="70"/>
      <c r="DL108" s="70"/>
      <c r="DM108" s="70"/>
      <c r="DN108" s="70"/>
      <c r="DO108" s="70"/>
      <c r="DP108" s="70"/>
      <c r="DQ108" s="70"/>
      <c r="DR108" s="70"/>
      <c r="DS108" s="70"/>
      <c r="DT108" s="70"/>
      <c r="DU108" s="70"/>
      <c r="DV108" s="70"/>
      <c r="DW108" s="70"/>
      <c r="DX108" s="70"/>
      <c r="DY108" s="70"/>
      <c r="DZ108" s="70"/>
      <c r="EA108" s="70"/>
      <c r="EB108" s="70"/>
      <c r="EC108" s="70"/>
      <c r="ED108" s="70"/>
      <c r="EE108" s="70"/>
      <c r="EF108" s="70"/>
      <c r="EG108" s="70"/>
      <c r="EH108" s="70"/>
      <c r="EI108" s="70"/>
      <c r="EJ108" s="70"/>
      <c r="EK108" s="70"/>
      <c r="EL108" s="70"/>
      <c r="EM108" s="70"/>
      <c r="EN108" s="70"/>
      <c r="EO108" s="70"/>
      <c r="EP108" s="70"/>
      <c r="EQ108" s="70"/>
      <c r="ER108" s="70"/>
      <c r="ES108" s="70"/>
      <c r="ET108" s="70"/>
      <c r="EU108" s="70"/>
      <c r="EV108" s="70"/>
      <c r="EW108" s="70"/>
      <c r="EX108" s="70"/>
      <c r="EY108" s="70"/>
      <c r="EZ108" s="70"/>
      <c r="FA108" s="70"/>
      <c r="FB108" s="70"/>
      <c r="FC108" s="70"/>
      <c r="FD108" s="70"/>
      <c r="FE108" s="70"/>
      <c r="FF108" s="70"/>
      <c r="FG108" s="70"/>
      <c r="FH108" s="70"/>
      <c r="FI108" s="70"/>
      <c r="FJ108" s="70"/>
      <c r="FK108" s="70"/>
      <c r="FL108" s="70"/>
      <c r="FM108" s="70"/>
      <c r="FN108" s="70"/>
      <c r="FO108" s="70"/>
      <c r="FP108" s="70"/>
      <c r="FQ108" s="70"/>
      <c r="FR108" s="70"/>
      <c r="FS108" s="70"/>
      <c r="FT108" s="70"/>
      <c r="FU108" s="70"/>
      <c r="FV108" s="70"/>
      <c r="FW108" s="70"/>
      <c r="FX108" s="70"/>
      <c r="FY108" s="70"/>
      <c r="FZ108" s="70"/>
      <c r="GA108" s="70"/>
      <c r="GB108" s="70"/>
      <c r="GC108" s="70"/>
      <c r="GD108" s="70"/>
      <c r="GE108" s="70"/>
      <c r="GF108" s="70"/>
      <c r="GG108" s="70"/>
      <c r="GH108" s="70"/>
      <c r="GI108" s="70"/>
      <c r="GJ108" s="70"/>
      <c r="GK108" s="70"/>
      <c r="GL108" s="70"/>
      <c r="GM108" s="70"/>
      <c r="GN108" s="70"/>
      <c r="GO108" s="70"/>
      <c r="GP108" s="70"/>
      <c r="GQ108" s="70"/>
      <c r="GR108" s="70"/>
      <c r="GS108" s="70"/>
      <c r="GT108" s="70"/>
      <c r="GU108" s="70"/>
      <c r="GV108" s="70"/>
      <c r="GW108" s="70"/>
      <c r="GX108" s="70"/>
      <c r="GY108" s="70"/>
      <c r="GZ108" s="70"/>
      <c r="HA108" s="70"/>
      <c r="HB108" s="70"/>
      <c r="HC108" s="70"/>
      <c r="HD108" s="70"/>
      <c r="HE108" s="70"/>
      <c r="HF108" s="70"/>
      <c r="HG108" s="70"/>
      <c r="HH108" s="70"/>
      <c r="HI108" s="70"/>
      <c r="HJ108" s="70"/>
      <c r="HK108" s="70"/>
      <c r="HL108" s="70"/>
      <c r="HM108" s="70"/>
      <c r="HN108" s="70"/>
      <c r="HO108" s="70"/>
      <c r="HP108" s="70"/>
      <c r="HQ108" s="70"/>
      <c r="HR108" s="70"/>
      <c r="HS108" s="70"/>
      <c r="HT108" s="70"/>
      <c r="HU108" s="70"/>
      <c r="HV108" s="70"/>
      <c r="HW108" s="70"/>
      <c r="HX108" s="70"/>
      <c r="HY108" s="70"/>
      <c r="HZ108" s="70"/>
      <c r="IA108" s="70"/>
      <c r="IB108" s="70"/>
      <c r="IC108" s="70"/>
      <c r="ID108" s="70"/>
      <c r="IE108" s="70"/>
      <c r="IF108" s="70"/>
      <c r="IG108" s="70"/>
      <c r="IH108" s="70"/>
      <c r="II108" s="70"/>
      <c r="IJ108" s="70"/>
      <c r="IK108" s="70"/>
      <c r="IL108" s="70"/>
      <c r="IM108" s="70"/>
      <c r="IN108" s="70"/>
      <c r="IO108" s="70"/>
      <c r="IP108" s="70"/>
      <c r="IQ108" s="70"/>
      <c r="IR108" s="70"/>
      <c r="IS108" s="70"/>
      <c r="IT108" s="70"/>
      <c r="IU108" s="70"/>
      <c r="IV108" s="70"/>
    </row>
    <row r="109" spans="1:256" s="590" customFormat="1" x14ac:dyDescent="0.2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/>
      <c r="CD109" s="70"/>
      <c r="CE109" s="70"/>
      <c r="CF109" s="70"/>
      <c r="CG109" s="70"/>
      <c r="CH109" s="70"/>
      <c r="CI109" s="70"/>
      <c r="CJ109" s="70"/>
      <c r="CK109" s="70"/>
      <c r="CL109" s="70"/>
      <c r="CM109" s="70"/>
      <c r="CN109" s="70"/>
      <c r="CO109" s="70"/>
      <c r="CP109" s="70"/>
      <c r="CQ109" s="70"/>
      <c r="CR109" s="70"/>
      <c r="CS109" s="70"/>
      <c r="CT109" s="70"/>
      <c r="CU109" s="70"/>
      <c r="CV109" s="70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  <c r="DI109" s="70"/>
      <c r="DJ109" s="70"/>
      <c r="DK109" s="70"/>
      <c r="DL109" s="70"/>
      <c r="DM109" s="70"/>
      <c r="DN109" s="70"/>
      <c r="DO109" s="70"/>
      <c r="DP109" s="70"/>
      <c r="DQ109" s="70"/>
      <c r="DR109" s="70"/>
      <c r="DS109" s="70"/>
      <c r="DT109" s="70"/>
      <c r="DU109" s="70"/>
      <c r="DV109" s="70"/>
      <c r="DW109" s="70"/>
      <c r="DX109" s="70"/>
      <c r="DY109" s="70"/>
      <c r="DZ109" s="70"/>
      <c r="EA109" s="70"/>
      <c r="EB109" s="70"/>
      <c r="EC109" s="70"/>
      <c r="ED109" s="70"/>
      <c r="EE109" s="70"/>
      <c r="EF109" s="70"/>
      <c r="EG109" s="70"/>
      <c r="EH109" s="70"/>
      <c r="EI109" s="70"/>
      <c r="EJ109" s="70"/>
      <c r="EK109" s="70"/>
      <c r="EL109" s="70"/>
      <c r="EM109" s="70"/>
      <c r="EN109" s="70"/>
      <c r="EO109" s="70"/>
      <c r="EP109" s="70"/>
      <c r="EQ109" s="70"/>
      <c r="ER109" s="70"/>
      <c r="ES109" s="70"/>
      <c r="ET109" s="70"/>
      <c r="EU109" s="70"/>
      <c r="EV109" s="70"/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  <c r="FM109" s="70"/>
      <c r="FN109" s="70"/>
      <c r="FO109" s="70"/>
      <c r="FP109" s="70"/>
      <c r="FQ109" s="70"/>
      <c r="FR109" s="70"/>
      <c r="FS109" s="70"/>
      <c r="FT109" s="70"/>
      <c r="FU109" s="70"/>
      <c r="FV109" s="70"/>
      <c r="FW109" s="70"/>
      <c r="FX109" s="70"/>
      <c r="FY109" s="70"/>
      <c r="FZ109" s="70"/>
      <c r="GA109" s="70"/>
      <c r="GB109" s="70"/>
      <c r="GC109" s="70"/>
      <c r="GD109" s="70"/>
      <c r="GE109" s="70"/>
      <c r="GF109" s="70"/>
      <c r="GG109" s="70"/>
      <c r="GH109" s="70"/>
      <c r="GI109" s="70"/>
      <c r="GJ109" s="70"/>
      <c r="GK109" s="70"/>
      <c r="GL109" s="70"/>
      <c r="GM109" s="70"/>
      <c r="GN109" s="70"/>
      <c r="GO109" s="70"/>
      <c r="GP109" s="70"/>
      <c r="GQ109" s="70"/>
      <c r="GR109" s="70"/>
      <c r="GS109" s="70"/>
      <c r="GT109" s="70"/>
      <c r="GU109" s="70"/>
      <c r="GV109" s="70"/>
      <c r="GW109" s="70"/>
      <c r="GX109" s="70"/>
      <c r="GY109" s="70"/>
      <c r="GZ109" s="70"/>
      <c r="HA109" s="70"/>
      <c r="HB109" s="70"/>
      <c r="HC109" s="70"/>
      <c r="HD109" s="70"/>
      <c r="HE109" s="70"/>
      <c r="HF109" s="70"/>
      <c r="HG109" s="70"/>
      <c r="HH109" s="70"/>
      <c r="HI109" s="70"/>
      <c r="HJ109" s="70"/>
      <c r="HK109" s="70"/>
      <c r="HL109" s="70"/>
      <c r="HM109" s="70"/>
      <c r="HN109" s="70"/>
      <c r="HO109" s="70"/>
      <c r="HP109" s="70"/>
      <c r="HQ109" s="70"/>
      <c r="HR109" s="70"/>
      <c r="HS109" s="70"/>
      <c r="HT109" s="70"/>
      <c r="HU109" s="70"/>
      <c r="HV109" s="70"/>
      <c r="HW109" s="70"/>
      <c r="HX109" s="70"/>
      <c r="HY109" s="70"/>
      <c r="HZ109" s="70"/>
      <c r="IA109" s="70"/>
      <c r="IB109" s="70"/>
      <c r="IC109" s="70"/>
      <c r="ID109" s="70"/>
      <c r="IE109" s="70"/>
      <c r="IF109" s="70"/>
      <c r="IG109" s="70"/>
      <c r="IH109" s="70"/>
      <c r="II109" s="70"/>
      <c r="IJ109" s="70"/>
      <c r="IK109" s="70"/>
      <c r="IL109" s="70"/>
      <c r="IM109" s="70"/>
      <c r="IN109" s="70"/>
      <c r="IO109" s="70"/>
      <c r="IP109" s="70"/>
      <c r="IQ109" s="70"/>
      <c r="IR109" s="70"/>
      <c r="IS109" s="70"/>
      <c r="IT109" s="70"/>
      <c r="IU109" s="70"/>
      <c r="IV109" s="70"/>
    </row>
    <row r="110" spans="1:256" s="590" customFormat="1" x14ac:dyDescent="0.2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  <c r="BR110" s="70"/>
      <c r="BS110" s="70"/>
      <c r="BT110" s="70"/>
      <c r="BU110" s="70"/>
      <c r="BV110" s="70"/>
      <c r="BW110" s="70"/>
      <c r="BX110" s="70"/>
      <c r="BY110" s="70"/>
      <c r="BZ110" s="70"/>
      <c r="CA110" s="70"/>
      <c r="CB110" s="70"/>
      <c r="CC110" s="70"/>
      <c r="CD110" s="70"/>
      <c r="CE110" s="70"/>
      <c r="CF110" s="70"/>
      <c r="CG110" s="70"/>
      <c r="CH110" s="70"/>
      <c r="CI110" s="70"/>
      <c r="CJ110" s="70"/>
      <c r="CK110" s="70"/>
      <c r="CL110" s="70"/>
      <c r="CM110" s="70"/>
      <c r="CN110" s="70"/>
      <c r="CO110" s="70"/>
      <c r="CP110" s="70"/>
      <c r="CQ110" s="70"/>
      <c r="CR110" s="70"/>
      <c r="CS110" s="70"/>
      <c r="CT110" s="70"/>
      <c r="CU110" s="70"/>
      <c r="CV110" s="70"/>
      <c r="CW110" s="70"/>
      <c r="CX110" s="70"/>
      <c r="CY110" s="70"/>
      <c r="CZ110" s="70"/>
      <c r="DA110" s="70"/>
      <c r="DB110" s="70"/>
      <c r="DC110" s="70"/>
      <c r="DD110" s="70"/>
      <c r="DE110" s="70"/>
      <c r="DF110" s="70"/>
      <c r="DG110" s="70"/>
      <c r="DH110" s="70"/>
      <c r="DI110" s="70"/>
      <c r="DJ110" s="70"/>
      <c r="DK110" s="70"/>
      <c r="DL110" s="70"/>
      <c r="DM110" s="70"/>
      <c r="DN110" s="70"/>
      <c r="DO110" s="70"/>
      <c r="DP110" s="70"/>
      <c r="DQ110" s="70"/>
      <c r="DR110" s="70"/>
      <c r="DS110" s="70"/>
      <c r="DT110" s="70"/>
      <c r="DU110" s="70"/>
      <c r="DV110" s="70"/>
      <c r="DW110" s="70"/>
      <c r="DX110" s="70"/>
      <c r="DY110" s="70"/>
      <c r="DZ110" s="70"/>
      <c r="EA110" s="70"/>
      <c r="EB110" s="70"/>
      <c r="EC110" s="70"/>
      <c r="ED110" s="70"/>
      <c r="EE110" s="70"/>
      <c r="EF110" s="70"/>
      <c r="EG110" s="70"/>
      <c r="EH110" s="70"/>
      <c r="EI110" s="70"/>
      <c r="EJ110" s="70"/>
      <c r="EK110" s="70"/>
      <c r="EL110" s="70"/>
      <c r="EM110" s="70"/>
      <c r="EN110" s="70"/>
      <c r="EO110" s="70"/>
      <c r="EP110" s="70"/>
      <c r="EQ110" s="70"/>
      <c r="ER110" s="70"/>
      <c r="ES110" s="70"/>
      <c r="ET110" s="70"/>
      <c r="EU110" s="70"/>
      <c r="EV110" s="70"/>
      <c r="EW110" s="70"/>
      <c r="EX110" s="70"/>
      <c r="EY110" s="70"/>
      <c r="EZ110" s="70"/>
      <c r="FA110" s="70"/>
      <c r="FB110" s="70"/>
      <c r="FC110" s="70"/>
      <c r="FD110" s="70"/>
      <c r="FE110" s="70"/>
      <c r="FF110" s="70"/>
      <c r="FG110" s="70"/>
      <c r="FH110" s="70"/>
      <c r="FI110" s="70"/>
      <c r="FJ110" s="70"/>
      <c r="FK110" s="70"/>
      <c r="FL110" s="70"/>
      <c r="FM110" s="70"/>
      <c r="FN110" s="70"/>
      <c r="FO110" s="70"/>
      <c r="FP110" s="70"/>
      <c r="FQ110" s="70"/>
      <c r="FR110" s="70"/>
      <c r="FS110" s="70"/>
      <c r="FT110" s="70"/>
      <c r="FU110" s="70"/>
      <c r="FV110" s="70"/>
      <c r="FW110" s="70"/>
      <c r="FX110" s="70"/>
      <c r="FY110" s="70"/>
      <c r="FZ110" s="70"/>
      <c r="GA110" s="70"/>
      <c r="GB110" s="70"/>
      <c r="GC110" s="70"/>
      <c r="GD110" s="70"/>
      <c r="GE110" s="70"/>
      <c r="GF110" s="70"/>
      <c r="GG110" s="70"/>
      <c r="GH110" s="70"/>
      <c r="GI110" s="70"/>
      <c r="GJ110" s="70"/>
      <c r="GK110" s="70"/>
      <c r="GL110" s="70"/>
      <c r="GM110" s="70"/>
      <c r="GN110" s="70"/>
      <c r="GO110" s="70"/>
      <c r="GP110" s="70"/>
      <c r="GQ110" s="70"/>
      <c r="GR110" s="70"/>
      <c r="GS110" s="70"/>
      <c r="GT110" s="70"/>
      <c r="GU110" s="70"/>
      <c r="GV110" s="70"/>
      <c r="GW110" s="70"/>
      <c r="GX110" s="70"/>
      <c r="GY110" s="70"/>
      <c r="GZ110" s="70"/>
      <c r="HA110" s="70"/>
      <c r="HB110" s="70"/>
      <c r="HC110" s="70"/>
      <c r="HD110" s="70"/>
      <c r="HE110" s="70"/>
      <c r="HF110" s="70"/>
      <c r="HG110" s="70"/>
      <c r="HH110" s="70"/>
      <c r="HI110" s="70"/>
      <c r="HJ110" s="70"/>
      <c r="HK110" s="70"/>
      <c r="HL110" s="70"/>
      <c r="HM110" s="70"/>
      <c r="HN110" s="70"/>
      <c r="HO110" s="70"/>
      <c r="HP110" s="70"/>
      <c r="HQ110" s="70"/>
      <c r="HR110" s="70"/>
      <c r="HS110" s="70"/>
      <c r="HT110" s="70"/>
      <c r="HU110" s="70"/>
      <c r="HV110" s="70"/>
      <c r="HW110" s="70"/>
      <c r="HX110" s="70"/>
      <c r="HY110" s="70"/>
      <c r="HZ110" s="70"/>
      <c r="IA110" s="70"/>
      <c r="IB110" s="70"/>
      <c r="IC110" s="70"/>
      <c r="ID110" s="70"/>
      <c r="IE110" s="70"/>
      <c r="IF110" s="70"/>
      <c r="IG110" s="70"/>
      <c r="IH110" s="70"/>
      <c r="II110" s="70"/>
      <c r="IJ110" s="70"/>
      <c r="IK110" s="70"/>
      <c r="IL110" s="70"/>
      <c r="IM110" s="70"/>
      <c r="IN110" s="70"/>
      <c r="IO110" s="70"/>
      <c r="IP110" s="70"/>
      <c r="IQ110" s="70"/>
      <c r="IR110" s="70"/>
      <c r="IS110" s="70"/>
      <c r="IT110" s="70"/>
      <c r="IU110" s="70"/>
      <c r="IV110" s="70"/>
    </row>
    <row r="111" spans="1:256" s="590" customFormat="1" x14ac:dyDescent="0.2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D111" s="70"/>
      <c r="CE111" s="70"/>
      <c r="CF111" s="70"/>
      <c r="CG111" s="70"/>
      <c r="CH111" s="70"/>
      <c r="CI111" s="70"/>
      <c r="CJ111" s="70"/>
      <c r="CK111" s="70"/>
      <c r="CL111" s="70"/>
      <c r="CM111" s="70"/>
      <c r="CN111" s="70"/>
      <c r="CO111" s="70"/>
      <c r="CP111" s="70"/>
      <c r="CQ111" s="70"/>
      <c r="CR111" s="70"/>
      <c r="CS111" s="70"/>
      <c r="CT111" s="70"/>
      <c r="CU111" s="70"/>
      <c r="CV111" s="70"/>
      <c r="CW111" s="70"/>
      <c r="CX111" s="70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  <c r="DI111" s="70"/>
      <c r="DJ111" s="70"/>
      <c r="DK111" s="70"/>
      <c r="DL111" s="70"/>
      <c r="DM111" s="70"/>
      <c r="DN111" s="70"/>
      <c r="DO111" s="70"/>
      <c r="DP111" s="70"/>
      <c r="DQ111" s="70"/>
      <c r="DR111" s="70"/>
      <c r="DS111" s="70"/>
      <c r="DT111" s="70"/>
      <c r="DU111" s="70"/>
      <c r="DV111" s="70"/>
      <c r="DW111" s="70"/>
      <c r="DX111" s="70"/>
      <c r="DY111" s="70"/>
      <c r="DZ111" s="70"/>
      <c r="EA111" s="70"/>
      <c r="EB111" s="7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0"/>
      <c r="EM111" s="70"/>
      <c r="EN111" s="70"/>
      <c r="EO111" s="70"/>
      <c r="EP111" s="70"/>
      <c r="EQ111" s="70"/>
      <c r="ER111" s="70"/>
      <c r="ES111" s="70"/>
      <c r="ET111" s="70"/>
      <c r="EU111" s="70"/>
      <c r="EV111" s="70"/>
      <c r="EW111" s="70"/>
      <c r="EX111" s="70"/>
      <c r="EY111" s="70"/>
      <c r="EZ111" s="70"/>
      <c r="FA111" s="70"/>
      <c r="FB111" s="70"/>
      <c r="FC111" s="70"/>
      <c r="FD111" s="70"/>
      <c r="FE111" s="70"/>
      <c r="FF111" s="70"/>
      <c r="FG111" s="70"/>
      <c r="FH111" s="70"/>
      <c r="FI111" s="70"/>
      <c r="FJ111" s="70"/>
      <c r="FK111" s="70"/>
      <c r="FL111" s="70"/>
      <c r="FM111" s="70"/>
      <c r="FN111" s="70"/>
      <c r="FO111" s="70"/>
      <c r="FP111" s="70"/>
      <c r="FQ111" s="70"/>
      <c r="FR111" s="70"/>
      <c r="FS111" s="70"/>
      <c r="FT111" s="70"/>
      <c r="FU111" s="70"/>
      <c r="FV111" s="70"/>
      <c r="FW111" s="70"/>
      <c r="FX111" s="70"/>
      <c r="FY111" s="70"/>
      <c r="FZ111" s="70"/>
      <c r="GA111" s="70"/>
      <c r="GB111" s="70"/>
      <c r="GC111" s="70"/>
      <c r="GD111" s="70"/>
      <c r="GE111" s="70"/>
      <c r="GF111" s="70"/>
      <c r="GG111" s="70"/>
      <c r="GH111" s="70"/>
      <c r="GI111" s="70"/>
      <c r="GJ111" s="70"/>
      <c r="GK111" s="70"/>
      <c r="GL111" s="70"/>
      <c r="GM111" s="70"/>
      <c r="GN111" s="70"/>
      <c r="GO111" s="70"/>
      <c r="GP111" s="70"/>
      <c r="GQ111" s="70"/>
      <c r="GR111" s="70"/>
      <c r="GS111" s="70"/>
      <c r="GT111" s="70"/>
      <c r="GU111" s="70"/>
      <c r="GV111" s="70"/>
      <c r="GW111" s="70"/>
      <c r="GX111" s="70"/>
      <c r="GY111" s="70"/>
      <c r="GZ111" s="70"/>
      <c r="HA111" s="70"/>
      <c r="HB111" s="70"/>
      <c r="HC111" s="70"/>
      <c r="HD111" s="70"/>
      <c r="HE111" s="70"/>
      <c r="HF111" s="70"/>
      <c r="HG111" s="70"/>
      <c r="HH111" s="70"/>
      <c r="HI111" s="70"/>
      <c r="HJ111" s="70"/>
      <c r="HK111" s="70"/>
      <c r="HL111" s="70"/>
      <c r="HM111" s="70"/>
      <c r="HN111" s="70"/>
      <c r="HO111" s="70"/>
      <c r="HP111" s="70"/>
      <c r="HQ111" s="70"/>
      <c r="HR111" s="70"/>
      <c r="HS111" s="70"/>
      <c r="HT111" s="70"/>
      <c r="HU111" s="70"/>
      <c r="HV111" s="70"/>
      <c r="HW111" s="70"/>
      <c r="HX111" s="70"/>
      <c r="HY111" s="70"/>
      <c r="HZ111" s="70"/>
      <c r="IA111" s="70"/>
      <c r="IB111" s="70"/>
      <c r="IC111" s="70"/>
      <c r="ID111" s="70"/>
      <c r="IE111" s="70"/>
      <c r="IF111" s="70"/>
      <c r="IG111" s="70"/>
      <c r="IH111" s="70"/>
      <c r="II111" s="70"/>
      <c r="IJ111" s="70"/>
      <c r="IK111" s="70"/>
      <c r="IL111" s="70"/>
      <c r="IM111" s="70"/>
      <c r="IN111" s="70"/>
      <c r="IO111" s="70"/>
      <c r="IP111" s="70"/>
      <c r="IQ111" s="70"/>
      <c r="IR111" s="70"/>
      <c r="IS111" s="70"/>
      <c r="IT111" s="70"/>
      <c r="IU111" s="70"/>
      <c r="IV111" s="70"/>
    </row>
    <row r="112" spans="1:256" s="590" customFormat="1" x14ac:dyDescent="0.2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0"/>
      <c r="CE112" s="70"/>
      <c r="CF112" s="70"/>
      <c r="CG112" s="70"/>
      <c r="CH112" s="70"/>
      <c r="CI112" s="70"/>
      <c r="CJ112" s="70"/>
      <c r="CK112" s="70"/>
      <c r="CL112" s="70"/>
      <c r="CM112" s="70"/>
      <c r="CN112" s="70"/>
      <c r="CO112" s="70"/>
      <c r="CP112" s="70"/>
      <c r="CQ112" s="70"/>
      <c r="CR112" s="70"/>
      <c r="CS112" s="70"/>
      <c r="CT112" s="70"/>
      <c r="CU112" s="70"/>
      <c r="CV112" s="70"/>
      <c r="CW112" s="70"/>
      <c r="CX112" s="70"/>
      <c r="CY112" s="70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0"/>
      <c r="GP112" s="70"/>
      <c r="GQ112" s="70"/>
      <c r="GR112" s="70"/>
      <c r="GS112" s="70"/>
      <c r="GT112" s="70"/>
      <c r="GU112" s="70"/>
      <c r="GV112" s="70"/>
      <c r="GW112" s="70"/>
      <c r="GX112" s="70"/>
      <c r="GY112" s="70"/>
      <c r="GZ112" s="70"/>
      <c r="HA112" s="70"/>
      <c r="HB112" s="70"/>
      <c r="HC112" s="70"/>
      <c r="HD112" s="70"/>
      <c r="HE112" s="70"/>
      <c r="HF112" s="70"/>
      <c r="HG112" s="70"/>
      <c r="HH112" s="70"/>
      <c r="HI112" s="70"/>
      <c r="HJ112" s="70"/>
      <c r="HK112" s="70"/>
      <c r="HL112" s="70"/>
      <c r="HM112" s="70"/>
      <c r="HN112" s="70"/>
      <c r="HO112" s="70"/>
      <c r="HP112" s="70"/>
      <c r="HQ112" s="70"/>
      <c r="HR112" s="70"/>
      <c r="HS112" s="70"/>
      <c r="HT112" s="70"/>
      <c r="HU112" s="70"/>
      <c r="HV112" s="70"/>
      <c r="HW112" s="70"/>
      <c r="HX112" s="70"/>
      <c r="HY112" s="70"/>
      <c r="HZ112" s="70"/>
      <c r="IA112" s="70"/>
      <c r="IB112" s="70"/>
      <c r="IC112" s="70"/>
      <c r="ID112" s="70"/>
      <c r="IE112" s="70"/>
      <c r="IF112" s="70"/>
      <c r="IG112" s="70"/>
      <c r="IH112" s="70"/>
      <c r="II112" s="70"/>
      <c r="IJ112" s="70"/>
      <c r="IK112" s="70"/>
      <c r="IL112" s="70"/>
      <c r="IM112" s="70"/>
      <c r="IN112" s="70"/>
      <c r="IO112" s="70"/>
      <c r="IP112" s="70"/>
      <c r="IQ112" s="70"/>
      <c r="IR112" s="70"/>
      <c r="IS112" s="70"/>
      <c r="IT112" s="70"/>
      <c r="IU112" s="70"/>
      <c r="IV112" s="70"/>
    </row>
    <row r="113" spans="1:256" s="590" customFormat="1" x14ac:dyDescent="0.2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/>
      <c r="CD113" s="70"/>
      <c r="CE113" s="70"/>
      <c r="CF113" s="70"/>
      <c r="CG113" s="70"/>
      <c r="CH113" s="70"/>
      <c r="CI113" s="70"/>
      <c r="CJ113" s="70"/>
      <c r="CK113" s="70"/>
      <c r="CL113" s="70"/>
      <c r="CM113" s="70"/>
      <c r="CN113" s="70"/>
      <c r="CO113" s="70"/>
      <c r="CP113" s="70"/>
      <c r="CQ113" s="70"/>
      <c r="CR113" s="70"/>
      <c r="CS113" s="70"/>
      <c r="CT113" s="70"/>
      <c r="CU113" s="70"/>
      <c r="CV113" s="70"/>
      <c r="CW113" s="70"/>
      <c r="CX113" s="70"/>
      <c r="CY113" s="70"/>
      <c r="CZ113" s="70"/>
      <c r="DA113" s="70"/>
      <c r="DB113" s="70"/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0"/>
      <c r="DR113" s="70"/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0"/>
      <c r="EH113" s="70"/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0"/>
      <c r="ET113" s="70"/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0"/>
      <c r="FK113" s="70"/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0"/>
      <c r="FX113" s="70"/>
      <c r="FY113" s="70"/>
      <c r="FZ113" s="70"/>
      <c r="GA113" s="70"/>
      <c r="GB113" s="70"/>
      <c r="GC113" s="70"/>
      <c r="GD113" s="70"/>
      <c r="GE113" s="70"/>
      <c r="GF113" s="70"/>
      <c r="GG113" s="70"/>
      <c r="GH113" s="70"/>
      <c r="GI113" s="70"/>
      <c r="GJ113" s="70"/>
      <c r="GK113" s="70"/>
      <c r="GL113" s="70"/>
      <c r="GM113" s="70"/>
      <c r="GN113" s="70"/>
      <c r="GO113" s="70"/>
      <c r="GP113" s="70"/>
      <c r="GQ113" s="70"/>
      <c r="GR113" s="70"/>
      <c r="GS113" s="70"/>
      <c r="GT113" s="70"/>
      <c r="GU113" s="70"/>
      <c r="GV113" s="70"/>
      <c r="GW113" s="70"/>
      <c r="GX113" s="70"/>
      <c r="GY113" s="70"/>
      <c r="GZ113" s="70"/>
      <c r="HA113" s="70"/>
      <c r="HB113" s="70"/>
      <c r="HC113" s="70"/>
      <c r="HD113" s="70"/>
      <c r="HE113" s="70"/>
      <c r="HF113" s="70"/>
      <c r="HG113" s="70"/>
      <c r="HH113" s="70"/>
      <c r="HI113" s="70"/>
      <c r="HJ113" s="70"/>
      <c r="HK113" s="70"/>
      <c r="HL113" s="70"/>
      <c r="HM113" s="70"/>
      <c r="HN113" s="70"/>
      <c r="HO113" s="70"/>
      <c r="HP113" s="70"/>
      <c r="HQ113" s="70"/>
      <c r="HR113" s="70"/>
      <c r="HS113" s="70"/>
      <c r="HT113" s="70"/>
      <c r="HU113" s="70"/>
      <c r="HV113" s="70"/>
      <c r="HW113" s="70"/>
      <c r="HX113" s="70"/>
      <c r="HY113" s="70"/>
      <c r="HZ113" s="70"/>
      <c r="IA113" s="70"/>
      <c r="IB113" s="70"/>
      <c r="IC113" s="70"/>
      <c r="ID113" s="70"/>
      <c r="IE113" s="70"/>
      <c r="IF113" s="70"/>
      <c r="IG113" s="70"/>
      <c r="IH113" s="70"/>
      <c r="II113" s="70"/>
      <c r="IJ113" s="70"/>
      <c r="IK113" s="70"/>
      <c r="IL113" s="70"/>
      <c r="IM113" s="70"/>
      <c r="IN113" s="70"/>
      <c r="IO113" s="70"/>
      <c r="IP113" s="70"/>
      <c r="IQ113" s="70"/>
      <c r="IR113" s="70"/>
      <c r="IS113" s="70"/>
      <c r="IT113" s="70"/>
      <c r="IU113" s="70"/>
      <c r="IV113" s="70"/>
    </row>
    <row r="114" spans="1:256" s="590" customFormat="1" x14ac:dyDescent="0.2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0"/>
      <c r="CD114" s="70"/>
      <c r="CE114" s="70"/>
      <c r="CF114" s="70"/>
      <c r="CG114" s="70"/>
      <c r="CH114" s="70"/>
      <c r="CI114" s="70"/>
      <c r="CJ114" s="70"/>
      <c r="CK114" s="70"/>
      <c r="CL114" s="70"/>
      <c r="CM114" s="70"/>
      <c r="CN114" s="70"/>
      <c r="CO114" s="70"/>
      <c r="CP114" s="70"/>
      <c r="CQ114" s="70"/>
      <c r="CR114" s="70"/>
      <c r="CS114" s="70"/>
      <c r="CT114" s="70"/>
      <c r="CU114" s="70"/>
      <c r="CV114" s="70"/>
      <c r="CW114" s="70"/>
      <c r="CX114" s="70"/>
      <c r="CY114" s="70"/>
      <c r="CZ114" s="70"/>
      <c r="DA114" s="70"/>
      <c r="DB114" s="70"/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0"/>
      <c r="DR114" s="70"/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0"/>
      <c r="EH114" s="70"/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0"/>
      <c r="ET114" s="70"/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0"/>
      <c r="FK114" s="70"/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0"/>
      <c r="FX114" s="70"/>
      <c r="FY114" s="70"/>
      <c r="FZ114" s="70"/>
      <c r="GA114" s="70"/>
      <c r="GB114" s="70"/>
      <c r="GC114" s="70"/>
      <c r="GD114" s="70"/>
      <c r="GE114" s="70"/>
      <c r="GF114" s="70"/>
      <c r="GG114" s="70"/>
      <c r="GH114" s="70"/>
      <c r="GI114" s="70"/>
      <c r="GJ114" s="70"/>
      <c r="GK114" s="70"/>
      <c r="GL114" s="70"/>
      <c r="GM114" s="70"/>
      <c r="GN114" s="70"/>
      <c r="GO114" s="70"/>
      <c r="GP114" s="70"/>
      <c r="GQ114" s="70"/>
      <c r="GR114" s="70"/>
      <c r="GS114" s="70"/>
      <c r="GT114" s="70"/>
      <c r="GU114" s="70"/>
      <c r="GV114" s="70"/>
      <c r="GW114" s="70"/>
      <c r="GX114" s="70"/>
      <c r="GY114" s="70"/>
      <c r="GZ114" s="70"/>
      <c r="HA114" s="70"/>
      <c r="HB114" s="70"/>
      <c r="HC114" s="70"/>
      <c r="HD114" s="70"/>
      <c r="HE114" s="70"/>
      <c r="HF114" s="70"/>
      <c r="HG114" s="70"/>
      <c r="HH114" s="70"/>
      <c r="HI114" s="70"/>
      <c r="HJ114" s="70"/>
      <c r="HK114" s="70"/>
      <c r="HL114" s="70"/>
      <c r="HM114" s="70"/>
      <c r="HN114" s="70"/>
      <c r="HO114" s="70"/>
      <c r="HP114" s="70"/>
      <c r="HQ114" s="70"/>
      <c r="HR114" s="70"/>
      <c r="HS114" s="70"/>
      <c r="HT114" s="70"/>
      <c r="HU114" s="70"/>
      <c r="HV114" s="70"/>
      <c r="HW114" s="70"/>
      <c r="HX114" s="70"/>
      <c r="HY114" s="70"/>
      <c r="HZ114" s="70"/>
      <c r="IA114" s="70"/>
      <c r="IB114" s="70"/>
      <c r="IC114" s="70"/>
      <c r="ID114" s="70"/>
      <c r="IE114" s="70"/>
      <c r="IF114" s="70"/>
      <c r="IG114" s="70"/>
      <c r="IH114" s="70"/>
      <c r="II114" s="70"/>
      <c r="IJ114" s="70"/>
      <c r="IK114" s="70"/>
      <c r="IL114" s="70"/>
      <c r="IM114" s="70"/>
      <c r="IN114" s="70"/>
      <c r="IO114" s="70"/>
      <c r="IP114" s="70"/>
      <c r="IQ114" s="70"/>
      <c r="IR114" s="70"/>
      <c r="IS114" s="70"/>
      <c r="IT114" s="70"/>
      <c r="IU114" s="70"/>
      <c r="IV114" s="70"/>
    </row>
    <row r="115" spans="1:256" s="590" customFormat="1" x14ac:dyDescent="0.2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70"/>
      <c r="BR115" s="70"/>
      <c r="BS115" s="70"/>
      <c r="BT115" s="70"/>
      <c r="BU115" s="70"/>
      <c r="BV115" s="70"/>
      <c r="BW115" s="70"/>
      <c r="BX115" s="70"/>
      <c r="BY115" s="70"/>
      <c r="BZ115" s="70"/>
      <c r="CA115" s="70"/>
      <c r="CB115" s="70"/>
      <c r="CC115" s="70"/>
      <c r="CD115" s="70"/>
      <c r="CE115" s="70"/>
      <c r="CF115" s="70"/>
      <c r="CG115" s="70"/>
      <c r="CH115" s="70"/>
      <c r="CI115" s="70"/>
      <c r="CJ115" s="70"/>
      <c r="CK115" s="70"/>
      <c r="CL115" s="70"/>
      <c r="CM115" s="70"/>
      <c r="CN115" s="70"/>
      <c r="CO115" s="70"/>
      <c r="CP115" s="70"/>
      <c r="CQ115" s="70"/>
      <c r="CR115" s="70"/>
      <c r="CS115" s="70"/>
      <c r="CT115" s="70"/>
      <c r="CU115" s="70"/>
      <c r="CV115" s="70"/>
      <c r="CW115" s="70"/>
      <c r="CX115" s="70"/>
      <c r="CY115" s="70"/>
      <c r="CZ115" s="70"/>
      <c r="DA115" s="70"/>
      <c r="DB115" s="70"/>
      <c r="DC115" s="70"/>
      <c r="DD115" s="70"/>
      <c r="DE115" s="70"/>
      <c r="DF115" s="70"/>
      <c r="DG115" s="70"/>
      <c r="DH115" s="70"/>
      <c r="DI115" s="70"/>
      <c r="DJ115" s="70"/>
      <c r="DK115" s="70"/>
      <c r="DL115" s="70"/>
      <c r="DM115" s="70"/>
      <c r="DN115" s="70"/>
      <c r="DO115" s="70"/>
      <c r="DP115" s="70"/>
      <c r="DQ115" s="70"/>
      <c r="DR115" s="70"/>
      <c r="DS115" s="70"/>
      <c r="DT115" s="70"/>
      <c r="DU115" s="70"/>
      <c r="DV115" s="70"/>
      <c r="DW115" s="70"/>
      <c r="DX115" s="70"/>
      <c r="DY115" s="70"/>
      <c r="DZ115" s="70"/>
      <c r="EA115" s="70"/>
      <c r="EB115" s="70"/>
      <c r="EC115" s="70"/>
      <c r="ED115" s="70"/>
      <c r="EE115" s="70"/>
      <c r="EF115" s="70"/>
      <c r="EG115" s="70"/>
      <c r="EH115" s="70"/>
      <c r="EI115" s="70"/>
      <c r="EJ115" s="70"/>
      <c r="EK115" s="70"/>
      <c r="EL115" s="70"/>
      <c r="EM115" s="70"/>
      <c r="EN115" s="70"/>
      <c r="EO115" s="70"/>
      <c r="EP115" s="70"/>
      <c r="EQ115" s="70"/>
      <c r="ER115" s="70"/>
      <c r="ES115" s="70"/>
      <c r="ET115" s="70"/>
      <c r="EU115" s="70"/>
      <c r="EV115" s="70"/>
      <c r="EW115" s="70"/>
      <c r="EX115" s="70"/>
      <c r="EY115" s="70"/>
      <c r="EZ115" s="70"/>
      <c r="FA115" s="70"/>
      <c r="FB115" s="70"/>
      <c r="FC115" s="70"/>
      <c r="FD115" s="70"/>
      <c r="FE115" s="70"/>
      <c r="FF115" s="70"/>
      <c r="FG115" s="70"/>
      <c r="FH115" s="70"/>
      <c r="FI115" s="70"/>
      <c r="FJ115" s="70"/>
      <c r="FK115" s="70"/>
      <c r="FL115" s="70"/>
      <c r="FM115" s="70"/>
      <c r="FN115" s="70"/>
      <c r="FO115" s="70"/>
      <c r="FP115" s="70"/>
      <c r="FQ115" s="70"/>
      <c r="FR115" s="70"/>
      <c r="FS115" s="70"/>
      <c r="FT115" s="70"/>
      <c r="FU115" s="70"/>
      <c r="FV115" s="70"/>
      <c r="FW115" s="70"/>
      <c r="FX115" s="70"/>
      <c r="FY115" s="70"/>
      <c r="FZ115" s="70"/>
      <c r="GA115" s="70"/>
      <c r="GB115" s="70"/>
      <c r="GC115" s="70"/>
      <c r="GD115" s="70"/>
      <c r="GE115" s="70"/>
      <c r="GF115" s="70"/>
      <c r="GG115" s="70"/>
      <c r="GH115" s="70"/>
      <c r="GI115" s="70"/>
      <c r="GJ115" s="70"/>
      <c r="GK115" s="70"/>
      <c r="GL115" s="70"/>
      <c r="GM115" s="70"/>
      <c r="GN115" s="70"/>
      <c r="GO115" s="70"/>
      <c r="GP115" s="70"/>
      <c r="GQ115" s="70"/>
      <c r="GR115" s="70"/>
      <c r="GS115" s="70"/>
      <c r="GT115" s="70"/>
      <c r="GU115" s="70"/>
      <c r="GV115" s="70"/>
      <c r="GW115" s="70"/>
      <c r="GX115" s="70"/>
      <c r="GY115" s="70"/>
      <c r="GZ115" s="70"/>
      <c r="HA115" s="70"/>
      <c r="HB115" s="70"/>
      <c r="HC115" s="70"/>
      <c r="HD115" s="70"/>
      <c r="HE115" s="70"/>
      <c r="HF115" s="70"/>
      <c r="HG115" s="70"/>
      <c r="HH115" s="70"/>
      <c r="HI115" s="70"/>
      <c r="HJ115" s="70"/>
      <c r="HK115" s="70"/>
      <c r="HL115" s="70"/>
      <c r="HM115" s="70"/>
      <c r="HN115" s="70"/>
      <c r="HO115" s="70"/>
      <c r="HP115" s="70"/>
      <c r="HQ115" s="70"/>
      <c r="HR115" s="70"/>
      <c r="HS115" s="70"/>
      <c r="HT115" s="70"/>
      <c r="HU115" s="70"/>
      <c r="HV115" s="70"/>
      <c r="HW115" s="70"/>
      <c r="HX115" s="70"/>
      <c r="HY115" s="70"/>
      <c r="HZ115" s="70"/>
      <c r="IA115" s="70"/>
      <c r="IB115" s="70"/>
      <c r="IC115" s="70"/>
      <c r="ID115" s="70"/>
      <c r="IE115" s="70"/>
      <c r="IF115" s="70"/>
      <c r="IG115" s="70"/>
      <c r="IH115" s="70"/>
      <c r="II115" s="70"/>
      <c r="IJ115" s="70"/>
      <c r="IK115" s="70"/>
      <c r="IL115" s="70"/>
      <c r="IM115" s="70"/>
      <c r="IN115" s="70"/>
      <c r="IO115" s="70"/>
      <c r="IP115" s="70"/>
      <c r="IQ115" s="70"/>
      <c r="IR115" s="70"/>
      <c r="IS115" s="70"/>
      <c r="IT115" s="70"/>
      <c r="IU115" s="70"/>
      <c r="IV115" s="70"/>
    </row>
    <row r="116" spans="1:256" s="590" customFormat="1" x14ac:dyDescent="0.2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70"/>
      <c r="BP116" s="70"/>
      <c r="BQ116" s="70"/>
      <c r="BR116" s="70"/>
      <c r="BS116" s="70"/>
      <c r="BT116" s="70"/>
      <c r="BU116" s="70"/>
      <c r="BV116" s="70"/>
      <c r="BW116" s="70"/>
      <c r="BX116" s="70"/>
      <c r="BY116" s="70"/>
      <c r="BZ116" s="70"/>
      <c r="CA116" s="70"/>
      <c r="CB116" s="70"/>
      <c r="CC116" s="70"/>
      <c r="CD116" s="70"/>
      <c r="CE116" s="70"/>
      <c r="CF116" s="70"/>
      <c r="CG116" s="70"/>
      <c r="CH116" s="70"/>
      <c r="CI116" s="70"/>
      <c r="CJ116" s="70"/>
      <c r="CK116" s="70"/>
      <c r="CL116" s="70"/>
      <c r="CM116" s="70"/>
      <c r="CN116" s="70"/>
      <c r="CO116" s="70"/>
      <c r="CP116" s="70"/>
      <c r="CQ116" s="70"/>
      <c r="CR116" s="70"/>
      <c r="CS116" s="70"/>
      <c r="CT116" s="70"/>
      <c r="CU116" s="70"/>
      <c r="CV116" s="70"/>
      <c r="CW116" s="70"/>
      <c r="CX116" s="70"/>
      <c r="CY116" s="70"/>
      <c r="CZ116" s="70"/>
      <c r="DA116" s="70"/>
      <c r="DB116" s="70"/>
      <c r="DC116" s="70"/>
      <c r="DD116" s="70"/>
      <c r="DE116" s="70"/>
      <c r="DF116" s="70"/>
      <c r="DG116" s="70"/>
      <c r="DH116" s="70"/>
      <c r="DI116" s="70"/>
      <c r="DJ116" s="70"/>
      <c r="DK116" s="70"/>
      <c r="DL116" s="70"/>
      <c r="DM116" s="70"/>
      <c r="DN116" s="70"/>
      <c r="DO116" s="70"/>
      <c r="DP116" s="70"/>
      <c r="DQ116" s="70"/>
      <c r="DR116" s="70"/>
      <c r="DS116" s="70"/>
      <c r="DT116" s="70"/>
      <c r="DU116" s="70"/>
      <c r="DV116" s="70"/>
      <c r="DW116" s="70"/>
      <c r="DX116" s="70"/>
      <c r="DY116" s="70"/>
      <c r="DZ116" s="70"/>
      <c r="EA116" s="70"/>
      <c r="EB116" s="70"/>
      <c r="EC116" s="70"/>
      <c r="ED116" s="70"/>
      <c r="EE116" s="70"/>
      <c r="EF116" s="70"/>
      <c r="EG116" s="70"/>
      <c r="EH116" s="70"/>
      <c r="EI116" s="70"/>
      <c r="EJ116" s="70"/>
      <c r="EK116" s="70"/>
      <c r="EL116" s="70"/>
      <c r="EM116" s="70"/>
      <c r="EN116" s="70"/>
      <c r="EO116" s="70"/>
      <c r="EP116" s="70"/>
      <c r="EQ116" s="70"/>
      <c r="ER116" s="70"/>
      <c r="ES116" s="70"/>
      <c r="ET116" s="70"/>
      <c r="EU116" s="70"/>
      <c r="EV116" s="70"/>
      <c r="EW116" s="70"/>
      <c r="EX116" s="70"/>
      <c r="EY116" s="70"/>
      <c r="EZ116" s="70"/>
      <c r="FA116" s="70"/>
      <c r="FB116" s="70"/>
      <c r="FC116" s="70"/>
      <c r="FD116" s="70"/>
      <c r="FE116" s="70"/>
      <c r="FF116" s="70"/>
      <c r="FG116" s="70"/>
      <c r="FH116" s="70"/>
      <c r="FI116" s="70"/>
      <c r="FJ116" s="70"/>
      <c r="FK116" s="70"/>
      <c r="FL116" s="70"/>
      <c r="FM116" s="70"/>
      <c r="FN116" s="70"/>
      <c r="FO116" s="70"/>
      <c r="FP116" s="70"/>
      <c r="FQ116" s="70"/>
      <c r="FR116" s="70"/>
      <c r="FS116" s="70"/>
      <c r="FT116" s="70"/>
      <c r="FU116" s="70"/>
      <c r="FV116" s="70"/>
      <c r="FW116" s="70"/>
      <c r="FX116" s="70"/>
      <c r="FY116" s="70"/>
      <c r="FZ116" s="70"/>
      <c r="GA116" s="70"/>
      <c r="GB116" s="70"/>
      <c r="GC116" s="70"/>
      <c r="GD116" s="70"/>
      <c r="GE116" s="70"/>
      <c r="GF116" s="70"/>
      <c r="GG116" s="70"/>
      <c r="GH116" s="70"/>
      <c r="GI116" s="70"/>
      <c r="GJ116" s="70"/>
      <c r="GK116" s="70"/>
      <c r="GL116" s="70"/>
      <c r="GM116" s="70"/>
      <c r="GN116" s="70"/>
      <c r="GO116" s="70"/>
      <c r="GP116" s="70"/>
      <c r="GQ116" s="70"/>
      <c r="GR116" s="70"/>
      <c r="GS116" s="70"/>
      <c r="GT116" s="70"/>
      <c r="GU116" s="70"/>
      <c r="GV116" s="70"/>
      <c r="GW116" s="70"/>
      <c r="GX116" s="70"/>
      <c r="GY116" s="70"/>
      <c r="GZ116" s="70"/>
      <c r="HA116" s="70"/>
      <c r="HB116" s="70"/>
      <c r="HC116" s="70"/>
      <c r="HD116" s="70"/>
      <c r="HE116" s="70"/>
      <c r="HF116" s="70"/>
      <c r="HG116" s="70"/>
      <c r="HH116" s="70"/>
      <c r="HI116" s="70"/>
      <c r="HJ116" s="70"/>
      <c r="HK116" s="70"/>
      <c r="HL116" s="70"/>
      <c r="HM116" s="70"/>
      <c r="HN116" s="70"/>
      <c r="HO116" s="70"/>
      <c r="HP116" s="70"/>
      <c r="HQ116" s="70"/>
      <c r="HR116" s="70"/>
      <c r="HS116" s="70"/>
      <c r="HT116" s="70"/>
      <c r="HU116" s="70"/>
      <c r="HV116" s="70"/>
      <c r="HW116" s="70"/>
      <c r="HX116" s="70"/>
      <c r="HY116" s="70"/>
      <c r="HZ116" s="70"/>
      <c r="IA116" s="70"/>
      <c r="IB116" s="70"/>
      <c r="IC116" s="70"/>
      <c r="ID116" s="70"/>
      <c r="IE116" s="70"/>
      <c r="IF116" s="70"/>
      <c r="IG116" s="70"/>
      <c r="IH116" s="70"/>
      <c r="II116" s="70"/>
      <c r="IJ116" s="70"/>
      <c r="IK116" s="70"/>
      <c r="IL116" s="70"/>
      <c r="IM116" s="70"/>
      <c r="IN116" s="70"/>
      <c r="IO116" s="70"/>
      <c r="IP116" s="70"/>
      <c r="IQ116" s="70"/>
      <c r="IR116" s="70"/>
      <c r="IS116" s="70"/>
      <c r="IT116" s="70"/>
      <c r="IU116" s="70"/>
      <c r="IV116" s="70"/>
    </row>
    <row r="117" spans="1:256" s="590" customFormat="1" x14ac:dyDescent="0.2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0"/>
      <c r="BV117" s="70"/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  <c r="CJ117" s="70"/>
      <c r="CK117" s="70"/>
      <c r="CL117" s="70"/>
      <c r="CM117" s="70"/>
      <c r="CN117" s="70"/>
      <c r="CO117" s="70"/>
      <c r="CP117" s="70"/>
      <c r="CQ117" s="70"/>
      <c r="CR117" s="70"/>
      <c r="CS117" s="70"/>
      <c r="CT117" s="70"/>
      <c r="CU117" s="70"/>
      <c r="CV117" s="70"/>
      <c r="CW117" s="70"/>
      <c r="CX117" s="70"/>
      <c r="CY117" s="70"/>
      <c r="CZ117" s="70"/>
      <c r="DA117" s="70"/>
      <c r="DB117" s="70"/>
      <c r="DC117" s="70"/>
      <c r="DD117" s="70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0"/>
      <c r="DR117" s="70"/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0"/>
      <c r="EH117" s="70"/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0"/>
      <c r="ET117" s="70"/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0"/>
      <c r="FK117" s="70"/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0"/>
      <c r="FX117" s="70"/>
      <c r="FY117" s="70"/>
      <c r="FZ117" s="70"/>
      <c r="GA117" s="70"/>
      <c r="GB117" s="70"/>
      <c r="GC117" s="70"/>
      <c r="GD117" s="70"/>
      <c r="GE117" s="70"/>
      <c r="GF117" s="70"/>
      <c r="GG117" s="70"/>
      <c r="GH117" s="70"/>
      <c r="GI117" s="70"/>
      <c r="GJ117" s="70"/>
      <c r="GK117" s="70"/>
      <c r="GL117" s="70"/>
      <c r="GM117" s="70"/>
      <c r="GN117" s="70"/>
      <c r="GO117" s="70"/>
      <c r="GP117" s="70"/>
      <c r="GQ117" s="70"/>
      <c r="GR117" s="70"/>
      <c r="GS117" s="70"/>
      <c r="GT117" s="70"/>
      <c r="GU117" s="70"/>
      <c r="GV117" s="70"/>
      <c r="GW117" s="70"/>
      <c r="GX117" s="70"/>
      <c r="GY117" s="70"/>
      <c r="GZ117" s="70"/>
      <c r="HA117" s="70"/>
      <c r="HB117" s="70"/>
      <c r="HC117" s="70"/>
      <c r="HD117" s="70"/>
      <c r="HE117" s="70"/>
      <c r="HF117" s="70"/>
      <c r="HG117" s="70"/>
      <c r="HH117" s="70"/>
      <c r="HI117" s="70"/>
      <c r="HJ117" s="70"/>
      <c r="HK117" s="70"/>
      <c r="HL117" s="70"/>
      <c r="HM117" s="70"/>
      <c r="HN117" s="70"/>
      <c r="HO117" s="70"/>
      <c r="HP117" s="70"/>
      <c r="HQ117" s="70"/>
      <c r="HR117" s="70"/>
      <c r="HS117" s="70"/>
      <c r="HT117" s="70"/>
      <c r="HU117" s="70"/>
      <c r="HV117" s="70"/>
      <c r="HW117" s="70"/>
      <c r="HX117" s="70"/>
      <c r="HY117" s="70"/>
      <c r="HZ117" s="70"/>
      <c r="IA117" s="70"/>
      <c r="IB117" s="70"/>
      <c r="IC117" s="70"/>
      <c r="ID117" s="70"/>
      <c r="IE117" s="70"/>
      <c r="IF117" s="70"/>
      <c r="IG117" s="70"/>
      <c r="IH117" s="70"/>
      <c r="II117" s="70"/>
      <c r="IJ117" s="70"/>
      <c r="IK117" s="70"/>
      <c r="IL117" s="70"/>
      <c r="IM117" s="70"/>
      <c r="IN117" s="70"/>
      <c r="IO117" s="70"/>
      <c r="IP117" s="70"/>
      <c r="IQ117" s="70"/>
      <c r="IR117" s="70"/>
      <c r="IS117" s="70"/>
      <c r="IT117" s="70"/>
      <c r="IU117" s="70"/>
      <c r="IV117" s="70"/>
    </row>
    <row r="118" spans="1:256" s="590" customFormat="1" x14ac:dyDescent="0.2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70"/>
      <c r="BR118" s="70"/>
      <c r="BS118" s="70"/>
      <c r="BT118" s="70"/>
      <c r="BU118" s="70"/>
      <c r="BV118" s="70"/>
      <c r="BW118" s="70"/>
      <c r="BX118" s="70"/>
      <c r="BY118" s="70"/>
      <c r="BZ118" s="70"/>
      <c r="CA118" s="70"/>
      <c r="CB118" s="70"/>
      <c r="CC118" s="70"/>
      <c r="CD118" s="70"/>
      <c r="CE118" s="70"/>
      <c r="CF118" s="70"/>
      <c r="CG118" s="70"/>
      <c r="CH118" s="70"/>
      <c r="CI118" s="70"/>
      <c r="CJ118" s="70"/>
      <c r="CK118" s="70"/>
      <c r="CL118" s="70"/>
      <c r="CM118" s="70"/>
      <c r="CN118" s="70"/>
      <c r="CO118" s="70"/>
      <c r="CP118" s="70"/>
      <c r="CQ118" s="70"/>
      <c r="CR118" s="70"/>
      <c r="CS118" s="70"/>
      <c r="CT118" s="70"/>
      <c r="CU118" s="70"/>
      <c r="CV118" s="70"/>
      <c r="CW118" s="70"/>
      <c r="CX118" s="70"/>
      <c r="CY118" s="70"/>
      <c r="CZ118" s="70"/>
      <c r="DA118" s="70"/>
      <c r="DB118" s="70"/>
      <c r="DC118" s="70"/>
      <c r="DD118" s="70"/>
      <c r="DE118" s="70"/>
      <c r="DF118" s="70"/>
      <c r="DG118" s="70"/>
      <c r="DH118" s="70"/>
      <c r="DI118" s="70"/>
      <c r="DJ118" s="70"/>
      <c r="DK118" s="70"/>
      <c r="DL118" s="70"/>
      <c r="DM118" s="70"/>
      <c r="DN118" s="70"/>
      <c r="DO118" s="70"/>
      <c r="DP118" s="70"/>
      <c r="DQ118" s="70"/>
      <c r="DR118" s="70"/>
      <c r="DS118" s="70"/>
      <c r="DT118" s="70"/>
      <c r="DU118" s="70"/>
      <c r="DV118" s="70"/>
      <c r="DW118" s="70"/>
      <c r="DX118" s="70"/>
      <c r="DY118" s="70"/>
      <c r="DZ118" s="70"/>
      <c r="EA118" s="70"/>
      <c r="EB118" s="70"/>
      <c r="EC118" s="70"/>
      <c r="ED118" s="70"/>
      <c r="EE118" s="70"/>
      <c r="EF118" s="70"/>
      <c r="EG118" s="70"/>
      <c r="EH118" s="70"/>
      <c r="EI118" s="70"/>
      <c r="EJ118" s="70"/>
      <c r="EK118" s="70"/>
      <c r="EL118" s="70"/>
      <c r="EM118" s="70"/>
      <c r="EN118" s="70"/>
      <c r="EO118" s="70"/>
      <c r="EP118" s="70"/>
      <c r="EQ118" s="70"/>
      <c r="ER118" s="70"/>
      <c r="ES118" s="70"/>
      <c r="ET118" s="70"/>
      <c r="EU118" s="70"/>
      <c r="EV118" s="70"/>
      <c r="EW118" s="70"/>
      <c r="EX118" s="70"/>
      <c r="EY118" s="70"/>
      <c r="EZ118" s="70"/>
      <c r="FA118" s="70"/>
      <c r="FB118" s="70"/>
      <c r="FC118" s="70"/>
      <c r="FD118" s="70"/>
      <c r="FE118" s="70"/>
      <c r="FF118" s="70"/>
      <c r="FG118" s="70"/>
      <c r="FH118" s="70"/>
      <c r="FI118" s="70"/>
      <c r="FJ118" s="70"/>
      <c r="FK118" s="70"/>
      <c r="FL118" s="70"/>
      <c r="FM118" s="70"/>
      <c r="FN118" s="70"/>
      <c r="FO118" s="70"/>
      <c r="FP118" s="70"/>
      <c r="FQ118" s="70"/>
      <c r="FR118" s="70"/>
      <c r="FS118" s="70"/>
      <c r="FT118" s="70"/>
      <c r="FU118" s="70"/>
      <c r="FV118" s="70"/>
      <c r="FW118" s="70"/>
      <c r="FX118" s="70"/>
      <c r="FY118" s="70"/>
      <c r="FZ118" s="70"/>
      <c r="GA118" s="70"/>
      <c r="GB118" s="70"/>
      <c r="GC118" s="70"/>
      <c r="GD118" s="70"/>
      <c r="GE118" s="70"/>
      <c r="GF118" s="70"/>
      <c r="GG118" s="70"/>
      <c r="GH118" s="70"/>
      <c r="GI118" s="70"/>
      <c r="GJ118" s="70"/>
      <c r="GK118" s="70"/>
      <c r="GL118" s="70"/>
      <c r="GM118" s="70"/>
      <c r="GN118" s="70"/>
      <c r="GO118" s="70"/>
      <c r="GP118" s="70"/>
      <c r="GQ118" s="70"/>
      <c r="GR118" s="70"/>
      <c r="GS118" s="70"/>
      <c r="GT118" s="70"/>
      <c r="GU118" s="70"/>
      <c r="GV118" s="70"/>
      <c r="GW118" s="70"/>
      <c r="GX118" s="70"/>
      <c r="GY118" s="70"/>
      <c r="GZ118" s="70"/>
      <c r="HA118" s="70"/>
      <c r="HB118" s="70"/>
      <c r="HC118" s="70"/>
      <c r="HD118" s="70"/>
      <c r="HE118" s="70"/>
      <c r="HF118" s="70"/>
      <c r="HG118" s="70"/>
      <c r="HH118" s="70"/>
      <c r="HI118" s="70"/>
      <c r="HJ118" s="70"/>
      <c r="HK118" s="70"/>
      <c r="HL118" s="70"/>
      <c r="HM118" s="70"/>
      <c r="HN118" s="70"/>
      <c r="HO118" s="70"/>
      <c r="HP118" s="70"/>
      <c r="HQ118" s="70"/>
      <c r="HR118" s="70"/>
      <c r="HS118" s="70"/>
      <c r="HT118" s="70"/>
      <c r="HU118" s="70"/>
      <c r="HV118" s="70"/>
      <c r="HW118" s="70"/>
      <c r="HX118" s="70"/>
      <c r="HY118" s="70"/>
      <c r="HZ118" s="70"/>
      <c r="IA118" s="70"/>
      <c r="IB118" s="70"/>
      <c r="IC118" s="70"/>
      <c r="ID118" s="70"/>
      <c r="IE118" s="70"/>
      <c r="IF118" s="70"/>
      <c r="IG118" s="70"/>
      <c r="IH118" s="70"/>
      <c r="II118" s="70"/>
      <c r="IJ118" s="70"/>
      <c r="IK118" s="70"/>
      <c r="IL118" s="70"/>
      <c r="IM118" s="70"/>
      <c r="IN118" s="70"/>
      <c r="IO118" s="70"/>
      <c r="IP118" s="70"/>
      <c r="IQ118" s="70"/>
      <c r="IR118" s="70"/>
      <c r="IS118" s="70"/>
      <c r="IT118" s="70"/>
      <c r="IU118" s="70"/>
      <c r="IV118" s="70"/>
    </row>
    <row r="119" spans="1:256" s="590" customFormat="1" x14ac:dyDescent="0.2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0"/>
      <c r="BV119" s="70"/>
      <c r="BW119" s="70"/>
      <c r="BX119" s="70"/>
      <c r="BY119" s="70"/>
      <c r="BZ119" s="70"/>
      <c r="CA119" s="70"/>
      <c r="CB119" s="70"/>
      <c r="CC119" s="70"/>
      <c r="CD119" s="70"/>
      <c r="CE119" s="70"/>
      <c r="CF119" s="70"/>
      <c r="CG119" s="70"/>
      <c r="CH119" s="70"/>
      <c r="CI119" s="70"/>
      <c r="CJ119" s="70"/>
      <c r="CK119" s="70"/>
      <c r="CL119" s="70"/>
      <c r="CM119" s="70"/>
      <c r="CN119" s="70"/>
      <c r="CO119" s="70"/>
      <c r="CP119" s="70"/>
      <c r="CQ119" s="70"/>
      <c r="CR119" s="70"/>
      <c r="CS119" s="70"/>
      <c r="CT119" s="70"/>
      <c r="CU119" s="70"/>
      <c r="CV119" s="70"/>
      <c r="CW119" s="70"/>
      <c r="CX119" s="70"/>
      <c r="CY119" s="70"/>
      <c r="CZ119" s="70"/>
      <c r="DA119" s="70"/>
      <c r="DB119" s="70"/>
      <c r="DC119" s="70"/>
      <c r="DD119" s="70"/>
      <c r="DE119" s="70"/>
      <c r="DF119" s="70"/>
      <c r="DG119" s="70"/>
      <c r="DH119" s="70"/>
      <c r="DI119" s="70"/>
      <c r="DJ119" s="70"/>
      <c r="DK119" s="70"/>
      <c r="DL119" s="70"/>
      <c r="DM119" s="70"/>
      <c r="DN119" s="70"/>
      <c r="DO119" s="70"/>
      <c r="DP119" s="70"/>
      <c r="DQ119" s="70"/>
      <c r="DR119" s="70"/>
      <c r="DS119" s="70"/>
      <c r="DT119" s="70"/>
      <c r="DU119" s="70"/>
      <c r="DV119" s="70"/>
      <c r="DW119" s="70"/>
      <c r="DX119" s="70"/>
      <c r="DY119" s="70"/>
      <c r="DZ119" s="70"/>
      <c r="EA119" s="70"/>
      <c r="EB119" s="70"/>
      <c r="EC119" s="70"/>
      <c r="ED119" s="70"/>
      <c r="EE119" s="70"/>
      <c r="EF119" s="70"/>
      <c r="EG119" s="70"/>
      <c r="EH119" s="70"/>
      <c r="EI119" s="70"/>
      <c r="EJ119" s="70"/>
      <c r="EK119" s="70"/>
      <c r="EL119" s="70"/>
      <c r="EM119" s="70"/>
      <c r="EN119" s="70"/>
      <c r="EO119" s="70"/>
      <c r="EP119" s="70"/>
      <c r="EQ119" s="70"/>
      <c r="ER119" s="70"/>
      <c r="ES119" s="70"/>
      <c r="ET119" s="70"/>
      <c r="EU119" s="70"/>
      <c r="EV119" s="70"/>
      <c r="EW119" s="70"/>
      <c r="EX119" s="70"/>
      <c r="EY119" s="70"/>
      <c r="EZ119" s="70"/>
      <c r="FA119" s="70"/>
      <c r="FB119" s="70"/>
      <c r="FC119" s="70"/>
      <c r="FD119" s="70"/>
      <c r="FE119" s="70"/>
      <c r="FF119" s="70"/>
      <c r="FG119" s="70"/>
      <c r="FH119" s="70"/>
      <c r="FI119" s="70"/>
      <c r="FJ119" s="70"/>
      <c r="FK119" s="70"/>
      <c r="FL119" s="70"/>
      <c r="FM119" s="70"/>
      <c r="FN119" s="70"/>
      <c r="FO119" s="70"/>
      <c r="FP119" s="70"/>
      <c r="FQ119" s="70"/>
      <c r="FR119" s="70"/>
      <c r="FS119" s="70"/>
      <c r="FT119" s="70"/>
      <c r="FU119" s="70"/>
      <c r="FV119" s="70"/>
      <c r="FW119" s="70"/>
      <c r="FX119" s="70"/>
      <c r="FY119" s="70"/>
      <c r="FZ119" s="70"/>
      <c r="GA119" s="70"/>
      <c r="GB119" s="70"/>
      <c r="GC119" s="70"/>
      <c r="GD119" s="70"/>
      <c r="GE119" s="70"/>
      <c r="GF119" s="70"/>
      <c r="GG119" s="70"/>
      <c r="GH119" s="70"/>
      <c r="GI119" s="70"/>
      <c r="GJ119" s="70"/>
      <c r="GK119" s="70"/>
      <c r="GL119" s="70"/>
      <c r="GM119" s="70"/>
      <c r="GN119" s="70"/>
      <c r="GO119" s="70"/>
      <c r="GP119" s="70"/>
      <c r="GQ119" s="70"/>
      <c r="GR119" s="70"/>
      <c r="GS119" s="70"/>
      <c r="GT119" s="70"/>
      <c r="GU119" s="70"/>
      <c r="GV119" s="70"/>
      <c r="GW119" s="70"/>
      <c r="GX119" s="70"/>
      <c r="GY119" s="70"/>
      <c r="GZ119" s="70"/>
      <c r="HA119" s="70"/>
      <c r="HB119" s="70"/>
      <c r="HC119" s="70"/>
      <c r="HD119" s="70"/>
      <c r="HE119" s="70"/>
      <c r="HF119" s="70"/>
      <c r="HG119" s="70"/>
      <c r="HH119" s="70"/>
      <c r="HI119" s="70"/>
      <c r="HJ119" s="70"/>
      <c r="HK119" s="70"/>
      <c r="HL119" s="70"/>
      <c r="HM119" s="70"/>
      <c r="HN119" s="70"/>
      <c r="HO119" s="70"/>
      <c r="HP119" s="70"/>
      <c r="HQ119" s="70"/>
      <c r="HR119" s="70"/>
      <c r="HS119" s="70"/>
      <c r="HT119" s="70"/>
      <c r="HU119" s="70"/>
      <c r="HV119" s="70"/>
      <c r="HW119" s="70"/>
      <c r="HX119" s="70"/>
      <c r="HY119" s="70"/>
      <c r="HZ119" s="70"/>
      <c r="IA119" s="70"/>
      <c r="IB119" s="70"/>
      <c r="IC119" s="70"/>
      <c r="ID119" s="70"/>
      <c r="IE119" s="70"/>
      <c r="IF119" s="70"/>
      <c r="IG119" s="70"/>
      <c r="IH119" s="70"/>
      <c r="II119" s="70"/>
      <c r="IJ119" s="70"/>
      <c r="IK119" s="70"/>
      <c r="IL119" s="70"/>
      <c r="IM119" s="70"/>
      <c r="IN119" s="70"/>
      <c r="IO119" s="70"/>
      <c r="IP119" s="70"/>
      <c r="IQ119" s="70"/>
      <c r="IR119" s="70"/>
      <c r="IS119" s="70"/>
      <c r="IT119" s="70"/>
      <c r="IU119" s="70"/>
      <c r="IV119" s="70"/>
    </row>
    <row r="120" spans="1:256" s="590" customFormat="1" x14ac:dyDescent="0.2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0"/>
      <c r="BV120" s="70"/>
      <c r="BW120" s="70"/>
      <c r="BX120" s="70"/>
      <c r="BY120" s="70"/>
      <c r="BZ120" s="70"/>
      <c r="CA120" s="70"/>
      <c r="CB120" s="70"/>
      <c r="CC120" s="70"/>
      <c r="CD120" s="70"/>
      <c r="CE120" s="70"/>
      <c r="CF120" s="70"/>
      <c r="CG120" s="70"/>
      <c r="CH120" s="70"/>
      <c r="CI120" s="70"/>
      <c r="CJ120" s="70"/>
      <c r="CK120" s="70"/>
      <c r="CL120" s="70"/>
      <c r="CM120" s="70"/>
      <c r="CN120" s="70"/>
      <c r="CO120" s="70"/>
      <c r="CP120" s="70"/>
      <c r="CQ120" s="70"/>
      <c r="CR120" s="70"/>
      <c r="CS120" s="70"/>
      <c r="CT120" s="70"/>
      <c r="CU120" s="70"/>
      <c r="CV120" s="70"/>
      <c r="CW120" s="70"/>
      <c r="CX120" s="70"/>
      <c r="CY120" s="70"/>
      <c r="CZ120" s="70"/>
      <c r="DA120" s="70"/>
      <c r="DB120" s="70"/>
      <c r="DC120" s="70"/>
      <c r="DD120" s="70"/>
      <c r="DE120" s="70"/>
      <c r="DF120" s="70"/>
      <c r="DG120" s="70"/>
      <c r="DH120" s="70"/>
      <c r="DI120" s="70"/>
      <c r="DJ120" s="70"/>
      <c r="DK120" s="70"/>
      <c r="DL120" s="70"/>
      <c r="DM120" s="70"/>
      <c r="DN120" s="70"/>
      <c r="DO120" s="70"/>
      <c r="DP120" s="70"/>
      <c r="DQ120" s="70"/>
      <c r="DR120" s="70"/>
      <c r="DS120" s="70"/>
      <c r="DT120" s="70"/>
      <c r="DU120" s="70"/>
      <c r="DV120" s="70"/>
      <c r="DW120" s="70"/>
      <c r="DX120" s="70"/>
      <c r="DY120" s="70"/>
      <c r="DZ120" s="70"/>
      <c r="EA120" s="70"/>
      <c r="EB120" s="70"/>
      <c r="EC120" s="70"/>
      <c r="ED120" s="70"/>
      <c r="EE120" s="70"/>
      <c r="EF120" s="70"/>
      <c r="EG120" s="70"/>
      <c r="EH120" s="70"/>
      <c r="EI120" s="70"/>
      <c r="EJ120" s="70"/>
      <c r="EK120" s="70"/>
      <c r="EL120" s="70"/>
      <c r="EM120" s="70"/>
      <c r="EN120" s="70"/>
      <c r="EO120" s="70"/>
      <c r="EP120" s="70"/>
      <c r="EQ120" s="70"/>
      <c r="ER120" s="70"/>
      <c r="ES120" s="70"/>
      <c r="ET120" s="70"/>
      <c r="EU120" s="70"/>
      <c r="EV120" s="70"/>
      <c r="EW120" s="70"/>
      <c r="EX120" s="70"/>
      <c r="EY120" s="70"/>
      <c r="EZ120" s="70"/>
      <c r="FA120" s="70"/>
      <c r="FB120" s="70"/>
      <c r="FC120" s="70"/>
      <c r="FD120" s="70"/>
      <c r="FE120" s="70"/>
      <c r="FF120" s="70"/>
      <c r="FG120" s="70"/>
      <c r="FH120" s="70"/>
      <c r="FI120" s="70"/>
      <c r="FJ120" s="70"/>
      <c r="FK120" s="70"/>
      <c r="FL120" s="70"/>
      <c r="FM120" s="70"/>
      <c r="FN120" s="70"/>
      <c r="FO120" s="70"/>
      <c r="FP120" s="70"/>
      <c r="FQ120" s="70"/>
      <c r="FR120" s="70"/>
      <c r="FS120" s="70"/>
      <c r="FT120" s="70"/>
      <c r="FU120" s="70"/>
      <c r="FV120" s="70"/>
      <c r="FW120" s="70"/>
      <c r="FX120" s="70"/>
      <c r="FY120" s="70"/>
      <c r="FZ120" s="70"/>
      <c r="GA120" s="70"/>
      <c r="GB120" s="70"/>
      <c r="GC120" s="70"/>
      <c r="GD120" s="70"/>
      <c r="GE120" s="70"/>
      <c r="GF120" s="70"/>
      <c r="GG120" s="70"/>
      <c r="GH120" s="70"/>
      <c r="GI120" s="70"/>
      <c r="GJ120" s="70"/>
      <c r="GK120" s="70"/>
      <c r="GL120" s="70"/>
      <c r="GM120" s="70"/>
      <c r="GN120" s="70"/>
      <c r="GO120" s="70"/>
      <c r="GP120" s="70"/>
      <c r="GQ120" s="70"/>
      <c r="GR120" s="70"/>
      <c r="GS120" s="70"/>
      <c r="GT120" s="70"/>
      <c r="GU120" s="70"/>
      <c r="GV120" s="70"/>
      <c r="GW120" s="70"/>
      <c r="GX120" s="70"/>
      <c r="GY120" s="70"/>
      <c r="GZ120" s="70"/>
      <c r="HA120" s="70"/>
      <c r="HB120" s="70"/>
      <c r="HC120" s="70"/>
      <c r="HD120" s="70"/>
      <c r="HE120" s="70"/>
      <c r="HF120" s="70"/>
      <c r="HG120" s="70"/>
      <c r="HH120" s="70"/>
      <c r="HI120" s="70"/>
      <c r="HJ120" s="70"/>
      <c r="HK120" s="70"/>
      <c r="HL120" s="70"/>
      <c r="HM120" s="70"/>
      <c r="HN120" s="70"/>
      <c r="HO120" s="70"/>
      <c r="HP120" s="70"/>
      <c r="HQ120" s="70"/>
      <c r="HR120" s="70"/>
      <c r="HS120" s="70"/>
      <c r="HT120" s="70"/>
      <c r="HU120" s="70"/>
      <c r="HV120" s="70"/>
      <c r="HW120" s="70"/>
      <c r="HX120" s="70"/>
      <c r="HY120" s="70"/>
      <c r="HZ120" s="70"/>
      <c r="IA120" s="70"/>
      <c r="IB120" s="70"/>
      <c r="IC120" s="70"/>
      <c r="ID120" s="70"/>
      <c r="IE120" s="70"/>
      <c r="IF120" s="70"/>
      <c r="IG120" s="70"/>
      <c r="IH120" s="70"/>
      <c r="II120" s="70"/>
      <c r="IJ120" s="70"/>
      <c r="IK120" s="70"/>
      <c r="IL120" s="70"/>
      <c r="IM120" s="70"/>
      <c r="IN120" s="70"/>
      <c r="IO120" s="70"/>
      <c r="IP120" s="70"/>
      <c r="IQ120" s="70"/>
      <c r="IR120" s="70"/>
      <c r="IS120" s="70"/>
      <c r="IT120" s="70"/>
      <c r="IU120" s="70"/>
      <c r="IV120" s="70"/>
    </row>
    <row r="121" spans="1:256" s="590" customFormat="1" x14ac:dyDescent="0.2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/>
      <c r="BQ121" s="70"/>
      <c r="BR121" s="70"/>
      <c r="BS121" s="70"/>
      <c r="BT121" s="70"/>
      <c r="BU121" s="70"/>
      <c r="BV121" s="70"/>
      <c r="BW121" s="70"/>
      <c r="BX121" s="70"/>
      <c r="BY121" s="70"/>
      <c r="BZ121" s="70"/>
      <c r="CA121" s="70"/>
      <c r="CB121" s="70"/>
      <c r="CC121" s="70"/>
      <c r="CD121" s="70"/>
      <c r="CE121" s="70"/>
      <c r="CF121" s="70"/>
      <c r="CG121" s="70"/>
      <c r="CH121" s="70"/>
      <c r="CI121" s="70"/>
      <c r="CJ121" s="70"/>
      <c r="CK121" s="70"/>
      <c r="CL121" s="70"/>
      <c r="CM121" s="70"/>
      <c r="CN121" s="70"/>
      <c r="CO121" s="70"/>
      <c r="CP121" s="70"/>
      <c r="CQ121" s="70"/>
      <c r="CR121" s="70"/>
      <c r="CS121" s="70"/>
      <c r="CT121" s="70"/>
      <c r="CU121" s="70"/>
      <c r="CV121" s="70"/>
      <c r="CW121" s="70"/>
      <c r="CX121" s="70"/>
      <c r="CY121" s="70"/>
      <c r="CZ121" s="70"/>
      <c r="DA121" s="70"/>
      <c r="DB121" s="70"/>
      <c r="DC121" s="70"/>
      <c r="DD121" s="70"/>
      <c r="DE121" s="70"/>
      <c r="DF121" s="70"/>
      <c r="DG121" s="70"/>
      <c r="DH121" s="70"/>
      <c r="DI121" s="70"/>
      <c r="DJ121" s="70"/>
      <c r="DK121" s="70"/>
      <c r="DL121" s="70"/>
      <c r="DM121" s="70"/>
      <c r="DN121" s="70"/>
      <c r="DO121" s="70"/>
      <c r="DP121" s="70"/>
      <c r="DQ121" s="70"/>
      <c r="DR121" s="70"/>
      <c r="DS121" s="70"/>
      <c r="DT121" s="70"/>
      <c r="DU121" s="70"/>
      <c r="DV121" s="70"/>
      <c r="DW121" s="70"/>
      <c r="DX121" s="70"/>
      <c r="DY121" s="70"/>
      <c r="DZ121" s="70"/>
      <c r="EA121" s="70"/>
      <c r="EB121" s="70"/>
      <c r="EC121" s="70"/>
      <c r="ED121" s="70"/>
      <c r="EE121" s="70"/>
      <c r="EF121" s="70"/>
      <c r="EG121" s="70"/>
      <c r="EH121" s="70"/>
      <c r="EI121" s="70"/>
      <c r="EJ121" s="70"/>
      <c r="EK121" s="70"/>
      <c r="EL121" s="70"/>
      <c r="EM121" s="70"/>
      <c r="EN121" s="70"/>
      <c r="EO121" s="70"/>
      <c r="EP121" s="70"/>
      <c r="EQ121" s="70"/>
      <c r="ER121" s="70"/>
      <c r="ES121" s="70"/>
      <c r="ET121" s="70"/>
      <c r="EU121" s="70"/>
      <c r="EV121" s="70"/>
      <c r="EW121" s="70"/>
      <c r="EX121" s="70"/>
      <c r="EY121" s="70"/>
      <c r="EZ121" s="70"/>
      <c r="FA121" s="70"/>
      <c r="FB121" s="70"/>
      <c r="FC121" s="70"/>
      <c r="FD121" s="70"/>
      <c r="FE121" s="70"/>
      <c r="FF121" s="70"/>
      <c r="FG121" s="70"/>
      <c r="FH121" s="70"/>
      <c r="FI121" s="70"/>
      <c r="FJ121" s="70"/>
      <c r="FK121" s="70"/>
      <c r="FL121" s="70"/>
      <c r="FM121" s="70"/>
      <c r="FN121" s="70"/>
      <c r="FO121" s="70"/>
      <c r="FP121" s="70"/>
      <c r="FQ121" s="70"/>
      <c r="FR121" s="70"/>
      <c r="FS121" s="70"/>
      <c r="FT121" s="70"/>
      <c r="FU121" s="70"/>
      <c r="FV121" s="70"/>
      <c r="FW121" s="70"/>
      <c r="FX121" s="70"/>
      <c r="FY121" s="70"/>
      <c r="FZ121" s="70"/>
      <c r="GA121" s="70"/>
      <c r="GB121" s="70"/>
      <c r="GC121" s="70"/>
      <c r="GD121" s="70"/>
      <c r="GE121" s="70"/>
      <c r="GF121" s="70"/>
      <c r="GG121" s="70"/>
      <c r="GH121" s="70"/>
      <c r="GI121" s="70"/>
      <c r="GJ121" s="70"/>
      <c r="GK121" s="70"/>
      <c r="GL121" s="70"/>
      <c r="GM121" s="70"/>
      <c r="GN121" s="70"/>
      <c r="GO121" s="70"/>
      <c r="GP121" s="70"/>
      <c r="GQ121" s="70"/>
      <c r="GR121" s="70"/>
      <c r="GS121" s="70"/>
      <c r="GT121" s="70"/>
      <c r="GU121" s="70"/>
      <c r="GV121" s="70"/>
      <c r="GW121" s="70"/>
      <c r="GX121" s="70"/>
      <c r="GY121" s="70"/>
      <c r="GZ121" s="70"/>
      <c r="HA121" s="70"/>
      <c r="HB121" s="70"/>
      <c r="HC121" s="70"/>
      <c r="HD121" s="70"/>
      <c r="HE121" s="70"/>
      <c r="HF121" s="70"/>
      <c r="HG121" s="70"/>
      <c r="HH121" s="70"/>
      <c r="HI121" s="70"/>
      <c r="HJ121" s="70"/>
      <c r="HK121" s="70"/>
      <c r="HL121" s="70"/>
      <c r="HM121" s="70"/>
      <c r="HN121" s="70"/>
      <c r="HO121" s="70"/>
      <c r="HP121" s="70"/>
      <c r="HQ121" s="70"/>
      <c r="HR121" s="70"/>
      <c r="HS121" s="70"/>
      <c r="HT121" s="70"/>
      <c r="HU121" s="70"/>
      <c r="HV121" s="70"/>
      <c r="HW121" s="70"/>
      <c r="HX121" s="70"/>
      <c r="HY121" s="70"/>
      <c r="HZ121" s="70"/>
      <c r="IA121" s="70"/>
      <c r="IB121" s="70"/>
      <c r="IC121" s="70"/>
      <c r="ID121" s="70"/>
      <c r="IE121" s="70"/>
      <c r="IF121" s="70"/>
      <c r="IG121" s="70"/>
      <c r="IH121" s="70"/>
      <c r="II121" s="70"/>
      <c r="IJ121" s="70"/>
      <c r="IK121" s="70"/>
      <c r="IL121" s="70"/>
      <c r="IM121" s="70"/>
      <c r="IN121" s="70"/>
      <c r="IO121" s="70"/>
      <c r="IP121" s="70"/>
      <c r="IQ121" s="70"/>
      <c r="IR121" s="70"/>
      <c r="IS121" s="70"/>
      <c r="IT121" s="70"/>
      <c r="IU121" s="70"/>
      <c r="IV121" s="70"/>
    </row>
    <row r="122" spans="1:256" s="590" customFormat="1" x14ac:dyDescent="0.2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  <c r="BR122" s="70"/>
      <c r="BS122" s="70"/>
      <c r="BT122" s="70"/>
      <c r="BU122" s="70"/>
      <c r="BV122" s="70"/>
      <c r="BW122" s="70"/>
      <c r="BX122" s="70"/>
      <c r="BY122" s="70"/>
      <c r="BZ122" s="70"/>
      <c r="CA122" s="70"/>
      <c r="CB122" s="70"/>
      <c r="CC122" s="70"/>
      <c r="CD122" s="70"/>
      <c r="CE122" s="70"/>
      <c r="CF122" s="70"/>
      <c r="CG122" s="70"/>
      <c r="CH122" s="70"/>
      <c r="CI122" s="70"/>
      <c r="CJ122" s="70"/>
      <c r="CK122" s="70"/>
      <c r="CL122" s="70"/>
      <c r="CM122" s="70"/>
      <c r="CN122" s="70"/>
      <c r="CO122" s="70"/>
      <c r="CP122" s="70"/>
      <c r="CQ122" s="70"/>
      <c r="CR122" s="70"/>
      <c r="CS122" s="70"/>
      <c r="CT122" s="70"/>
      <c r="CU122" s="70"/>
      <c r="CV122" s="70"/>
      <c r="CW122" s="70"/>
      <c r="CX122" s="70"/>
      <c r="CY122" s="70"/>
      <c r="CZ122" s="70"/>
      <c r="DA122" s="70"/>
      <c r="DB122" s="70"/>
      <c r="DC122" s="70"/>
      <c r="DD122" s="70"/>
      <c r="DE122" s="70"/>
      <c r="DF122" s="70"/>
      <c r="DG122" s="70"/>
      <c r="DH122" s="70"/>
      <c r="DI122" s="70"/>
      <c r="DJ122" s="70"/>
      <c r="DK122" s="70"/>
      <c r="DL122" s="70"/>
      <c r="DM122" s="70"/>
      <c r="DN122" s="70"/>
      <c r="DO122" s="70"/>
      <c r="DP122" s="70"/>
      <c r="DQ122" s="70"/>
      <c r="DR122" s="70"/>
      <c r="DS122" s="70"/>
      <c r="DT122" s="70"/>
      <c r="DU122" s="70"/>
      <c r="DV122" s="70"/>
      <c r="DW122" s="70"/>
      <c r="DX122" s="70"/>
      <c r="DY122" s="70"/>
      <c r="DZ122" s="70"/>
      <c r="EA122" s="70"/>
      <c r="EB122" s="70"/>
      <c r="EC122" s="70"/>
      <c r="ED122" s="70"/>
      <c r="EE122" s="70"/>
      <c r="EF122" s="70"/>
      <c r="EG122" s="70"/>
      <c r="EH122" s="70"/>
      <c r="EI122" s="70"/>
      <c r="EJ122" s="70"/>
      <c r="EK122" s="70"/>
      <c r="EL122" s="70"/>
      <c r="EM122" s="70"/>
      <c r="EN122" s="70"/>
      <c r="EO122" s="70"/>
      <c r="EP122" s="70"/>
      <c r="EQ122" s="70"/>
      <c r="ER122" s="70"/>
      <c r="ES122" s="70"/>
      <c r="ET122" s="70"/>
      <c r="EU122" s="70"/>
      <c r="EV122" s="70"/>
      <c r="EW122" s="70"/>
      <c r="EX122" s="70"/>
      <c r="EY122" s="70"/>
      <c r="EZ122" s="70"/>
      <c r="FA122" s="70"/>
      <c r="FB122" s="70"/>
      <c r="FC122" s="70"/>
      <c r="FD122" s="70"/>
      <c r="FE122" s="70"/>
      <c r="FF122" s="70"/>
      <c r="FG122" s="70"/>
      <c r="FH122" s="70"/>
      <c r="FI122" s="70"/>
      <c r="FJ122" s="70"/>
      <c r="FK122" s="70"/>
      <c r="FL122" s="70"/>
      <c r="FM122" s="70"/>
      <c r="FN122" s="70"/>
      <c r="FO122" s="70"/>
      <c r="FP122" s="70"/>
      <c r="FQ122" s="70"/>
      <c r="FR122" s="70"/>
      <c r="FS122" s="70"/>
      <c r="FT122" s="70"/>
      <c r="FU122" s="70"/>
      <c r="FV122" s="70"/>
      <c r="FW122" s="70"/>
      <c r="FX122" s="70"/>
      <c r="FY122" s="70"/>
      <c r="FZ122" s="70"/>
      <c r="GA122" s="70"/>
      <c r="GB122" s="70"/>
      <c r="GC122" s="70"/>
      <c r="GD122" s="70"/>
      <c r="GE122" s="70"/>
      <c r="GF122" s="70"/>
      <c r="GG122" s="70"/>
      <c r="GH122" s="70"/>
      <c r="GI122" s="70"/>
      <c r="GJ122" s="70"/>
      <c r="GK122" s="70"/>
      <c r="GL122" s="70"/>
      <c r="GM122" s="70"/>
      <c r="GN122" s="70"/>
      <c r="GO122" s="70"/>
      <c r="GP122" s="70"/>
      <c r="GQ122" s="70"/>
      <c r="GR122" s="70"/>
      <c r="GS122" s="70"/>
      <c r="GT122" s="70"/>
      <c r="GU122" s="70"/>
      <c r="GV122" s="70"/>
      <c r="GW122" s="70"/>
      <c r="GX122" s="70"/>
      <c r="GY122" s="70"/>
      <c r="GZ122" s="70"/>
      <c r="HA122" s="70"/>
      <c r="HB122" s="70"/>
      <c r="HC122" s="70"/>
      <c r="HD122" s="70"/>
      <c r="HE122" s="70"/>
      <c r="HF122" s="70"/>
      <c r="HG122" s="70"/>
      <c r="HH122" s="70"/>
      <c r="HI122" s="70"/>
      <c r="HJ122" s="70"/>
      <c r="HK122" s="70"/>
      <c r="HL122" s="70"/>
      <c r="HM122" s="70"/>
      <c r="HN122" s="70"/>
      <c r="HO122" s="70"/>
      <c r="HP122" s="70"/>
      <c r="HQ122" s="70"/>
      <c r="HR122" s="70"/>
      <c r="HS122" s="70"/>
      <c r="HT122" s="70"/>
      <c r="HU122" s="70"/>
      <c r="HV122" s="70"/>
      <c r="HW122" s="70"/>
      <c r="HX122" s="70"/>
      <c r="HY122" s="70"/>
      <c r="HZ122" s="70"/>
      <c r="IA122" s="70"/>
      <c r="IB122" s="70"/>
      <c r="IC122" s="70"/>
      <c r="ID122" s="70"/>
      <c r="IE122" s="70"/>
      <c r="IF122" s="70"/>
      <c r="IG122" s="70"/>
      <c r="IH122" s="70"/>
      <c r="II122" s="70"/>
      <c r="IJ122" s="70"/>
      <c r="IK122" s="70"/>
      <c r="IL122" s="70"/>
      <c r="IM122" s="70"/>
      <c r="IN122" s="70"/>
      <c r="IO122" s="70"/>
      <c r="IP122" s="70"/>
      <c r="IQ122" s="70"/>
      <c r="IR122" s="70"/>
      <c r="IS122" s="70"/>
      <c r="IT122" s="70"/>
      <c r="IU122" s="70"/>
      <c r="IV122" s="70"/>
    </row>
    <row r="123" spans="1:256" s="590" customFormat="1" x14ac:dyDescent="0.2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  <c r="BR123" s="70"/>
      <c r="BS123" s="70"/>
      <c r="BT123" s="70"/>
      <c r="BU123" s="70"/>
      <c r="BV123" s="70"/>
      <c r="BW123" s="70"/>
      <c r="BX123" s="70"/>
      <c r="BY123" s="70"/>
      <c r="BZ123" s="70"/>
      <c r="CA123" s="70"/>
      <c r="CB123" s="70"/>
      <c r="CC123" s="70"/>
      <c r="CD123" s="70"/>
      <c r="CE123" s="70"/>
      <c r="CF123" s="70"/>
      <c r="CG123" s="70"/>
      <c r="CH123" s="70"/>
      <c r="CI123" s="70"/>
      <c r="CJ123" s="70"/>
      <c r="CK123" s="70"/>
      <c r="CL123" s="70"/>
      <c r="CM123" s="70"/>
      <c r="CN123" s="70"/>
      <c r="CO123" s="70"/>
      <c r="CP123" s="70"/>
      <c r="CQ123" s="70"/>
      <c r="CR123" s="70"/>
      <c r="CS123" s="70"/>
      <c r="CT123" s="70"/>
      <c r="CU123" s="70"/>
      <c r="CV123" s="70"/>
      <c r="CW123" s="70"/>
      <c r="CX123" s="70"/>
      <c r="CY123" s="70"/>
      <c r="CZ123" s="70"/>
      <c r="DA123" s="70"/>
      <c r="DB123" s="70"/>
      <c r="DC123" s="70"/>
      <c r="DD123" s="70"/>
      <c r="DE123" s="70"/>
      <c r="DF123" s="70"/>
      <c r="DG123" s="70"/>
      <c r="DH123" s="70"/>
      <c r="DI123" s="70"/>
      <c r="DJ123" s="70"/>
      <c r="DK123" s="70"/>
      <c r="DL123" s="70"/>
      <c r="DM123" s="70"/>
      <c r="DN123" s="70"/>
      <c r="DO123" s="70"/>
      <c r="DP123" s="70"/>
      <c r="DQ123" s="70"/>
      <c r="DR123" s="70"/>
      <c r="DS123" s="70"/>
      <c r="DT123" s="70"/>
      <c r="DU123" s="70"/>
      <c r="DV123" s="70"/>
      <c r="DW123" s="70"/>
      <c r="DX123" s="70"/>
      <c r="DY123" s="70"/>
      <c r="DZ123" s="70"/>
      <c r="EA123" s="70"/>
      <c r="EB123" s="70"/>
      <c r="EC123" s="70"/>
      <c r="ED123" s="70"/>
      <c r="EE123" s="70"/>
      <c r="EF123" s="70"/>
      <c r="EG123" s="70"/>
      <c r="EH123" s="70"/>
      <c r="EI123" s="70"/>
      <c r="EJ123" s="70"/>
      <c r="EK123" s="70"/>
      <c r="EL123" s="70"/>
      <c r="EM123" s="70"/>
      <c r="EN123" s="70"/>
      <c r="EO123" s="70"/>
      <c r="EP123" s="70"/>
      <c r="EQ123" s="70"/>
      <c r="ER123" s="70"/>
      <c r="ES123" s="70"/>
      <c r="ET123" s="70"/>
      <c r="EU123" s="70"/>
      <c r="EV123" s="70"/>
      <c r="EW123" s="70"/>
      <c r="EX123" s="70"/>
      <c r="EY123" s="70"/>
      <c r="EZ123" s="70"/>
      <c r="FA123" s="70"/>
      <c r="FB123" s="70"/>
      <c r="FC123" s="70"/>
      <c r="FD123" s="70"/>
      <c r="FE123" s="70"/>
      <c r="FF123" s="70"/>
      <c r="FG123" s="70"/>
      <c r="FH123" s="70"/>
      <c r="FI123" s="70"/>
      <c r="FJ123" s="70"/>
      <c r="FK123" s="70"/>
      <c r="FL123" s="70"/>
      <c r="FM123" s="70"/>
      <c r="FN123" s="70"/>
      <c r="FO123" s="70"/>
      <c r="FP123" s="70"/>
      <c r="FQ123" s="70"/>
      <c r="FR123" s="70"/>
      <c r="FS123" s="70"/>
      <c r="FT123" s="70"/>
      <c r="FU123" s="70"/>
      <c r="FV123" s="70"/>
      <c r="FW123" s="70"/>
      <c r="FX123" s="70"/>
      <c r="FY123" s="70"/>
      <c r="FZ123" s="70"/>
      <c r="GA123" s="70"/>
      <c r="GB123" s="70"/>
      <c r="GC123" s="70"/>
      <c r="GD123" s="70"/>
      <c r="GE123" s="70"/>
      <c r="GF123" s="70"/>
      <c r="GG123" s="70"/>
      <c r="GH123" s="70"/>
      <c r="GI123" s="70"/>
      <c r="GJ123" s="70"/>
      <c r="GK123" s="70"/>
      <c r="GL123" s="70"/>
      <c r="GM123" s="70"/>
      <c r="GN123" s="70"/>
      <c r="GO123" s="70"/>
      <c r="GP123" s="70"/>
      <c r="GQ123" s="70"/>
      <c r="GR123" s="70"/>
      <c r="GS123" s="70"/>
      <c r="GT123" s="70"/>
      <c r="GU123" s="70"/>
      <c r="GV123" s="70"/>
      <c r="GW123" s="70"/>
      <c r="GX123" s="70"/>
      <c r="GY123" s="70"/>
      <c r="GZ123" s="70"/>
      <c r="HA123" s="70"/>
      <c r="HB123" s="70"/>
      <c r="HC123" s="70"/>
      <c r="HD123" s="70"/>
      <c r="HE123" s="70"/>
      <c r="HF123" s="70"/>
      <c r="HG123" s="70"/>
      <c r="HH123" s="70"/>
      <c r="HI123" s="70"/>
      <c r="HJ123" s="70"/>
      <c r="HK123" s="70"/>
      <c r="HL123" s="70"/>
      <c r="HM123" s="70"/>
      <c r="HN123" s="70"/>
      <c r="HO123" s="70"/>
      <c r="HP123" s="70"/>
      <c r="HQ123" s="70"/>
      <c r="HR123" s="70"/>
      <c r="HS123" s="70"/>
      <c r="HT123" s="70"/>
      <c r="HU123" s="70"/>
      <c r="HV123" s="70"/>
      <c r="HW123" s="70"/>
      <c r="HX123" s="70"/>
      <c r="HY123" s="70"/>
      <c r="HZ123" s="70"/>
      <c r="IA123" s="70"/>
      <c r="IB123" s="70"/>
      <c r="IC123" s="70"/>
      <c r="ID123" s="70"/>
      <c r="IE123" s="70"/>
      <c r="IF123" s="70"/>
      <c r="IG123" s="70"/>
      <c r="IH123" s="70"/>
      <c r="II123" s="70"/>
      <c r="IJ123" s="70"/>
      <c r="IK123" s="70"/>
      <c r="IL123" s="70"/>
      <c r="IM123" s="70"/>
      <c r="IN123" s="70"/>
      <c r="IO123" s="70"/>
      <c r="IP123" s="70"/>
      <c r="IQ123" s="70"/>
      <c r="IR123" s="70"/>
      <c r="IS123" s="70"/>
      <c r="IT123" s="70"/>
      <c r="IU123" s="70"/>
      <c r="IV123" s="70"/>
    </row>
    <row r="124" spans="1:256" s="590" customFormat="1" x14ac:dyDescent="0.2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  <c r="BR124" s="70"/>
      <c r="BS124" s="70"/>
      <c r="BT124" s="70"/>
      <c r="BU124" s="70"/>
      <c r="BV124" s="70"/>
      <c r="BW124" s="70"/>
      <c r="BX124" s="70"/>
      <c r="BY124" s="70"/>
      <c r="BZ124" s="70"/>
      <c r="CA124" s="70"/>
      <c r="CB124" s="70"/>
      <c r="CC124" s="70"/>
      <c r="CD124" s="70"/>
      <c r="CE124" s="70"/>
      <c r="CF124" s="70"/>
      <c r="CG124" s="70"/>
      <c r="CH124" s="70"/>
      <c r="CI124" s="70"/>
      <c r="CJ124" s="70"/>
      <c r="CK124" s="70"/>
      <c r="CL124" s="70"/>
      <c r="CM124" s="70"/>
      <c r="CN124" s="70"/>
      <c r="CO124" s="70"/>
      <c r="CP124" s="70"/>
      <c r="CQ124" s="70"/>
      <c r="CR124" s="70"/>
      <c r="CS124" s="70"/>
      <c r="CT124" s="70"/>
      <c r="CU124" s="70"/>
      <c r="CV124" s="70"/>
      <c r="CW124" s="70"/>
      <c r="CX124" s="70"/>
      <c r="CY124" s="70"/>
      <c r="CZ124" s="70"/>
      <c r="DA124" s="70"/>
      <c r="DB124" s="70"/>
      <c r="DC124" s="70"/>
      <c r="DD124" s="70"/>
      <c r="DE124" s="70"/>
      <c r="DF124" s="70"/>
      <c r="DG124" s="70"/>
      <c r="DH124" s="70"/>
      <c r="DI124" s="70"/>
      <c r="DJ124" s="70"/>
      <c r="DK124" s="70"/>
      <c r="DL124" s="70"/>
      <c r="DM124" s="70"/>
      <c r="DN124" s="70"/>
      <c r="DO124" s="70"/>
      <c r="DP124" s="70"/>
      <c r="DQ124" s="70"/>
      <c r="DR124" s="70"/>
      <c r="DS124" s="70"/>
      <c r="DT124" s="70"/>
      <c r="DU124" s="70"/>
      <c r="DV124" s="70"/>
      <c r="DW124" s="70"/>
      <c r="DX124" s="70"/>
      <c r="DY124" s="70"/>
      <c r="DZ124" s="70"/>
      <c r="EA124" s="70"/>
      <c r="EB124" s="70"/>
      <c r="EC124" s="70"/>
      <c r="ED124" s="70"/>
      <c r="EE124" s="70"/>
      <c r="EF124" s="70"/>
      <c r="EG124" s="70"/>
      <c r="EH124" s="70"/>
      <c r="EI124" s="70"/>
      <c r="EJ124" s="70"/>
      <c r="EK124" s="70"/>
      <c r="EL124" s="70"/>
      <c r="EM124" s="70"/>
      <c r="EN124" s="70"/>
      <c r="EO124" s="70"/>
      <c r="EP124" s="70"/>
      <c r="EQ124" s="70"/>
      <c r="ER124" s="70"/>
      <c r="ES124" s="70"/>
      <c r="ET124" s="70"/>
      <c r="EU124" s="70"/>
      <c r="EV124" s="70"/>
      <c r="EW124" s="70"/>
      <c r="EX124" s="70"/>
      <c r="EY124" s="70"/>
      <c r="EZ124" s="70"/>
      <c r="FA124" s="70"/>
      <c r="FB124" s="70"/>
      <c r="FC124" s="70"/>
      <c r="FD124" s="70"/>
      <c r="FE124" s="70"/>
      <c r="FF124" s="70"/>
      <c r="FG124" s="70"/>
      <c r="FH124" s="70"/>
      <c r="FI124" s="70"/>
      <c r="FJ124" s="70"/>
      <c r="FK124" s="70"/>
      <c r="FL124" s="70"/>
      <c r="FM124" s="70"/>
      <c r="FN124" s="70"/>
      <c r="FO124" s="70"/>
      <c r="FP124" s="70"/>
      <c r="FQ124" s="70"/>
      <c r="FR124" s="70"/>
      <c r="FS124" s="70"/>
      <c r="FT124" s="70"/>
      <c r="FU124" s="70"/>
      <c r="FV124" s="70"/>
      <c r="FW124" s="70"/>
      <c r="FX124" s="70"/>
      <c r="FY124" s="70"/>
      <c r="FZ124" s="70"/>
      <c r="GA124" s="70"/>
      <c r="GB124" s="70"/>
      <c r="GC124" s="70"/>
      <c r="GD124" s="70"/>
      <c r="GE124" s="70"/>
      <c r="GF124" s="70"/>
      <c r="GG124" s="70"/>
      <c r="GH124" s="70"/>
      <c r="GI124" s="70"/>
      <c r="GJ124" s="70"/>
      <c r="GK124" s="70"/>
      <c r="GL124" s="70"/>
      <c r="GM124" s="70"/>
      <c r="GN124" s="70"/>
      <c r="GO124" s="70"/>
      <c r="GP124" s="70"/>
      <c r="GQ124" s="70"/>
      <c r="GR124" s="70"/>
      <c r="GS124" s="70"/>
      <c r="GT124" s="70"/>
      <c r="GU124" s="70"/>
      <c r="GV124" s="70"/>
      <c r="GW124" s="70"/>
      <c r="GX124" s="70"/>
      <c r="GY124" s="70"/>
      <c r="GZ124" s="70"/>
      <c r="HA124" s="70"/>
      <c r="HB124" s="70"/>
      <c r="HC124" s="70"/>
      <c r="HD124" s="70"/>
      <c r="HE124" s="70"/>
      <c r="HF124" s="70"/>
      <c r="HG124" s="70"/>
      <c r="HH124" s="70"/>
      <c r="HI124" s="70"/>
      <c r="HJ124" s="70"/>
      <c r="HK124" s="70"/>
      <c r="HL124" s="70"/>
      <c r="HM124" s="70"/>
      <c r="HN124" s="70"/>
      <c r="HO124" s="70"/>
      <c r="HP124" s="70"/>
      <c r="HQ124" s="70"/>
      <c r="HR124" s="70"/>
      <c r="HS124" s="70"/>
      <c r="HT124" s="70"/>
      <c r="HU124" s="70"/>
      <c r="HV124" s="70"/>
      <c r="HW124" s="70"/>
      <c r="HX124" s="70"/>
      <c r="HY124" s="70"/>
      <c r="HZ124" s="70"/>
      <c r="IA124" s="70"/>
      <c r="IB124" s="70"/>
      <c r="IC124" s="70"/>
      <c r="ID124" s="70"/>
      <c r="IE124" s="70"/>
      <c r="IF124" s="70"/>
      <c r="IG124" s="70"/>
      <c r="IH124" s="70"/>
      <c r="II124" s="70"/>
      <c r="IJ124" s="70"/>
      <c r="IK124" s="70"/>
      <c r="IL124" s="70"/>
      <c r="IM124" s="70"/>
      <c r="IN124" s="70"/>
      <c r="IO124" s="70"/>
      <c r="IP124" s="70"/>
      <c r="IQ124" s="70"/>
      <c r="IR124" s="70"/>
      <c r="IS124" s="70"/>
      <c r="IT124" s="70"/>
      <c r="IU124" s="70"/>
      <c r="IV124" s="70"/>
    </row>
    <row r="125" spans="1:256" s="590" customFormat="1" x14ac:dyDescent="0.2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/>
      <c r="BV125" s="70"/>
      <c r="BW125" s="70"/>
      <c r="BX125" s="70"/>
      <c r="BY125" s="70"/>
      <c r="BZ125" s="70"/>
      <c r="CA125" s="70"/>
      <c r="CB125" s="70"/>
      <c r="CC125" s="70"/>
      <c r="CD125" s="70"/>
      <c r="CE125" s="70"/>
      <c r="CF125" s="70"/>
      <c r="CG125" s="70"/>
      <c r="CH125" s="70"/>
      <c r="CI125" s="70"/>
      <c r="CJ125" s="70"/>
      <c r="CK125" s="70"/>
      <c r="CL125" s="70"/>
      <c r="CM125" s="70"/>
      <c r="CN125" s="70"/>
      <c r="CO125" s="70"/>
      <c r="CP125" s="70"/>
      <c r="CQ125" s="70"/>
      <c r="CR125" s="70"/>
      <c r="CS125" s="70"/>
      <c r="CT125" s="70"/>
      <c r="CU125" s="70"/>
      <c r="CV125" s="70"/>
      <c r="CW125" s="70"/>
      <c r="CX125" s="70"/>
      <c r="CY125" s="70"/>
      <c r="CZ125" s="70"/>
      <c r="DA125" s="70"/>
      <c r="DB125" s="70"/>
      <c r="DC125" s="70"/>
      <c r="DD125" s="70"/>
      <c r="DE125" s="70"/>
      <c r="DF125" s="70"/>
      <c r="DG125" s="70"/>
      <c r="DH125" s="70"/>
      <c r="DI125" s="70"/>
      <c r="DJ125" s="70"/>
      <c r="DK125" s="70"/>
      <c r="DL125" s="70"/>
      <c r="DM125" s="70"/>
      <c r="DN125" s="70"/>
      <c r="DO125" s="70"/>
      <c r="DP125" s="70"/>
      <c r="DQ125" s="70"/>
      <c r="DR125" s="70"/>
      <c r="DS125" s="70"/>
      <c r="DT125" s="70"/>
      <c r="DU125" s="70"/>
      <c r="DV125" s="70"/>
      <c r="DW125" s="70"/>
      <c r="DX125" s="70"/>
      <c r="DY125" s="70"/>
      <c r="DZ125" s="70"/>
      <c r="EA125" s="70"/>
      <c r="EB125" s="70"/>
      <c r="EC125" s="70"/>
      <c r="ED125" s="70"/>
      <c r="EE125" s="70"/>
      <c r="EF125" s="70"/>
      <c r="EG125" s="70"/>
      <c r="EH125" s="70"/>
      <c r="EI125" s="70"/>
      <c r="EJ125" s="70"/>
      <c r="EK125" s="70"/>
      <c r="EL125" s="70"/>
      <c r="EM125" s="70"/>
      <c r="EN125" s="70"/>
      <c r="EO125" s="70"/>
      <c r="EP125" s="70"/>
      <c r="EQ125" s="70"/>
      <c r="ER125" s="70"/>
      <c r="ES125" s="70"/>
      <c r="ET125" s="70"/>
      <c r="EU125" s="70"/>
      <c r="EV125" s="70"/>
      <c r="EW125" s="70"/>
      <c r="EX125" s="70"/>
      <c r="EY125" s="70"/>
      <c r="EZ125" s="70"/>
      <c r="FA125" s="70"/>
      <c r="FB125" s="70"/>
      <c r="FC125" s="70"/>
      <c r="FD125" s="70"/>
      <c r="FE125" s="70"/>
      <c r="FF125" s="70"/>
      <c r="FG125" s="70"/>
      <c r="FH125" s="70"/>
      <c r="FI125" s="70"/>
      <c r="FJ125" s="70"/>
      <c r="FK125" s="70"/>
      <c r="FL125" s="70"/>
      <c r="FM125" s="70"/>
      <c r="FN125" s="70"/>
      <c r="FO125" s="70"/>
      <c r="FP125" s="70"/>
      <c r="FQ125" s="70"/>
      <c r="FR125" s="70"/>
      <c r="FS125" s="70"/>
      <c r="FT125" s="70"/>
      <c r="FU125" s="70"/>
      <c r="FV125" s="70"/>
      <c r="FW125" s="70"/>
      <c r="FX125" s="70"/>
      <c r="FY125" s="70"/>
      <c r="FZ125" s="70"/>
      <c r="GA125" s="70"/>
      <c r="GB125" s="70"/>
      <c r="GC125" s="70"/>
      <c r="GD125" s="70"/>
      <c r="GE125" s="70"/>
      <c r="GF125" s="70"/>
      <c r="GG125" s="70"/>
      <c r="GH125" s="70"/>
      <c r="GI125" s="70"/>
      <c r="GJ125" s="70"/>
      <c r="GK125" s="70"/>
      <c r="GL125" s="70"/>
      <c r="GM125" s="70"/>
      <c r="GN125" s="70"/>
      <c r="GO125" s="70"/>
      <c r="GP125" s="70"/>
      <c r="GQ125" s="70"/>
      <c r="GR125" s="70"/>
      <c r="GS125" s="70"/>
      <c r="GT125" s="70"/>
      <c r="GU125" s="70"/>
      <c r="GV125" s="70"/>
      <c r="GW125" s="70"/>
      <c r="GX125" s="70"/>
      <c r="GY125" s="70"/>
      <c r="GZ125" s="70"/>
      <c r="HA125" s="70"/>
      <c r="HB125" s="70"/>
      <c r="HC125" s="70"/>
      <c r="HD125" s="70"/>
      <c r="HE125" s="70"/>
      <c r="HF125" s="70"/>
      <c r="HG125" s="70"/>
      <c r="HH125" s="70"/>
      <c r="HI125" s="70"/>
      <c r="HJ125" s="70"/>
      <c r="HK125" s="70"/>
      <c r="HL125" s="70"/>
      <c r="HM125" s="70"/>
      <c r="HN125" s="70"/>
      <c r="HO125" s="70"/>
      <c r="HP125" s="70"/>
      <c r="HQ125" s="70"/>
      <c r="HR125" s="70"/>
      <c r="HS125" s="70"/>
      <c r="HT125" s="70"/>
      <c r="HU125" s="70"/>
      <c r="HV125" s="70"/>
      <c r="HW125" s="70"/>
      <c r="HX125" s="70"/>
      <c r="HY125" s="70"/>
      <c r="HZ125" s="70"/>
      <c r="IA125" s="70"/>
      <c r="IB125" s="70"/>
      <c r="IC125" s="70"/>
      <c r="ID125" s="70"/>
      <c r="IE125" s="70"/>
      <c r="IF125" s="70"/>
      <c r="IG125" s="70"/>
      <c r="IH125" s="70"/>
      <c r="II125" s="70"/>
      <c r="IJ125" s="70"/>
      <c r="IK125" s="70"/>
      <c r="IL125" s="70"/>
      <c r="IM125" s="70"/>
      <c r="IN125" s="70"/>
      <c r="IO125" s="70"/>
      <c r="IP125" s="70"/>
      <c r="IQ125" s="70"/>
      <c r="IR125" s="70"/>
      <c r="IS125" s="70"/>
      <c r="IT125" s="70"/>
      <c r="IU125" s="70"/>
      <c r="IV125" s="70"/>
    </row>
    <row r="126" spans="1:256" s="590" customFormat="1" x14ac:dyDescent="0.2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/>
      <c r="BP126" s="70"/>
      <c r="BQ126" s="70"/>
      <c r="BR126" s="70"/>
      <c r="BS126" s="70"/>
      <c r="BT126" s="70"/>
      <c r="BU126" s="70"/>
      <c r="BV126" s="70"/>
      <c r="BW126" s="70"/>
      <c r="BX126" s="70"/>
      <c r="BY126" s="70"/>
      <c r="BZ126" s="70"/>
      <c r="CA126" s="70"/>
      <c r="CB126" s="70"/>
      <c r="CC126" s="70"/>
      <c r="CD126" s="70"/>
      <c r="CE126" s="70"/>
      <c r="CF126" s="70"/>
      <c r="CG126" s="70"/>
      <c r="CH126" s="70"/>
      <c r="CI126" s="70"/>
      <c r="CJ126" s="70"/>
      <c r="CK126" s="70"/>
      <c r="CL126" s="70"/>
      <c r="CM126" s="70"/>
      <c r="CN126" s="70"/>
      <c r="CO126" s="70"/>
      <c r="CP126" s="70"/>
      <c r="CQ126" s="70"/>
      <c r="CR126" s="70"/>
      <c r="CS126" s="70"/>
      <c r="CT126" s="70"/>
      <c r="CU126" s="70"/>
      <c r="CV126" s="70"/>
      <c r="CW126" s="70"/>
      <c r="CX126" s="70"/>
      <c r="CY126" s="70"/>
      <c r="CZ126" s="70"/>
      <c r="DA126" s="70"/>
      <c r="DB126" s="70"/>
      <c r="DC126" s="70"/>
      <c r="DD126" s="70"/>
      <c r="DE126" s="70"/>
      <c r="DF126" s="70"/>
      <c r="DG126" s="70"/>
      <c r="DH126" s="70"/>
      <c r="DI126" s="70"/>
      <c r="DJ126" s="70"/>
      <c r="DK126" s="70"/>
      <c r="DL126" s="70"/>
      <c r="DM126" s="70"/>
      <c r="DN126" s="70"/>
      <c r="DO126" s="70"/>
      <c r="DP126" s="70"/>
      <c r="DQ126" s="70"/>
      <c r="DR126" s="70"/>
      <c r="DS126" s="70"/>
      <c r="DT126" s="70"/>
      <c r="DU126" s="70"/>
      <c r="DV126" s="70"/>
      <c r="DW126" s="70"/>
      <c r="DX126" s="70"/>
      <c r="DY126" s="70"/>
      <c r="DZ126" s="70"/>
      <c r="EA126" s="70"/>
      <c r="EB126" s="70"/>
      <c r="EC126" s="70"/>
      <c r="ED126" s="70"/>
      <c r="EE126" s="70"/>
      <c r="EF126" s="70"/>
      <c r="EG126" s="70"/>
      <c r="EH126" s="70"/>
      <c r="EI126" s="70"/>
      <c r="EJ126" s="70"/>
      <c r="EK126" s="70"/>
      <c r="EL126" s="70"/>
      <c r="EM126" s="70"/>
      <c r="EN126" s="70"/>
      <c r="EO126" s="70"/>
      <c r="EP126" s="70"/>
      <c r="EQ126" s="70"/>
      <c r="ER126" s="70"/>
      <c r="ES126" s="70"/>
      <c r="ET126" s="70"/>
      <c r="EU126" s="70"/>
      <c r="EV126" s="70"/>
      <c r="EW126" s="70"/>
      <c r="EX126" s="70"/>
      <c r="EY126" s="70"/>
      <c r="EZ126" s="70"/>
      <c r="FA126" s="70"/>
      <c r="FB126" s="70"/>
      <c r="FC126" s="70"/>
      <c r="FD126" s="70"/>
      <c r="FE126" s="70"/>
      <c r="FF126" s="70"/>
      <c r="FG126" s="70"/>
      <c r="FH126" s="70"/>
      <c r="FI126" s="70"/>
      <c r="FJ126" s="70"/>
      <c r="FK126" s="70"/>
      <c r="FL126" s="70"/>
      <c r="FM126" s="70"/>
      <c r="FN126" s="70"/>
      <c r="FO126" s="70"/>
      <c r="FP126" s="70"/>
      <c r="FQ126" s="70"/>
      <c r="FR126" s="70"/>
      <c r="FS126" s="70"/>
      <c r="FT126" s="70"/>
      <c r="FU126" s="70"/>
      <c r="FV126" s="70"/>
      <c r="FW126" s="70"/>
      <c r="FX126" s="70"/>
      <c r="FY126" s="70"/>
      <c r="FZ126" s="70"/>
      <c r="GA126" s="70"/>
      <c r="GB126" s="70"/>
      <c r="GC126" s="70"/>
      <c r="GD126" s="70"/>
      <c r="GE126" s="70"/>
      <c r="GF126" s="70"/>
      <c r="GG126" s="70"/>
      <c r="GH126" s="70"/>
      <c r="GI126" s="70"/>
      <c r="GJ126" s="70"/>
      <c r="GK126" s="70"/>
      <c r="GL126" s="70"/>
      <c r="GM126" s="70"/>
      <c r="GN126" s="70"/>
      <c r="GO126" s="70"/>
      <c r="GP126" s="70"/>
      <c r="GQ126" s="70"/>
      <c r="GR126" s="70"/>
      <c r="GS126" s="70"/>
      <c r="GT126" s="70"/>
      <c r="GU126" s="70"/>
      <c r="GV126" s="70"/>
      <c r="GW126" s="70"/>
      <c r="GX126" s="70"/>
      <c r="GY126" s="70"/>
      <c r="GZ126" s="70"/>
      <c r="HA126" s="70"/>
      <c r="HB126" s="70"/>
      <c r="HC126" s="70"/>
      <c r="HD126" s="70"/>
      <c r="HE126" s="70"/>
      <c r="HF126" s="70"/>
      <c r="HG126" s="70"/>
      <c r="HH126" s="70"/>
      <c r="HI126" s="70"/>
      <c r="HJ126" s="70"/>
      <c r="HK126" s="70"/>
      <c r="HL126" s="70"/>
      <c r="HM126" s="70"/>
      <c r="HN126" s="70"/>
      <c r="HO126" s="70"/>
      <c r="HP126" s="70"/>
      <c r="HQ126" s="70"/>
      <c r="HR126" s="70"/>
      <c r="HS126" s="70"/>
      <c r="HT126" s="70"/>
      <c r="HU126" s="70"/>
      <c r="HV126" s="70"/>
      <c r="HW126" s="70"/>
      <c r="HX126" s="70"/>
      <c r="HY126" s="70"/>
      <c r="HZ126" s="70"/>
      <c r="IA126" s="70"/>
      <c r="IB126" s="70"/>
      <c r="IC126" s="70"/>
      <c r="ID126" s="70"/>
      <c r="IE126" s="70"/>
      <c r="IF126" s="70"/>
      <c r="IG126" s="70"/>
      <c r="IH126" s="70"/>
      <c r="II126" s="70"/>
      <c r="IJ126" s="70"/>
      <c r="IK126" s="70"/>
      <c r="IL126" s="70"/>
      <c r="IM126" s="70"/>
      <c r="IN126" s="70"/>
      <c r="IO126" s="70"/>
      <c r="IP126" s="70"/>
      <c r="IQ126" s="70"/>
      <c r="IR126" s="70"/>
      <c r="IS126" s="70"/>
      <c r="IT126" s="70"/>
      <c r="IU126" s="70"/>
      <c r="IV126" s="70"/>
    </row>
    <row r="127" spans="1:256" s="590" customFormat="1" x14ac:dyDescent="0.2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70"/>
      <c r="BR127" s="70"/>
      <c r="BS127" s="70"/>
      <c r="BT127" s="70"/>
      <c r="BU127" s="70"/>
      <c r="BV127" s="70"/>
      <c r="BW127" s="70"/>
      <c r="BX127" s="70"/>
      <c r="BY127" s="70"/>
      <c r="BZ127" s="70"/>
      <c r="CA127" s="70"/>
      <c r="CB127" s="70"/>
      <c r="CC127" s="70"/>
      <c r="CD127" s="70"/>
      <c r="CE127" s="70"/>
      <c r="CF127" s="70"/>
      <c r="CG127" s="70"/>
      <c r="CH127" s="70"/>
      <c r="CI127" s="70"/>
      <c r="CJ127" s="70"/>
      <c r="CK127" s="70"/>
      <c r="CL127" s="70"/>
      <c r="CM127" s="70"/>
      <c r="CN127" s="70"/>
      <c r="CO127" s="70"/>
      <c r="CP127" s="70"/>
      <c r="CQ127" s="70"/>
      <c r="CR127" s="70"/>
      <c r="CS127" s="70"/>
      <c r="CT127" s="70"/>
      <c r="CU127" s="70"/>
      <c r="CV127" s="70"/>
      <c r="CW127" s="70"/>
      <c r="CX127" s="70"/>
      <c r="CY127" s="70"/>
      <c r="CZ127" s="70"/>
      <c r="DA127" s="70"/>
      <c r="DB127" s="70"/>
      <c r="DC127" s="70"/>
      <c r="DD127" s="70"/>
      <c r="DE127" s="70"/>
      <c r="DF127" s="70"/>
      <c r="DG127" s="70"/>
      <c r="DH127" s="70"/>
      <c r="DI127" s="70"/>
      <c r="DJ127" s="70"/>
      <c r="DK127" s="70"/>
      <c r="DL127" s="70"/>
      <c r="DM127" s="70"/>
      <c r="DN127" s="70"/>
      <c r="DO127" s="70"/>
      <c r="DP127" s="70"/>
      <c r="DQ127" s="70"/>
      <c r="DR127" s="70"/>
      <c r="DS127" s="70"/>
      <c r="DT127" s="70"/>
      <c r="DU127" s="70"/>
      <c r="DV127" s="70"/>
      <c r="DW127" s="70"/>
      <c r="DX127" s="70"/>
      <c r="DY127" s="70"/>
      <c r="DZ127" s="70"/>
      <c r="EA127" s="70"/>
      <c r="EB127" s="70"/>
      <c r="EC127" s="70"/>
      <c r="ED127" s="70"/>
      <c r="EE127" s="70"/>
      <c r="EF127" s="70"/>
      <c r="EG127" s="70"/>
      <c r="EH127" s="70"/>
      <c r="EI127" s="70"/>
      <c r="EJ127" s="70"/>
      <c r="EK127" s="70"/>
      <c r="EL127" s="70"/>
      <c r="EM127" s="70"/>
      <c r="EN127" s="70"/>
      <c r="EO127" s="70"/>
      <c r="EP127" s="70"/>
      <c r="EQ127" s="70"/>
      <c r="ER127" s="70"/>
      <c r="ES127" s="70"/>
      <c r="ET127" s="70"/>
      <c r="EU127" s="70"/>
      <c r="EV127" s="70"/>
      <c r="EW127" s="70"/>
      <c r="EX127" s="70"/>
      <c r="EY127" s="70"/>
      <c r="EZ127" s="70"/>
      <c r="FA127" s="70"/>
      <c r="FB127" s="70"/>
      <c r="FC127" s="70"/>
      <c r="FD127" s="70"/>
      <c r="FE127" s="70"/>
      <c r="FF127" s="70"/>
      <c r="FG127" s="70"/>
      <c r="FH127" s="70"/>
      <c r="FI127" s="70"/>
      <c r="FJ127" s="70"/>
      <c r="FK127" s="70"/>
      <c r="FL127" s="70"/>
      <c r="FM127" s="70"/>
      <c r="FN127" s="70"/>
      <c r="FO127" s="70"/>
      <c r="FP127" s="70"/>
      <c r="FQ127" s="70"/>
      <c r="FR127" s="70"/>
      <c r="FS127" s="70"/>
      <c r="FT127" s="70"/>
      <c r="FU127" s="70"/>
      <c r="FV127" s="70"/>
      <c r="FW127" s="70"/>
      <c r="FX127" s="70"/>
      <c r="FY127" s="70"/>
      <c r="FZ127" s="70"/>
      <c r="GA127" s="70"/>
      <c r="GB127" s="70"/>
      <c r="GC127" s="70"/>
      <c r="GD127" s="70"/>
      <c r="GE127" s="70"/>
      <c r="GF127" s="70"/>
      <c r="GG127" s="70"/>
      <c r="GH127" s="70"/>
      <c r="GI127" s="70"/>
      <c r="GJ127" s="70"/>
      <c r="GK127" s="70"/>
      <c r="GL127" s="70"/>
      <c r="GM127" s="70"/>
      <c r="GN127" s="70"/>
      <c r="GO127" s="70"/>
      <c r="GP127" s="70"/>
      <c r="GQ127" s="70"/>
      <c r="GR127" s="70"/>
      <c r="GS127" s="70"/>
      <c r="GT127" s="70"/>
      <c r="GU127" s="70"/>
      <c r="GV127" s="70"/>
      <c r="GW127" s="70"/>
      <c r="GX127" s="70"/>
      <c r="GY127" s="70"/>
      <c r="GZ127" s="70"/>
      <c r="HA127" s="70"/>
      <c r="HB127" s="70"/>
      <c r="HC127" s="70"/>
      <c r="HD127" s="70"/>
      <c r="HE127" s="70"/>
      <c r="HF127" s="70"/>
      <c r="HG127" s="70"/>
      <c r="HH127" s="70"/>
      <c r="HI127" s="70"/>
      <c r="HJ127" s="70"/>
      <c r="HK127" s="70"/>
      <c r="HL127" s="70"/>
      <c r="HM127" s="70"/>
      <c r="HN127" s="70"/>
      <c r="HO127" s="70"/>
      <c r="HP127" s="70"/>
      <c r="HQ127" s="70"/>
      <c r="HR127" s="70"/>
      <c r="HS127" s="70"/>
      <c r="HT127" s="70"/>
      <c r="HU127" s="70"/>
      <c r="HV127" s="70"/>
      <c r="HW127" s="70"/>
      <c r="HX127" s="70"/>
      <c r="HY127" s="70"/>
      <c r="HZ127" s="70"/>
      <c r="IA127" s="70"/>
      <c r="IB127" s="70"/>
      <c r="IC127" s="70"/>
      <c r="ID127" s="70"/>
      <c r="IE127" s="70"/>
      <c r="IF127" s="70"/>
      <c r="IG127" s="70"/>
      <c r="IH127" s="70"/>
      <c r="II127" s="70"/>
      <c r="IJ127" s="70"/>
      <c r="IK127" s="70"/>
      <c r="IL127" s="70"/>
      <c r="IM127" s="70"/>
      <c r="IN127" s="70"/>
      <c r="IO127" s="70"/>
      <c r="IP127" s="70"/>
      <c r="IQ127" s="70"/>
      <c r="IR127" s="70"/>
      <c r="IS127" s="70"/>
      <c r="IT127" s="70"/>
      <c r="IU127" s="70"/>
      <c r="IV127" s="70"/>
    </row>
    <row r="128" spans="1:256" s="590" customFormat="1" x14ac:dyDescent="0.2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  <c r="BQ128" s="70"/>
      <c r="BR128" s="70"/>
      <c r="BS128" s="70"/>
      <c r="BT128" s="70"/>
      <c r="BU128" s="70"/>
      <c r="BV128" s="70"/>
      <c r="BW128" s="70"/>
      <c r="BX128" s="70"/>
      <c r="BY128" s="70"/>
      <c r="BZ128" s="70"/>
      <c r="CA128" s="70"/>
      <c r="CB128" s="70"/>
      <c r="CC128" s="70"/>
      <c r="CD128" s="70"/>
      <c r="CE128" s="70"/>
      <c r="CF128" s="70"/>
      <c r="CG128" s="70"/>
      <c r="CH128" s="70"/>
      <c r="CI128" s="70"/>
      <c r="CJ128" s="70"/>
      <c r="CK128" s="70"/>
      <c r="CL128" s="70"/>
      <c r="CM128" s="70"/>
      <c r="CN128" s="70"/>
      <c r="CO128" s="70"/>
      <c r="CP128" s="70"/>
      <c r="CQ128" s="70"/>
      <c r="CR128" s="70"/>
      <c r="CS128" s="70"/>
      <c r="CT128" s="70"/>
      <c r="CU128" s="70"/>
      <c r="CV128" s="70"/>
      <c r="CW128" s="70"/>
      <c r="CX128" s="70"/>
      <c r="CY128" s="70"/>
      <c r="CZ128" s="70"/>
      <c r="DA128" s="70"/>
      <c r="DB128" s="70"/>
      <c r="DC128" s="70"/>
      <c r="DD128" s="70"/>
      <c r="DE128" s="70"/>
      <c r="DF128" s="70"/>
      <c r="DG128" s="70"/>
      <c r="DH128" s="70"/>
      <c r="DI128" s="70"/>
      <c r="DJ128" s="70"/>
      <c r="DK128" s="70"/>
      <c r="DL128" s="70"/>
      <c r="DM128" s="70"/>
      <c r="DN128" s="70"/>
      <c r="DO128" s="70"/>
      <c r="DP128" s="70"/>
      <c r="DQ128" s="70"/>
      <c r="DR128" s="70"/>
      <c r="DS128" s="70"/>
      <c r="DT128" s="70"/>
      <c r="DU128" s="70"/>
      <c r="DV128" s="70"/>
      <c r="DW128" s="70"/>
      <c r="DX128" s="70"/>
      <c r="DY128" s="70"/>
      <c r="DZ128" s="70"/>
      <c r="EA128" s="70"/>
      <c r="EB128" s="70"/>
      <c r="EC128" s="70"/>
      <c r="ED128" s="70"/>
      <c r="EE128" s="70"/>
      <c r="EF128" s="70"/>
      <c r="EG128" s="70"/>
      <c r="EH128" s="70"/>
      <c r="EI128" s="70"/>
      <c r="EJ128" s="70"/>
      <c r="EK128" s="70"/>
      <c r="EL128" s="70"/>
      <c r="EM128" s="70"/>
      <c r="EN128" s="70"/>
      <c r="EO128" s="70"/>
      <c r="EP128" s="70"/>
      <c r="EQ128" s="70"/>
      <c r="ER128" s="70"/>
      <c r="ES128" s="70"/>
      <c r="ET128" s="70"/>
      <c r="EU128" s="70"/>
      <c r="EV128" s="70"/>
      <c r="EW128" s="70"/>
      <c r="EX128" s="70"/>
      <c r="EY128" s="70"/>
      <c r="EZ128" s="70"/>
      <c r="FA128" s="70"/>
      <c r="FB128" s="70"/>
      <c r="FC128" s="70"/>
      <c r="FD128" s="70"/>
      <c r="FE128" s="70"/>
      <c r="FF128" s="70"/>
      <c r="FG128" s="70"/>
      <c r="FH128" s="70"/>
      <c r="FI128" s="70"/>
      <c r="FJ128" s="70"/>
      <c r="FK128" s="70"/>
      <c r="FL128" s="70"/>
      <c r="FM128" s="70"/>
      <c r="FN128" s="70"/>
      <c r="FO128" s="70"/>
      <c r="FP128" s="70"/>
      <c r="FQ128" s="70"/>
      <c r="FR128" s="70"/>
      <c r="FS128" s="70"/>
      <c r="FT128" s="70"/>
      <c r="FU128" s="70"/>
      <c r="FV128" s="70"/>
      <c r="FW128" s="70"/>
      <c r="FX128" s="70"/>
      <c r="FY128" s="70"/>
      <c r="FZ128" s="70"/>
      <c r="GA128" s="70"/>
      <c r="GB128" s="70"/>
      <c r="GC128" s="70"/>
      <c r="GD128" s="70"/>
      <c r="GE128" s="70"/>
      <c r="GF128" s="70"/>
      <c r="GG128" s="70"/>
      <c r="GH128" s="70"/>
      <c r="GI128" s="70"/>
      <c r="GJ128" s="70"/>
      <c r="GK128" s="70"/>
      <c r="GL128" s="70"/>
      <c r="GM128" s="70"/>
      <c r="GN128" s="70"/>
      <c r="GO128" s="70"/>
      <c r="GP128" s="70"/>
      <c r="GQ128" s="70"/>
      <c r="GR128" s="70"/>
      <c r="GS128" s="70"/>
      <c r="GT128" s="70"/>
      <c r="GU128" s="70"/>
      <c r="GV128" s="70"/>
      <c r="GW128" s="70"/>
      <c r="GX128" s="70"/>
      <c r="GY128" s="70"/>
      <c r="GZ128" s="70"/>
      <c r="HA128" s="70"/>
      <c r="HB128" s="70"/>
      <c r="HC128" s="70"/>
      <c r="HD128" s="70"/>
      <c r="HE128" s="70"/>
      <c r="HF128" s="70"/>
      <c r="HG128" s="70"/>
      <c r="HH128" s="70"/>
      <c r="HI128" s="70"/>
      <c r="HJ128" s="70"/>
      <c r="HK128" s="70"/>
      <c r="HL128" s="70"/>
      <c r="HM128" s="70"/>
      <c r="HN128" s="70"/>
      <c r="HO128" s="70"/>
      <c r="HP128" s="70"/>
      <c r="HQ128" s="70"/>
      <c r="HR128" s="70"/>
      <c r="HS128" s="70"/>
      <c r="HT128" s="70"/>
      <c r="HU128" s="70"/>
      <c r="HV128" s="70"/>
      <c r="HW128" s="70"/>
      <c r="HX128" s="70"/>
      <c r="HY128" s="70"/>
      <c r="HZ128" s="70"/>
      <c r="IA128" s="70"/>
      <c r="IB128" s="70"/>
      <c r="IC128" s="70"/>
      <c r="ID128" s="70"/>
      <c r="IE128" s="70"/>
      <c r="IF128" s="70"/>
      <c r="IG128" s="70"/>
      <c r="IH128" s="70"/>
      <c r="II128" s="70"/>
      <c r="IJ128" s="70"/>
      <c r="IK128" s="70"/>
      <c r="IL128" s="70"/>
      <c r="IM128" s="70"/>
      <c r="IN128" s="70"/>
      <c r="IO128" s="70"/>
      <c r="IP128" s="70"/>
      <c r="IQ128" s="70"/>
      <c r="IR128" s="70"/>
      <c r="IS128" s="70"/>
      <c r="IT128" s="70"/>
      <c r="IU128" s="70"/>
      <c r="IV128" s="70"/>
    </row>
    <row r="129" spans="1:256" s="590" customFormat="1" x14ac:dyDescent="0.2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/>
      <c r="BQ129" s="70"/>
      <c r="BR129" s="70"/>
      <c r="BS129" s="70"/>
      <c r="BT129" s="70"/>
      <c r="BU129" s="70"/>
      <c r="BV129" s="70"/>
      <c r="BW129" s="70"/>
      <c r="BX129" s="70"/>
      <c r="BY129" s="70"/>
      <c r="BZ129" s="70"/>
      <c r="CA129" s="70"/>
      <c r="CB129" s="70"/>
      <c r="CC129" s="70"/>
      <c r="CD129" s="70"/>
      <c r="CE129" s="70"/>
      <c r="CF129" s="70"/>
      <c r="CG129" s="70"/>
      <c r="CH129" s="70"/>
      <c r="CI129" s="70"/>
      <c r="CJ129" s="70"/>
      <c r="CK129" s="70"/>
      <c r="CL129" s="70"/>
      <c r="CM129" s="70"/>
      <c r="CN129" s="70"/>
      <c r="CO129" s="70"/>
      <c r="CP129" s="70"/>
      <c r="CQ129" s="70"/>
      <c r="CR129" s="70"/>
      <c r="CS129" s="70"/>
      <c r="CT129" s="70"/>
      <c r="CU129" s="70"/>
      <c r="CV129" s="70"/>
      <c r="CW129" s="70"/>
      <c r="CX129" s="70"/>
      <c r="CY129" s="70"/>
      <c r="CZ129" s="70"/>
      <c r="DA129" s="70"/>
      <c r="DB129" s="70"/>
      <c r="DC129" s="70"/>
      <c r="DD129" s="70"/>
      <c r="DE129" s="70"/>
      <c r="DF129" s="70"/>
      <c r="DG129" s="70"/>
      <c r="DH129" s="70"/>
      <c r="DI129" s="70"/>
      <c r="DJ129" s="70"/>
      <c r="DK129" s="70"/>
      <c r="DL129" s="70"/>
      <c r="DM129" s="70"/>
      <c r="DN129" s="70"/>
      <c r="DO129" s="70"/>
      <c r="DP129" s="70"/>
      <c r="DQ129" s="70"/>
      <c r="DR129" s="70"/>
      <c r="DS129" s="70"/>
      <c r="DT129" s="70"/>
      <c r="DU129" s="70"/>
      <c r="DV129" s="70"/>
      <c r="DW129" s="70"/>
      <c r="DX129" s="70"/>
      <c r="DY129" s="70"/>
      <c r="DZ129" s="70"/>
      <c r="EA129" s="70"/>
      <c r="EB129" s="70"/>
      <c r="EC129" s="70"/>
      <c r="ED129" s="70"/>
      <c r="EE129" s="70"/>
      <c r="EF129" s="70"/>
      <c r="EG129" s="70"/>
      <c r="EH129" s="70"/>
      <c r="EI129" s="70"/>
      <c r="EJ129" s="70"/>
      <c r="EK129" s="70"/>
      <c r="EL129" s="70"/>
      <c r="EM129" s="70"/>
      <c r="EN129" s="70"/>
      <c r="EO129" s="70"/>
      <c r="EP129" s="70"/>
      <c r="EQ129" s="70"/>
      <c r="ER129" s="70"/>
      <c r="ES129" s="70"/>
      <c r="ET129" s="70"/>
      <c r="EU129" s="70"/>
      <c r="EV129" s="70"/>
      <c r="EW129" s="70"/>
      <c r="EX129" s="70"/>
      <c r="EY129" s="70"/>
      <c r="EZ129" s="70"/>
      <c r="FA129" s="70"/>
      <c r="FB129" s="70"/>
      <c r="FC129" s="70"/>
      <c r="FD129" s="70"/>
      <c r="FE129" s="70"/>
      <c r="FF129" s="70"/>
      <c r="FG129" s="70"/>
      <c r="FH129" s="70"/>
      <c r="FI129" s="70"/>
      <c r="FJ129" s="70"/>
      <c r="FK129" s="70"/>
      <c r="FL129" s="70"/>
      <c r="FM129" s="70"/>
      <c r="FN129" s="70"/>
      <c r="FO129" s="70"/>
      <c r="FP129" s="70"/>
      <c r="FQ129" s="70"/>
      <c r="FR129" s="70"/>
      <c r="FS129" s="70"/>
      <c r="FT129" s="70"/>
      <c r="FU129" s="70"/>
      <c r="FV129" s="70"/>
      <c r="FW129" s="70"/>
      <c r="FX129" s="70"/>
      <c r="FY129" s="70"/>
      <c r="FZ129" s="70"/>
      <c r="GA129" s="70"/>
      <c r="GB129" s="70"/>
      <c r="GC129" s="70"/>
      <c r="GD129" s="70"/>
      <c r="GE129" s="70"/>
      <c r="GF129" s="70"/>
      <c r="GG129" s="70"/>
      <c r="GH129" s="70"/>
      <c r="GI129" s="70"/>
      <c r="GJ129" s="70"/>
      <c r="GK129" s="70"/>
      <c r="GL129" s="70"/>
      <c r="GM129" s="70"/>
      <c r="GN129" s="70"/>
      <c r="GO129" s="70"/>
      <c r="GP129" s="70"/>
      <c r="GQ129" s="70"/>
      <c r="GR129" s="70"/>
      <c r="GS129" s="70"/>
      <c r="GT129" s="70"/>
      <c r="GU129" s="70"/>
      <c r="GV129" s="70"/>
      <c r="GW129" s="70"/>
      <c r="GX129" s="70"/>
      <c r="GY129" s="70"/>
      <c r="GZ129" s="70"/>
      <c r="HA129" s="70"/>
      <c r="HB129" s="70"/>
      <c r="HC129" s="70"/>
      <c r="HD129" s="70"/>
      <c r="HE129" s="70"/>
      <c r="HF129" s="70"/>
      <c r="HG129" s="70"/>
      <c r="HH129" s="70"/>
      <c r="HI129" s="70"/>
      <c r="HJ129" s="70"/>
      <c r="HK129" s="70"/>
      <c r="HL129" s="70"/>
      <c r="HM129" s="70"/>
      <c r="HN129" s="70"/>
      <c r="HO129" s="70"/>
      <c r="HP129" s="70"/>
      <c r="HQ129" s="70"/>
      <c r="HR129" s="70"/>
      <c r="HS129" s="70"/>
      <c r="HT129" s="70"/>
      <c r="HU129" s="70"/>
      <c r="HV129" s="70"/>
      <c r="HW129" s="70"/>
      <c r="HX129" s="70"/>
      <c r="HY129" s="70"/>
      <c r="HZ129" s="70"/>
      <c r="IA129" s="70"/>
      <c r="IB129" s="70"/>
      <c r="IC129" s="70"/>
      <c r="ID129" s="70"/>
      <c r="IE129" s="70"/>
      <c r="IF129" s="70"/>
      <c r="IG129" s="70"/>
      <c r="IH129" s="70"/>
      <c r="II129" s="70"/>
      <c r="IJ129" s="70"/>
      <c r="IK129" s="70"/>
      <c r="IL129" s="70"/>
      <c r="IM129" s="70"/>
      <c r="IN129" s="70"/>
      <c r="IO129" s="70"/>
      <c r="IP129" s="70"/>
      <c r="IQ129" s="70"/>
      <c r="IR129" s="70"/>
      <c r="IS129" s="70"/>
      <c r="IT129" s="70"/>
      <c r="IU129" s="70"/>
      <c r="IV129" s="70"/>
    </row>
    <row r="130" spans="1:256" s="590" customFormat="1" x14ac:dyDescent="0.2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/>
      <c r="BP130" s="70"/>
      <c r="BQ130" s="70"/>
      <c r="BR130" s="70"/>
      <c r="BS130" s="70"/>
      <c r="BT130" s="70"/>
      <c r="BU130" s="70"/>
      <c r="BV130" s="70"/>
      <c r="BW130" s="70"/>
      <c r="BX130" s="70"/>
      <c r="BY130" s="70"/>
      <c r="BZ130" s="70"/>
      <c r="CA130" s="70"/>
      <c r="CB130" s="70"/>
      <c r="CC130" s="70"/>
      <c r="CD130" s="70"/>
      <c r="CE130" s="70"/>
      <c r="CF130" s="70"/>
      <c r="CG130" s="70"/>
      <c r="CH130" s="70"/>
      <c r="CI130" s="70"/>
      <c r="CJ130" s="70"/>
      <c r="CK130" s="70"/>
      <c r="CL130" s="70"/>
      <c r="CM130" s="70"/>
      <c r="CN130" s="70"/>
      <c r="CO130" s="70"/>
      <c r="CP130" s="70"/>
      <c r="CQ130" s="70"/>
      <c r="CR130" s="70"/>
      <c r="CS130" s="70"/>
      <c r="CT130" s="70"/>
      <c r="CU130" s="70"/>
      <c r="CV130" s="70"/>
      <c r="CW130" s="70"/>
      <c r="CX130" s="70"/>
      <c r="CY130" s="70"/>
      <c r="CZ130" s="70"/>
      <c r="DA130" s="70"/>
      <c r="DB130" s="70"/>
      <c r="DC130" s="70"/>
      <c r="DD130" s="70"/>
      <c r="DE130" s="70"/>
      <c r="DF130" s="70"/>
      <c r="DG130" s="70"/>
      <c r="DH130" s="70"/>
      <c r="DI130" s="70"/>
      <c r="DJ130" s="70"/>
      <c r="DK130" s="70"/>
      <c r="DL130" s="70"/>
      <c r="DM130" s="70"/>
      <c r="DN130" s="70"/>
      <c r="DO130" s="70"/>
      <c r="DP130" s="70"/>
      <c r="DQ130" s="70"/>
      <c r="DR130" s="70"/>
      <c r="DS130" s="70"/>
      <c r="DT130" s="70"/>
      <c r="DU130" s="70"/>
      <c r="DV130" s="70"/>
      <c r="DW130" s="70"/>
      <c r="DX130" s="70"/>
      <c r="DY130" s="70"/>
      <c r="DZ130" s="70"/>
      <c r="EA130" s="70"/>
      <c r="EB130" s="70"/>
      <c r="EC130" s="70"/>
      <c r="ED130" s="70"/>
      <c r="EE130" s="70"/>
      <c r="EF130" s="70"/>
      <c r="EG130" s="70"/>
      <c r="EH130" s="70"/>
      <c r="EI130" s="70"/>
      <c r="EJ130" s="70"/>
      <c r="EK130" s="70"/>
      <c r="EL130" s="70"/>
      <c r="EM130" s="70"/>
      <c r="EN130" s="70"/>
      <c r="EO130" s="70"/>
      <c r="EP130" s="70"/>
      <c r="EQ130" s="70"/>
      <c r="ER130" s="70"/>
      <c r="ES130" s="70"/>
      <c r="ET130" s="70"/>
      <c r="EU130" s="70"/>
      <c r="EV130" s="70"/>
      <c r="EW130" s="70"/>
      <c r="EX130" s="70"/>
      <c r="EY130" s="70"/>
      <c r="EZ130" s="70"/>
      <c r="FA130" s="70"/>
      <c r="FB130" s="70"/>
      <c r="FC130" s="70"/>
      <c r="FD130" s="70"/>
      <c r="FE130" s="70"/>
      <c r="FF130" s="70"/>
      <c r="FG130" s="70"/>
      <c r="FH130" s="70"/>
      <c r="FI130" s="70"/>
      <c r="FJ130" s="70"/>
      <c r="FK130" s="70"/>
      <c r="FL130" s="70"/>
      <c r="FM130" s="70"/>
      <c r="FN130" s="70"/>
      <c r="FO130" s="70"/>
      <c r="FP130" s="70"/>
      <c r="FQ130" s="70"/>
      <c r="FR130" s="70"/>
      <c r="FS130" s="70"/>
      <c r="FT130" s="70"/>
      <c r="FU130" s="70"/>
      <c r="FV130" s="70"/>
      <c r="FW130" s="70"/>
      <c r="FX130" s="70"/>
      <c r="FY130" s="70"/>
      <c r="FZ130" s="70"/>
      <c r="GA130" s="70"/>
      <c r="GB130" s="70"/>
      <c r="GC130" s="70"/>
      <c r="GD130" s="70"/>
      <c r="GE130" s="70"/>
      <c r="GF130" s="70"/>
      <c r="GG130" s="70"/>
      <c r="GH130" s="70"/>
      <c r="GI130" s="70"/>
      <c r="GJ130" s="70"/>
      <c r="GK130" s="70"/>
      <c r="GL130" s="70"/>
      <c r="GM130" s="70"/>
      <c r="GN130" s="70"/>
      <c r="GO130" s="70"/>
      <c r="GP130" s="70"/>
      <c r="GQ130" s="70"/>
      <c r="GR130" s="70"/>
      <c r="GS130" s="70"/>
      <c r="GT130" s="70"/>
      <c r="GU130" s="70"/>
      <c r="GV130" s="70"/>
      <c r="GW130" s="70"/>
      <c r="GX130" s="70"/>
      <c r="GY130" s="70"/>
      <c r="GZ130" s="70"/>
      <c r="HA130" s="70"/>
      <c r="HB130" s="70"/>
      <c r="HC130" s="70"/>
      <c r="HD130" s="70"/>
      <c r="HE130" s="70"/>
      <c r="HF130" s="70"/>
      <c r="HG130" s="70"/>
      <c r="HH130" s="70"/>
      <c r="HI130" s="70"/>
      <c r="HJ130" s="70"/>
      <c r="HK130" s="70"/>
      <c r="HL130" s="70"/>
      <c r="HM130" s="70"/>
      <c r="HN130" s="70"/>
      <c r="HO130" s="70"/>
      <c r="HP130" s="70"/>
      <c r="HQ130" s="70"/>
      <c r="HR130" s="70"/>
      <c r="HS130" s="70"/>
      <c r="HT130" s="70"/>
      <c r="HU130" s="70"/>
      <c r="HV130" s="70"/>
      <c r="HW130" s="70"/>
      <c r="HX130" s="70"/>
      <c r="HY130" s="70"/>
      <c r="HZ130" s="70"/>
      <c r="IA130" s="70"/>
      <c r="IB130" s="70"/>
      <c r="IC130" s="70"/>
      <c r="ID130" s="70"/>
      <c r="IE130" s="70"/>
      <c r="IF130" s="70"/>
      <c r="IG130" s="70"/>
      <c r="IH130" s="70"/>
      <c r="II130" s="70"/>
      <c r="IJ130" s="70"/>
      <c r="IK130" s="70"/>
      <c r="IL130" s="70"/>
      <c r="IM130" s="70"/>
      <c r="IN130" s="70"/>
      <c r="IO130" s="70"/>
      <c r="IP130" s="70"/>
      <c r="IQ130" s="70"/>
      <c r="IR130" s="70"/>
      <c r="IS130" s="70"/>
      <c r="IT130" s="70"/>
      <c r="IU130" s="70"/>
      <c r="IV130" s="70"/>
    </row>
    <row r="131" spans="1:256" s="590" customFormat="1" x14ac:dyDescent="0.2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70"/>
      <c r="BR131" s="70"/>
      <c r="BS131" s="70"/>
      <c r="BT131" s="70"/>
      <c r="BU131" s="70"/>
      <c r="BV131" s="70"/>
      <c r="BW131" s="70"/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  <c r="CR131" s="70"/>
      <c r="CS131" s="70"/>
      <c r="CT131" s="70"/>
      <c r="CU131" s="70"/>
      <c r="CV131" s="70"/>
      <c r="CW131" s="70"/>
      <c r="CX131" s="70"/>
      <c r="CY131" s="70"/>
      <c r="CZ131" s="70"/>
      <c r="DA131" s="70"/>
      <c r="DB131" s="70"/>
      <c r="DC131" s="70"/>
      <c r="DD131" s="70"/>
      <c r="DE131" s="70"/>
      <c r="DF131" s="70"/>
      <c r="DG131" s="70"/>
      <c r="DH131" s="70"/>
      <c r="DI131" s="70"/>
      <c r="DJ131" s="70"/>
      <c r="DK131" s="70"/>
      <c r="DL131" s="70"/>
      <c r="DM131" s="70"/>
      <c r="DN131" s="70"/>
      <c r="DO131" s="70"/>
      <c r="DP131" s="70"/>
      <c r="DQ131" s="70"/>
      <c r="DR131" s="70"/>
      <c r="DS131" s="70"/>
      <c r="DT131" s="70"/>
      <c r="DU131" s="70"/>
      <c r="DV131" s="70"/>
      <c r="DW131" s="70"/>
      <c r="DX131" s="70"/>
      <c r="DY131" s="70"/>
      <c r="DZ131" s="70"/>
      <c r="EA131" s="70"/>
      <c r="EB131" s="70"/>
      <c r="EC131" s="70"/>
      <c r="ED131" s="70"/>
      <c r="EE131" s="70"/>
      <c r="EF131" s="70"/>
      <c r="EG131" s="70"/>
      <c r="EH131" s="70"/>
      <c r="EI131" s="70"/>
      <c r="EJ131" s="70"/>
      <c r="EK131" s="70"/>
      <c r="EL131" s="70"/>
      <c r="EM131" s="70"/>
      <c r="EN131" s="70"/>
      <c r="EO131" s="70"/>
      <c r="EP131" s="70"/>
      <c r="EQ131" s="70"/>
      <c r="ER131" s="70"/>
      <c r="ES131" s="70"/>
      <c r="ET131" s="70"/>
      <c r="EU131" s="70"/>
      <c r="EV131" s="70"/>
      <c r="EW131" s="70"/>
      <c r="EX131" s="70"/>
      <c r="EY131" s="70"/>
      <c r="EZ131" s="70"/>
      <c r="FA131" s="70"/>
      <c r="FB131" s="70"/>
      <c r="FC131" s="70"/>
      <c r="FD131" s="70"/>
      <c r="FE131" s="70"/>
      <c r="FF131" s="70"/>
      <c r="FG131" s="70"/>
      <c r="FH131" s="70"/>
      <c r="FI131" s="70"/>
      <c r="FJ131" s="70"/>
      <c r="FK131" s="70"/>
      <c r="FL131" s="70"/>
      <c r="FM131" s="70"/>
      <c r="FN131" s="70"/>
      <c r="FO131" s="70"/>
      <c r="FP131" s="70"/>
      <c r="FQ131" s="70"/>
      <c r="FR131" s="70"/>
      <c r="FS131" s="70"/>
      <c r="FT131" s="70"/>
      <c r="FU131" s="70"/>
      <c r="FV131" s="70"/>
      <c r="FW131" s="70"/>
      <c r="FX131" s="70"/>
      <c r="FY131" s="70"/>
      <c r="FZ131" s="70"/>
      <c r="GA131" s="70"/>
      <c r="GB131" s="70"/>
      <c r="GC131" s="70"/>
      <c r="GD131" s="70"/>
      <c r="GE131" s="70"/>
      <c r="GF131" s="70"/>
      <c r="GG131" s="70"/>
      <c r="GH131" s="70"/>
      <c r="GI131" s="70"/>
      <c r="GJ131" s="70"/>
      <c r="GK131" s="70"/>
      <c r="GL131" s="70"/>
      <c r="GM131" s="70"/>
      <c r="GN131" s="70"/>
      <c r="GO131" s="70"/>
      <c r="GP131" s="70"/>
      <c r="GQ131" s="70"/>
      <c r="GR131" s="70"/>
      <c r="GS131" s="70"/>
      <c r="GT131" s="70"/>
      <c r="GU131" s="70"/>
      <c r="GV131" s="70"/>
      <c r="GW131" s="70"/>
      <c r="GX131" s="70"/>
      <c r="GY131" s="70"/>
      <c r="GZ131" s="70"/>
      <c r="HA131" s="70"/>
      <c r="HB131" s="70"/>
      <c r="HC131" s="70"/>
      <c r="HD131" s="70"/>
      <c r="HE131" s="70"/>
      <c r="HF131" s="70"/>
      <c r="HG131" s="70"/>
      <c r="HH131" s="70"/>
      <c r="HI131" s="70"/>
      <c r="HJ131" s="70"/>
      <c r="HK131" s="70"/>
      <c r="HL131" s="70"/>
      <c r="HM131" s="70"/>
      <c r="HN131" s="70"/>
      <c r="HO131" s="70"/>
      <c r="HP131" s="70"/>
      <c r="HQ131" s="70"/>
      <c r="HR131" s="70"/>
      <c r="HS131" s="70"/>
      <c r="HT131" s="70"/>
      <c r="HU131" s="70"/>
      <c r="HV131" s="70"/>
      <c r="HW131" s="70"/>
      <c r="HX131" s="70"/>
      <c r="HY131" s="70"/>
      <c r="HZ131" s="70"/>
      <c r="IA131" s="70"/>
      <c r="IB131" s="70"/>
      <c r="IC131" s="70"/>
      <c r="ID131" s="70"/>
      <c r="IE131" s="70"/>
      <c r="IF131" s="70"/>
      <c r="IG131" s="70"/>
      <c r="IH131" s="70"/>
      <c r="II131" s="70"/>
      <c r="IJ131" s="70"/>
      <c r="IK131" s="70"/>
      <c r="IL131" s="70"/>
      <c r="IM131" s="70"/>
      <c r="IN131" s="70"/>
      <c r="IO131" s="70"/>
      <c r="IP131" s="70"/>
      <c r="IQ131" s="70"/>
      <c r="IR131" s="70"/>
      <c r="IS131" s="70"/>
      <c r="IT131" s="70"/>
      <c r="IU131" s="70"/>
      <c r="IV131" s="70"/>
    </row>
    <row r="132" spans="1:256" s="590" customFormat="1" x14ac:dyDescent="0.2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  <c r="BR132" s="70"/>
      <c r="BS132" s="70"/>
      <c r="BT132" s="70"/>
      <c r="BU132" s="70"/>
      <c r="BV132" s="70"/>
      <c r="BW132" s="70"/>
      <c r="BX132" s="70"/>
      <c r="BY132" s="70"/>
      <c r="BZ132" s="70"/>
      <c r="CA132" s="70"/>
      <c r="CB132" s="70"/>
      <c r="CC132" s="70"/>
      <c r="CD132" s="70"/>
      <c r="CE132" s="70"/>
      <c r="CF132" s="70"/>
      <c r="CG132" s="70"/>
      <c r="CH132" s="70"/>
      <c r="CI132" s="70"/>
      <c r="CJ132" s="70"/>
      <c r="CK132" s="70"/>
      <c r="CL132" s="70"/>
      <c r="CM132" s="70"/>
      <c r="CN132" s="70"/>
      <c r="CO132" s="70"/>
      <c r="CP132" s="70"/>
      <c r="CQ132" s="70"/>
      <c r="CR132" s="70"/>
      <c r="CS132" s="70"/>
      <c r="CT132" s="70"/>
      <c r="CU132" s="70"/>
      <c r="CV132" s="70"/>
      <c r="CW132" s="70"/>
      <c r="CX132" s="70"/>
      <c r="CY132" s="70"/>
      <c r="CZ132" s="70"/>
      <c r="DA132" s="70"/>
      <c r="DB132" s="70"/>
      <c r="DC132" s="70"/>
      <c r="DD132" s="70"/>
      <c r="DE132" s="70"/>
      <c r="DF132" s="70"/>
      <c r="DG132" s="70"/>
      <c r="DH132" s="70"/>
      <c r="DI132" s="70"/>
      <c r="DJ132" s="70"/>
      <c r="DK132" s="70"/>
      <c r="DL132" s="70"/>
      <c r="DM132" s="70"/>
      <c r="DN132" s="70"/>
      <c r="DO132" s="70"/>
      <c r="DP132" s="70"/>
      <c r="DQ132" s="70"/>
      <c r="DR132" s="70"/>
      <c r="DS132" s="70"/>
      <c r="DT132" s="70"/>
      <c r="DU132" s="70"/>
      <c r="DV132" s="70"/>
      <c r="DW132" s="70"/>
      <c r="DX132" s="70"/>
      <c r="DY132" s="70"/>
      <c r="DZ132" s="70"/>
      <c r="EA132" s="70"/>
      <c r="EB132" s="70"/>
      <c r="EC132" s="70"/>
      <c r="ED132" s="70"/>
      <c r="EE132" s="70"/>
      <c r="EF132" s="70"/>
      <c r="EG132" s="70"/>
      <c r="EH132" s="70"/>
      <c r="EI132" s="70"/>
      <c r="EJ132" s="70"/>
      <c r="EK132" s="70"/>
      <c r="EL132" s="70"/>
      <c r="EM132" s="70"/>
      <c r="EN132" s="70"/>
      <c r="EO132" s="70"/>
      <c r="EP132" s="70"/>
      <c r="EQ132" s="70"/>
      <c r="ER132" s="70"/>
      <c r="ES132" s="70"/>
      <c r="ET132" s="70"/>
      <c r="EU132" s="70"/>
      <c r="EV132" s="70"/>
      <c r="EW132" s="70"/>
      <c r="EX132" s="70"/>
      <c r="EY132" s="70"/>
      <c r="EZ132" s="70"/>
      <c r="FA132" s="70"/>
      <c r="FB132" s="70"/>
      <c r="FC132" s="70"/>
      <c r="FD132" s="70"/>
      <c r="FE132" s="70"/>
      <c r="FF132" s="70"/>
      <c r="FG132" s="70"/>
      <c r="FH132" s="70"/>
      <c r="FI132" s="70"/>
      <c r="FJ132" s="70"/>
      <c r="FK132" s="70"/>
      <c r="FL132" s="70"/>
      <c r="FM132" s="70"/>
      <c r="FN132" s="70"/>
      <c r="FO132" s="70"/>
      <c r="FP132" s="70"/>
      <c r="FQ132" s="70"/>
      <c r="FR132" s="70"/>
      <c r="FS132" s="70"/>
      <c r="FT132" s="70"/>
      <c r="FU132" s="70"/>
      <c r="FV132" s="70"/>
      <c r="FW132" s="70"/>
      <c r="FX132" s="70"/>
      <c r="FY132" s="70"/>
      <c r="FZ132" s="70"/>
      <c r="GA132" s="70"/>
      <c r="GB132" s="70"/>
      <c r="GC132" s="70"/>
      <c r="GD132" s="70"/>
      <c r="GE132" s="70"/>
      <c r="GF132" s="70"/>
      <c r="GG132" s="70"/>
      <c r="GH132" s="70"/>
      <c r="GI132" s="70"/>
      <c r="GJ132" s="70"/>
      <c r="GK132" s="70"/>
      <c r="GL132" s="70"/>
      <c r="GM132" s="70"/>
      <c r="GN132" s="70"/>
      <c r="GO132" s="70"/>
      <c r="GP132" s="70"/>
      <c r="GQ132" s="70"/>
      <c r="GR132" s="70"/>
      <c r="GS132" s="70"/>
      <c r="GT132" s="70"/>
      <c r="GU132" s="70"/>
      <c r="GV132" s="70"/>
      <c r="GW132" s="70"/>
      <c r="GX132" s="70"/>
      <c r="GY132" s="70"/>
      <c r="GZ132" s="70"/>
      <c r="HA132" s="70"/>
      <c r="HB132" s="70"/>
      <c r="HC132" s="70"/>
      <c r="HD132" s="70"/>
      <c r="HE132" s="70"/>
      <c r="HF132" s="70"/>
      <c r="HG132" s="70"/>
      <c r="HH132" s="70"/>
      <c r="HI132" s="70"/>
      <c r="HJ132" s="70"/>
      <c r="HK132" s="70"/>
      <c r="HL132" s="70"/>
      <c r="HM132" s="70"/>
      <c r="HN132" s="70"/>
      <c r="HO132" s="70"/>
      <c r="HP132" s="70"/>
      <c r="HQ132" s="70"/>
      <c r="HR132" s="70"/>
      <c r="HS132" s="70"/>
      <c r="HT132" s="70"/>
      <c r="HU132" s="70"/>
      <c r="HV132" s="70"/>
      <c r="HW132" s="70"/>
      <c r="HX132" s="70"/>
      <c r="HY132" s="70"/>
      <c r="HZ132" s="70"/>
      <c r="IA132" s="70"/>
      <c r="IB132" s="70"/>
      <c r="IC132" s="70"/>
      <c r="ID132" s="70"/>
      <c r="IE132" s="70"/>
      <c r="IF132" s="70"/>
      <c r="IG132" s="70"/>
      <c r="IH132" s="70"/>
      <c r="II132" s="70"/>
      <c r="IJ132" s="70"/>
      <c r="IK132" s="70"/>
      <c r="IL132" s="70"/>
      <c r="IM132" s="70"/>
      <c r="IN132" s="70"/>
      <c r="IO132" s="70"/>
      <c r="IP132" s="70"/>
      <c r="IQ132" s="70"/>
      <c r="IR132" s="70"/>
      <c r="IS132" s="70"/>
      <c r="IT132" s="70"/>
      <c r="IU132" s="70"/>
      <c r="IV132" s="70"/>
    </row>
    <row r="133" spans="1:256" s="590" customFormat="1" x14ac:dyDescent="0.2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70"/>
      <c r="BR133" s="70"/>
      <c r="BS133" s="70"/>
      <c r="BT133" s="70"/>
      <c r="BU133" s="70"/>
      <c r="BV133" s="70"/>
      <c r="BW133" s="70"/>
      <c r="BX133" s="70"/>
      <c r="BY133" s="70"/>
      <c r="BZ133" s="70"/>
      <c r="CA133" s="70"/>
      <c r="CB133" s="70"/>
      <c r="CC133" s="70"/>
      <c r="CD133" s="70"/>
      <c r="CE133" s="70"/>
      <c r="CF133" s="70"/>
      <c r="CG133" s="70"/>
      <c r="CH133" s="70"/>
      <c r="CI133" s="70"/>
      <c r="CJ133" s="70"/>
      <c r="CK133" s="70"/>
      <c r="CL133" s="70"/>
      <c r="CM133" s="70"/>
      <c r="CN133" s="70"/>
      <c r="CO133" s="70"/>
      <c r="CP133" s="70"/>
      <c r="CQ133" s="70"/>
      <c r="CR133" s="70"/>
      <c r="CS133" s="70"/>
      <c r="CT133" s="70"/>
      <c r="CU133" s="70"/>
      <c r="CV133" s="70"/>
      <c r="CW133" s="70"/>
      <c r="CX133" s="70"/>
      <c r="CY133" s="70"/>
      <c r="CZ133" s="70"/>
      <c r="DA133" s="70"/>
      <c r="DB133" s="70"/>
      <c r="DC133" s="70"/>
      <c r="DD133" s="70"/>
      <c r="DE133" s="70"/>
      <c r="DF133" s="70"/>
      <c r="DG133" s="70"/>
      <c r="DH133" s="70"/>
      <c r="DI133" s="70"/>
      <c r="DJ133" s="70"/>
      <c r="DK133" s="70"/>
      <c r="DL133" s="70"/>
      <c r="DM133" s="70"/>
      <c r="DN133" s="70"/>
      <c r="DO133" s="70"/>
      <c r="DP133" s="70"/>
      <c r="DQ133" s="70"/>
      <c r="DR133" s="70"/>
      <c r="DS133" s="70"/>
      <c r="DT133" s="70"/>
      <c r="DU133" s="70"/>
      <c r="DV133" s="70"/>
      <c r="DW133" s="70"/>
      <c r="DX133" s="70"/>
      <c r="DY133" s="70"/>
      <c r="DZ133" s="70"/>
      <c r="EA133" s="70"/>
      <c r="EB133" s="70"/>
      <c r="EC133" s="70"/>
      <c r="ED133" s="70"/>
      <c r="EE133" s="70"/>
      <c r="EF133" s="70"/>
      <c r="EG133" s="70"/>
      <c r="EH133" s="70"/>
      <c r="EI133" s="70"/>
      <c r="EJ133" s="70"/>
      <c r="EK133" s="70"/>
      <c r="EL133" s="70"/>
      <c r="EM133" s="70"/>
      <c r="EN133" s="70"/>
      <c r="EO133" s="70"/>
      <c r="EP133" s="70"/>
      <c r="EQ133" s="70"/>
      <c r="ER133" s="70"/>
      <c r="ES133" s="70"/>
      <c r="ET133" s="70"/>
      <c r="EU133" s="70"/>
      <c r="EV133" s="70"/>
      <c r="EW133" s="70"/>
      <c r="EX133" s="70"/>
      <c r="EY133" s="70"/>
      <c r="EZ133" s="70"/>
      <c r="FA133" s="70"/>
      <c r="FB133" s="70"/>
      <c r="FC133" s="70"/>
      <c r="FD133" s="70"/>
      <c r="FE133" s="70"/>
      <c r="FF133" s="70"/>
      <c r="FG133" s="70"/>
      <c r="FH133" s="70"/>
      <c r="FI133" s="70"/>
      <c r="FJ133" s="70"/>
      <c r="FK133" s="70"/>
      <c r="FL133" s="70"/>
      <c r="FM133" s="70"/>
      <c r="FN133" s="70"/>
      <c r="FO133" s="70"/>
      <c r="FP133" s="70"/>
      <c r="FQ133" s="70"/>
      <c r="FR133" s="70"/>
      <c r="FS133" s="70"/>
      <c r="FT133" s="70"/>
      <c r="FU133" s="70"/>
      <c r="FV133" s="70"/>
      <c r="FW133" s="70"/>
      <c r="FX133" s="70"/>
      <c r="FY133" s="70"/>
      <c r="FZ133" s="70"/>
      <c r="GA133" s="70"/>
      <c r="GB133" s="70"/>
      <c r="GC133" s="70"/>
      <c r="GD133" s="70"/>
      <c r="GE133" s="70"/>
      <c r="GF133" s="70"/>
      <c r="GG133" s="70"/>
      <c r="GH133" s="70"/>
      <c r="GI133" s="70"/>
      <c r="GJ133" s="70"/>
      <c r="GK133" s="70"/>
      <c r="GL133" s="70"/>
      <c r="GM133" s="70"/>
      <c r="GN133" s="70"/>
      <c r="GO133" s="70"/>
      <c r="GP133" s="70"/>
      <c r="GQ133" s="70"/>
      <c r="GR133" s="70"/>
      <c r="GS133" s="70"/>
      <c r="GT133" s="70"/>
      <c r="GU133" s="70"/>
      <c r="GV133" s="70"/>
      <c r="GW133" s="70"/>
      <c r="GX133" s="70"/>
      <c r="GY133" s="70"/>
      <c r="GZ133" s="70"/>
      <c r="HA133" s="70"/>
      <c r="HB133" s="70"/>
      <c r="HC133" s="70"/>
      <c r="HD133" s="70"/>
      <c r="HE133" s="70"/>
      <c r="HF133" s="70"/>
      <c r="HG133" s="70"/>
      <c r="HH133" s="70"/>
      <c r="HI133" s="70"/>
      <c r="HJ133" s="70"/>
      <c r="HK133" s="70"/>
      <c r="HL133" s="70"/>
      <c r="HM133" s="70"/>
      <c r="HN133" s="70"/>
      <c r="HO133" s="70"/>
      <c r="HP133" s="70"/>
      <c r="HQ133" s="70"/>
      <c r="HR133" s="70"/>
      <c r="HS133" s="70"/>
      <c r="HT133" s="70"/>
      <c r="HU133" s="70"/>
      <c r="HV133" s="70"/>
      <c r="HW133" s="70"/>
      <c r="HX133" s="70"/>
      <c r="HY133" s="70"/>
      <c r="HZ133" s="70"/>
      <c r="IA133" s="70"/>
      <c r="IB133" s="70"/>
      <c r="IC133" s="70"/>
      <c r="ID133" s="70"/>
      <c r="IE133" s="70"/>
      <c r="IF133" s="70"/>
      <c r="IG133" s="70"/>
      <c r="IH133" s="70"/>
      <c r="II133" s="70"/>
      <c r="IJ133" s="70"/>
      <c r="IK133" s="70"/>
      <c r="IL133" s="70"/>
      <c r="IM133" s="70"/>
      <c r="IN133" s="70"/>
      <c r="IO133" s="70"/>
      <c r="IP133" s="70"/>
      <c r="IQ133" s="70"/>
      <c r="IR133" s="70"/>
      <c r="IS133" s="70"/>
      <c r="IT133" s="70"/>
      <c r="IU133" s="70"/>
      <c r="IV133" s="70"/>
    </row>
    <row r="134" spans="1:256" s="590" customFormat="1" x14ac:dyDescent="0.2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  <c r="BQ134" s="70"/>
      <c r="BR134" s="70"/>
      <c r="BS134" s="70"/>
      <c r="BT134" s="70"/>
      <c r="BU134" s="70"/>
      <c r="BV134" s="70"/>
      <c r="BW134" s="70"/>
      <c r="BX134" s="70"/>
      <c r="BY134" s="70"/>
      <c r="BZ134" s="70"/>
      <c r="CA134" s="70"/>
      <c r="CB134" s="70"/>
      <c r="CC134" s="70"/>
      <c r="CD134" s="70"/>
      <c r="CE134" s="70"/>
      <c r="CF134" s="70"/>
      <c r="CG134" s="70"/>
      <c r="CH134" s="70"/>
      <c r="CI134" s="70"/>
      <c r="CJ134" s="70"/>
      <c r="CK134" s="70"/>
      <c r="CL134" s="70"/>
      <c r="CM134" s="70"/>
      <c r="CN134" s="70"/>
      <c r="CO134" s="70"/>
      <c r="CP134" s="70"/>
      <c r="CQ134" s="70"/>
      <c r="CR134" s="70"/>
      <c r="CS134" s="70"/>
      <c r="CT134" s="70"/>
      <c r="CU134" s="70"/>
      <c r="CV134" s="70"/>
      <c r="CW134" s="70"/>
      <c r="CX134" s="70"/>
      <c r="CY134" s="70"/>
      <c r="CZ134" s="70"/>
      <c r="DA134" s="70"/>
      <c r="DB134" s="70"/>
      <c r="DC134" s="70"/>
      <c r="DD134" s="70"/>
      <c r="DE134" s="70"/>
      <c r="DF134" s="70"/>
      <c r="DG134" s="70"/>
      <c r="DH134" s="70"/>
      <c r="DI134" s="70"/>
      <c r="DJ134" s="70"/>
      <c r="DK134" s="70"/>
      <c r="DL134" s="70"/>
      <c r="DM134" s="70"/>
      <c r="DN134" s="70"/>
      <c r="DO134" s="70"/>
      <c r="DP134" s="70"/>
      <c r="DQ134" s="70"/>
      <c r="DR134" s="70"/>
      <c r="DS134" s="70"/>
      <c r="DT134" s="70"/>
      <c r="DU134" s="70"/>
      <c r="DV134" s="70"/>
      <c r="DW134" s="70"/>
      <c r="DX134" s="70"/>
      <c r="DY134" s="70"/>
      <c r="DZ134" s="70"/>
      <c r="EA134" s="70"/>
      <c r="EB134" s="70"/>
      <c r="EC134" s="70"/>
      <c r="ED134" s="70"/>
      <c r="EE134" s="70"/>
      <c r="EF134" s="70"/>
      <c r="EG134" s="70"/>
      <c r="EH134" s="70"/>
      <c r="EI134" s="70"/>
      <c r="EJ134" s="70"/>
      <c r="EK134" s="70"/>
      <c r="EL134" s="70"/>
      <c r="EM134" s="70"/>
      <c r="EN134" s="70"/>
      <c r="EO134" s="70"/>
      <c r="EP134" s="70"/>
      <c r="EQ134" s="70"/>
      <c r="ER134" s="70"/>
      <c r="ES134" s="70"/>
      <c r="ET134" s="70"/>
      <c r="EU134" s="70"/>
      <c r="EV134" s="70"/>
      <c r="EW134" s="70"/>
      <c r="EX134" s="70"/>
      <c r="EY134" s="70"/>
      <c r="EZ134" s="70"/>
      <c r="FA134" s="70"/>
      <c r="FB134" s="70"/>
      <c r="FC134" s="70"/>
      <c r="FD134" s="70"/>
      <c r="FE134" s="70"/>
      <c r="FF134" s="70"/>
      <c r="FG134" s="70"/>
      <c r="FH134" s="70"/>
      <c r="FI134" s="70"/>
      <c r="FJ134" s="70"/>
      <c r="FK134" s="70"/>
      <c r="FL134" s="70"/>
      <c r="FM134" s="70"/>
      <c r="FN134" s="70"/>
      <c r="FO134" s="70"/>
      <c r="FP134" s="70"/>
      <c r="FQ134" s="70"/>
      <c r="FR134" s="70"/>
      <c r="FS134" s="70"/>
      <c r="FT134" s="70"/>
      <c r="FU134" s="70"/>
      <c r="FV134" s="70"/>
      <c r="FW134" s="70"/>
      <c r="FX134" s="70"/>
      <c r="FY134" s="70"/>
      <c r="FZ134" s="70"/>
      <c r="GA134" s="70"/>
      <c r="GB134" s="70"/>
      <c r="GC134" s="70"/>
      <c r="GD134" s="70"/>
      <c r="GE134" s="70"/>
      <c r="GF134" s="70"/>
      <c r="GG134" s="70"/>
      <c r="GH134" s="70"/>
      <c r="GI134" s="70"/>
      <c r="GJ134" s="70"/>
      <c r="GK134" s="70"/>
      <c r="GL134" s="70"/>
      <c r="GM134" s="70"/>
      <c r="GN134" s="70"/>
      <c r="GO134" s="70"/>
      <c r="GP134" s="70"/>
      <c r="GQ134" s="70"/>
      <c r="GR134" s="70"/>
      <c r="GS134" s="70"/>
      <c r="GT134" s="70"/>
      <c r="GU134" s="70"/>
      <c r="GV134" s="70"/>
      <c r="GW134" s="70"/>
      <c r="GX134" s="70"/>
      <c r="GY134" s="70"/>
      <c r="GZ134" s="70"/>
      <c r="HA134" s="70"/>
      <c r="HB134" s="70"/>
      <c r="HC134" s="70"/>
      <c r="HD134" s="70"/>
      <c r="HE134" s="70"/>
      <c r="HF134" s="70"/>
      <c r="HG134" s="70"/>
      <c r="HH134" s="70"/>
      <c r="HI134" s="70"/>
      <c r="HJ134" s="70"/>
      <c r="HK134" s="70"/>
      <c r="HL134" s="70"/>
      <c r="HM134" s="70"/>
      <c r="HN134" s="70"/>
      <c r="HO134" s="70"/>
      <c r="HP134" s="70"/>
      <c r="HQ134" s="70"/>
      <c r="HR134" s="70"/>
      <c r="HS134" s="70"/>
      <c r="HT134" s="70"/>
      <c r="HU134" s="70"/>
      <c r="HV134" s="70"/>
      <c r="HW134" s="70"/>
      <c r="HX134" s="70"/>
      <c r="HY134" s="70"/>
      <c r="HZ134" s="70"/>
      <c r="IA134" s="70"/>
      <c r="IB134" s="70"/>
      <c r="IC134" s="70"/>
      <c r="ID134" s="70"/>
      <c r="IE134" s="70"/>
      <c r="IF134" s="70"/>
      <c r="IG134" s="70"/>
      <c r="IH134" s="70"/>
      <c r="II134" s="70"/>
      <c r="IJ134" s="70"/>
      <c r="IK134" s="70"/>
      <c r="IL134" s="70"/>
      <c r="IM134" s="70"/>
      <c r="IN134" s="70"/>
      <c r="IO134" s="70"/>
      <c r="IP134" s="70"/>
      <c r="IQ134" s="70"/>
      <c r="IR134" s="70"/>
      <c r="IS134" s="70"/>
      <c r="IT134" s="70"/>
      <c r="IU134" s="70"/>
      <c r="IV134" s="70"/>
    </row>
    <row r="135" spans="1:256" s="590" customFormat="1" x14ac:dyDescent="0.2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70"/>
      <c r="BR135" s="70"/>
      <c r="BS135" s="70"/>
      <c r="BT135" s="70"/>
      <c r="BU135" s="70"/>
      <c r="BV135" s="70"/>
      <c r="BW135" s="70"/>
      <c r="BX135" s="70"/>
      <c r="BY135" s="70"/>
      <c r="BZ135" s="70"/>
      <c r="CA135" s="70"/>
      <c r="CB135" s="70"/>
      <c r="CC135" s="70"/>
      <c r="CD135" s="70"/>
      <c r="CE135" s="70"/>
      <c r="CF135" s="70"/>
      <c r="CG135" s="70"/>
      <c r="CH135" s="70"/>
      <c r="CI135" s="70"/>
      <c r="CJ135" s="70"/>
      <c r="CK135" s="70"/>
      <c r="CL135" s="70"/>
      <c r="CM135" s="70"/>
      <c r="CN135" s="70"/>
      <c r="CO135" s="70"/>
      <c r="CP135" s="70"/>
      <c r="CQ135" s="70"/>
      <c r="CR135" s="70"/>
      <c r="CS135" s="70"/>
      <c r="CT135" s="70"/>
      <c r="CU135" s="70"/>
      <c r="CV135" s="70"/>
      <c r="CW135" s="70"/>
      <c r="CX135" s="70"/>
      <c r="CY135" s="70"/>
      <c r="CZ135" s="70"/>
      <c r="DA135" s="70"/>
      <c r="DB135" s="70"/>
      <c r="DC135" s="70"/>
      <c r="DD135" s="70"/>
      <c r="DE135" s="70"/>
      <c r="DF135" s="70"/>
      <c r="DG135" s="70"/>
      <c r="DH135" s="70"/>
      <c r="DI135" s="70"/>
      <c r="DJ135" s="70"/>
      <c r="DK135" s="70"/>
      <c r="DL135" s="70"/>
      <c r="DM135" s="70"/>
      <c r="DN135" s="70"/>
      <c r="DO135" s="70"/>
      <c r="DP135" s="70"/>
      <c r="DQ135" s="70"/>
      <c r="DR135" s="70"/>
      <c r="DS135" s="70"/>
      <c r="DT135" s="70"/>
      <c r="DU135" s="70"/>
      <c r="DV135" s="70"/>
      <c r="DW135" s="70"/>
      <c r="DX135" s="70"/>
      <c r="DY135" s="70"/>
      <c r="DZ135" s="70"/>
      <c r="EA135" s="70"/>
      <c r="EB135" s="70"/>
      <c r="EC135" s="70"/>
      <c r="ED135" s="70"/>
      <c r="EE135" s="70"/>
      <c r="EF135" s="70"/>
      <c r="EG135" s="70"/>
      <c r="EH135" s="70"/>
      <c r="EI135" s="70"/>
      <c r="EJ135" s="70"/>
      <c r="EK135" s="70"/>
      <c r="EL135" s="70"/>
      <c r="EM135" s="70"/>
      <c r="EN135" s="70"/>
      <c r="EO135" s="70"/>
      <c r="EP135" s="70"/>
      <c r="EQ135" s="70"/>
      <c r="ER135" s="70"/>
      <c r="ES135" s="70"/>
      <c r="ET135" s="70"/>
      <c r="EU135" s="70"/>
      <c r="EV135" s="70"/>
      <c r="EW135" s="70"/>
      <c r="EX135" s="70"/>
      <c r="EY135" s="70"/>
      <c r="EZ135" s="70"/>
      <c r="FA135" s="70"/>
      <c r="FB135" s="70"/>
      <c r="FC135" s="70"/>
      <c r="FD135" s="70"/>
      <c r="FE135" s="70"/>
      <c r="FF135" s="70"/>
      <c r="FG135" s="70"/>
      <c r="FH135" s="70"/>
      <c r="FI135" s="70"/>
      <c r="FJ135" s="70"/>
      <c r="FK135" s="70"/>
      <c r="FL135" s="70"/>
      <c r="FM135" s="70"/>
      <c r="FN135" s="70"/>
      <c r="FO135" s="70"/>
      <c r="FP135" s="70"/>
      <c r="FQ135" s="70"/>
      <c r="FR135" s="70"/>
      <c r="FS135" s="70"/>
      <c r="FT135" s="70"/>
      <c r="FU135" s="70"/>
      <c r="FV135" s="70"/>
      <c r="FW135" s="70"/>
      <c r="FX135" s="70"/>
      <c r="FY135" s="70"/>
      <c r="FZ135" s="70"/>
      <c r="GA135" s="70"/>
      <c r="GB135" s="70"/>
      <c r="GC135" s="70"/>
      <c r="GD135" s="70"/>
      <c r="GE135" s="70"/>
      <c r="GF135" s="70"/>
      <c r="GG135" s="70"/>
      <c r="GH135" s="70"/>
      <c r="GI135" s="70"/>
      <c r="GJ135" s="70"/>
      <c r="GK135" s="70"/>
      <c r="GL135" s="70"/>
      <c r="GM135" s="70"/>
      <c r="GN135" s="70"/>
      <c r="GO135" s="70"/>
      <c r="GP135" s="70"/>
      <c r="GQ135" s="70"/>
      <c r="GR135" s="70"/>
      <c r="GS135" s="70"/>
      <c r="GT135" s="70"/>
      <c r="GU135" s="70"/>
      <c r="GV135" s="70"/>
      <c r="GW135" s="70"/>
      <c r="GX135" s="70"/>
      <c r="GY135" s="70"/>
      <c r="GZ135" s="70"/>
      <c r="HA135" s="70"/>
      <c r="HB135" s="70"/>
      <c r="HC135" s="70"/>
      <c r="HD135" s="70"/>
      <c r="HE135" s="70"/>
      <c r="HF135" s="70"/>
      <c r="HG135" s="70"/>
      <c r="HH135" s="70"/>
      <c r="HI135" s="70"/>
      <c r="HJ135" s="70"/>
      <c r="HK135" s="70"/>
      <c r="HL135" s="70"/>
      <c r="HM135" s="70"/>
      <c r="HN135" s="70"/>
      <c r="HO135" s="70"/>
      <c r="HP135" s="70"/>
      <c r="HQ135" s="70"/>
      <c r="HR135" s="70"/>
      <c r="HS135" s="70"/>
      <c r="HT135" s="70"/>
      <c r="HU135" s="70"/>
      <c r="HV135" s="70"/>
      <c r="HW135" s="70"/>
      <c r="HX135" s="70"/>
      <c r="HY135" s="70"/>
      <c r="HZ135" s="70"/>
      <c r="IA135" s="70"/>
      <c r="IB135" s="70"/>
      <c r="IC135" s="70"/>
      <c r="ID135" s="70"/>
      <c r="IE135" s="70"/>
      <c r="IF135" s="70"/>
      <c r="IG135" s="70"/>
      <c r="IH135" s="70"/>
      <c r="II135" s="70"/>
      <c r="IJ135" s="70"/>
      <c r="IK135" s="70"/>
      <c r="IL135" s="70"/>
      <c r="IM135" s="70"/>
      <c r="IN135" s="70"/>
      <c r="IO135" s="70"/>
      <c r="IP135" s="70"/>
      <c r="IQ135" s="70"/>
      <c r="IR135" s="70"/>
      <c r="IS135" s="70"/>
      <c r="IT135" s="70"/>
      <c r="IU135" s="70"/>
      <c r="IV135" s="70"/>
    </row>
    <row r="136" spans="1:256" s="590" customFormat="1" x14ac:dyDescent="0.2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  <c r="BR136" s="70"/>
      <c r="BS136" s="70"/>
      <c r="BT136" s="70"/>
      <c r="BU136" s="70"/>
      <c r="BV136" s="70"/>
      <c r="BW136" s="70"/>
      <c r="BX136" s="70"/>
      <c r="BY136" s="70"/>
      <c r="BZ136" s="70"/>
      <c r="CA136" s="70"/>
      <c r="CB136" s="70"/>
      <c r="CC136" s="70"/>
      <c r="CD136" s="70"/>
      <c r="CE136" s="70"/>
      <c r="CF136" s="70"/>
      <c r="CG136" s="70"/>
      <c r="CH136" s="70"/>
      <c r="CI136" s="70"/>
      <c r="CJ136" s="70"/>
      <c r="CK136" s="70"/>
      <c r="CL136" s="70"/>
      <c r="CM136" s="70"/>
      <c r="CN136" s="70"/>
      <c r="CO136" s="70"/>
      <c r="CP136" s="70"/>
      <c r="CQ136" s="70"/>
      <c r="CR136" s="70"/>
      <c r="CS136" s="70"/>
      <c r="CT136" s="70"/>
      <c r="CU136" s="70"/>
      <c r="CV136" s="70"/>
      <c r="CW136" s="70"/>
      <c r="CX136" s="70"/>
      <c r="CY136" s="70"/>
      <c r="CZ136" s="70"/>
      <c r="DA136" s="70"/>
      <c r="DB136" s="70"/>
      <c r="DC136" s="70"/>
      <c r="DD136" s="70"/>
      <c r="DE136" s="70"/>
      <c r="DF136" s="70"/>
      <c r="DG136" s="70"/>
      <c r="DH136" s="70"/>
      <c r="DI136" s="70"/>
      <c r="DJ136" s="70"/>
      <c r="DK136" s="70"/>
      <c r="DL136" s="70"/>
      <c r="DM136" s="70"/>
      <c r="DN136" s="70"/>
      <c r="DO136" s="70"/>
      <c r="DP136" s="70"/>
      <c r="DQ136" s="70"/>
      <c r="DR136" s="70"/>
      <c r="DS136" s="70"/>
      <c r="DT136" s="70"/>
      <c r="DU136" s="70"/>
      <c r="DV136" s="70"/>
      <c r="DW136" s="70"/>
      <c r="DX136" s="70"/>
      <c r="DY136" s="70"/>
      <c r="DZ136" s="70"/>
      <c r="EA136" s="70"/>
      <c r="EB136" s="70"/>
      <c r="EC136" s="70"/>
      <c r="ED136" s="70"/>
      <c r="EE136" s="70"/>
      <c r="EF136" s="70"/>
      <c r="EG136" s="70"/>
      <c r="EH136" s="70"/>
      <c r="EI136" s="70"/>
      <c r="EJ136" s="70"/>
      <c r="EK136" s="70"/>
      <c r="EL136" s="70"/>
      <c r="EM136" s="70"/>
      <c r="EN136" s="70"/>
      <c r="EO136" s="70"/>
      <c r="EP136" s="70"/>
      <c r="EQ136" s="70"/>
      <c r="ER136" s="70"/>
      <c r="ES136" s="70"/>
      <c r="ET136" s="70"/>
      <c r="EU136" s="70"/>
      <c r="EV136" s="70"/>
      <c r="EW136" s="70"/>
      <c r="EX136" s="70"/>
      <c r="EY136" s="70"/>
      <c r="EZ136" s="70"/>
      <c r="FA136" s="70"/>
      <c r="FB136" s="70"/>
      <c r="FC136" s="70"/>
      <c r="FD136" s="70"/>
      <c r="FE136" s="70"/>
      <c r="FF136" s="70"/>
      <c r="FG136" s="70"/>
      <c r="FH136" s="70"/>
      <c r="FI136" s="70"/>
      <c r="FJ136" s="70"/>
      <c r="FK136" s="70"/>
      <c r="FL136" s="70"/>
      <c r="FM136" s="70"/>
      <c r="FN136" s="70"/>
      <c r="FO136" s="70"/>
      <c r="FP136" s="70"/>
      <c r="FQ136" s="70"/>
      <c r="FR136" s="70"/>
      <c r="FS136" s="70"/>
      <c r="FT136" s="70"/>
      <c r="FU136" s="70"/>
      <c r="FV136" s="70"/>
      <c r="FW136" s="70"/>
      <c r="FX136" s="70"/>
      <c r="FY136" s="70"/>
      <c r="FZ136" s="70"/>
      <c r="GA136" s="70"/>
      <c r="GB136" s="70"/>
      <c r="GC136" s="70"/>
      <c r="GD136" s="70"/>
      <c r="GE136" s="70"/>
      <c r="GF136" s="70"/>
      <c r="GG136" s="70"/>
      <c r="GH136" s="70"/>
      <c r="GI136" s="70"/>
      <c r="GJ136" s="70"/>
      <c r="GK136" s="70"/>
      <c r="GL136" s="70"/>
      <c r="GM136" s="70"/>
      <c r="GN136" s="70"/>
      <c r="GO136" s="70"/>
      <c r="GP136" s="70"/>
      <c r="GQ136" s="70"/>
      <c r="GR136" s="70"/>
      <c r="GS136" s="70"/>
      <c r="GT136" s="70"/>
      <c r="GU136" s="70"/>
      <c r="GV136" s="70"/>
      <c r="GW136" s="70"/>
      <c r="GX136" s="70"/>
      <c r="GY136" s="70"/>
      <c r="GZ136" s="70"/>
      <c r="HA136" s="70"/>
      <c r="HB136" s="70"/>
      <c r="HC136" s="70"/>
      <c r="HD136" s="70"/>
      <c r="HE136" s="70"/>
      <c r="HF136" s="70"/>
      <c r="HG136" s="70"/>
      <c r="HH136" s="70"/>
      <c r="HI136" s="70"/>
      <c r="HJ136" s="70"/>
      <c r="HK136" s="70"/>
      <c r="HL136" s="70"/>
      <c r="HM136" s="70"/>
      <c r="HN136" s="70"/>
      <c r="HO136" s="70"/>
      <c r="HP136" s="70"/>
      <c r="HQ136" s="70"/>
      <c r="HR136" s="70"/>
      <c r="HS136" s="70"/>
      <c r="HT136" s="70"/>
      <c r="HU136" s="70"/>
      <c r="HV136" s="70"/>
      <c r="HW136" s="70"/>
      <c r="HX136" s="70"/>
      <c r="HY136" s="70"/>
      <c r="HZ136" s="70"/>
      <c r="IA136" s="70"/>
      <c r="IB136" s="70"/>
      <c r="IC136" s="70"/>
      <c r="ID136" s="70"/>
      <c r="IE136" s="70"/>
      <c r="IF136" s="70"/>
      <c r="IG136" s="70"/>
      <c r="IH136" s="70"/>
      <c r="II136" s="70"/>
      <c r="IJ136" s="70"/>
      <c r="IK136" s="70"/>
      <c r="IL136" s="70"/>
      <c r="IM136" s="70"/>
      <c r="IN136" s="70"/>
      <c r="IO136" s="70"/>
      <c r="IP136" s="70"/>
      <c r="IQ136" s="70"/>
      <c r="IR136" s="70"/>
      <c r="IS136" s="70"/>
      <c r="IT136" s="70"/>
      <c r="IU136" s="70"/>
      <c r="IV136" s="70"/>
    </row>
    <row r="137" spans="1:256" s="590" customFormat="1" x14ac:dyDescent="0.2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  <c r="BR137" s="70"/>
      <c r="BS137" s="70"/>
      <c r="BT137" s="70"/>
      <c r="BU137" s="70"/>
      <c r="BV137" s="70"/>
      <c r="BW137" s="70"/>
      <c r="BX137" s="70"/>
      <c r="BY137" s="70"/>
      <c r="BZ137" s="70"/>
      <c r="CA137" s="70"/>
      <c r="CB137" s="70"/>
      <c r="CC137" s="70"/>
      <c r="CD137" s="70"/>
      <c r="CE137" s="70"/>
      <c r="CF137" s="70"/>
      <c r="CG137" s="70"/>
      <c r="CH137" s="70"/>
      <c r="CI137" s="70"/>
      <c r="CJ137" s="70"/>
      <c r="CK137" s="70"/>
      <c r="CL137" s="70"/>
      <c r="CM137" s="70"/>
      <c r="CN137" s="70"/>
      <c r="CO137" s="70"/>
      <c r="CP137" s="70"/>
      <c r="CQ137" s="70"/>
      <c r="CR137" s="70"/>
      <c r="CS137" s="70"/>
      <c r="CT137" s="70"/>
      <c r="CU137" s="70"/>
      <c r="CV137" s="70"/>
      <c r="CW137" s="70"/>
      <c r="CX137" s="70"/>
      <c r="CY137" s="70"/>
      <c r="CZ137" s="70"/>
      <c r="DA137" s="70"/>
      <c r="DB137" s="70"/>
      <c r="DC137" s="70"/>
      <c r="DD137" s="70"/>
      <c r="DE137" s="70"/>
      <c r="DF137" s="70"/>
      <c r="DG137" s="70"/>
      <c r="DH137" s="70"/>
      <c r="DI137" s="70"/>
      <c r="DJ137" s="70"/>
      <c r="DK137" s="70"/>
      <c r="DL137" s="70"/>
      <c r="DM137" s="70"/>
      <c r="DN137" s="70"/>
      <c r="DO137" s="70"/>
      <c r="DP137" s="70"/>
      <c r="DQ137" s="70"/>
      <c r="DR137" s="70"/>
      <c r="DS137" s="70"/>
      <c r="DT137" s="70"/>
      <c r="DU137" s="70"/>
      <c r="DV137" s="70"/>
      <c r="DW137" s="70"/>
      <c r="DX137" s="70"/>
      <c r="DY137" s="70"/>
      <c r="DZ137" s="70"/>
      <c r="EA137" s="70"/>
      <c r="EB137" s="70"/>
      <c r="EC137" s="70"/>
      <c r="ED137" s="70"/>
      <c r="EE137" s="70"/>
      <c r="EF137" s="70"/>
      <c r="EG137" s="70"/>
      <c r="EH137" s="70"/>
      <c r="EI137" s="70"/>
      <c r="EJ137" s="70"/>
      <c r="EK137" s="70"/>
      <c r="EL137" s="70"/>
      <c r="EM137" s="70"/>
      <c r="EN137" s="70"/>
      <c r="EO137" s="70"/>
      <c r="EP137" s="70"/>
      <c r="EQ137" s="70"/>
      <c r="ER137" s="70"/>
      <c r="ES137" s="70"/>
      <c r="ET137" s="70"/>
      <c r="EU137" s="70"/>
      <c r="EV137" s="70"/>
      <c r="EW137" s="70"/>
      <c r="EX137" s="70"/>
      <c r="EY137" s="70"/>
      <c r="EZ137" s="70"/>
      <c r="FA137" s="70"/>
      <c r="FB137" s="70"/>
      <c r="FC137" s="70"/>
      <c r="FD137" s="70"/>
      <c r="FE137" s="70"/>
      <c r="FF137" s="70"/>
      <c r="FG137" s="70"/>
      <c r="FH137" s="70"/>
      <c r="FI137" s="70"/>
      <c r="FJ137" s="70"/>
      <c r="FK137" s="70"/>
      <c r="FL137" s="70"/>
      <c r="FM137" s="70"/>
      <c r="FN137" s="70"/>
      <c r="FO137" s="70"/>
      <c r="FP137" s="70"/>
      <c r="FQ137" s="70"/>
      <c r="FR137" s="70"/>
      <c r="FS137" s="70"/>
      <c r="FT137" s="70"/>
      <c r="FU137" s="70"/>
      <c r="FV137" s="70"/>
      <c r="FW137" s="70"/>
      <c r="FX137" s="70"/>
      <c r="FY137" s="70"/>
      <c r="FZ137" s="70"/>
      <c r="GA137" s="70"/>
      <c r="GB137" s="70"/>
      <c r="GC137" s="70"/>
      <c r="GD137" s="70"/>
      <c r="GE137" s="70"/>
      <c r="GF137" s="70"/>
      <c r="GG137" s="70"/>
      <c r="GH137" s="70"/>
      <c r="GI137" s="70"/>
      <c r="GJ137" s="70"/>
      <c r="GK137" s="70"/>
      <c r="GL137" s="70"/>
      <c r="GM137" s="70"/>
      <c r="GN137" s="70"/>
      <c r="GO137" s="70"/>
      <c r="GP137" s="70"/>
      <c r="GQ137" s="70"/>
      <c r="GR137" s="70"/>
      <c r="GS137" s="70"/>
      <c r="GT137" s="70"/>
      <c r="GU137" s="70"/>
      <c r="GV137" s="70"/>
      <c r="GW137" s="70"/>
      <c r="GX137" s="70"/>
      <c r="GY137" s="70"/>
      <c r="GZ137" s="70"/>
      <c r="HA137" s="70"/>
      <c r="HB137" s="70"/>
      <c r="HC137" s="70"/>
      <c r="HD137" s="70"/>
      <c r="HE137" s="70"/>
      <c r="HF137" s="70"/>
      <c r="HG137" s="70"/>
      <c r="HH137" s="70"/>
      <c r="HI137" s="70"/>
      <c r="HJ137" s="70"/>
      <c r="HK137" s="70"/>
      <c r="HL137" s="70"/>
      <c r="HM137" s="70"/>
      <c r="HN137" s="70"/>
      <c r="HO137" s="70"/>
      <c r="HP137" s="70"/>
      <c r="HQ137" s="70"/>
      <c r="HR137" s="70"/>
      <c r="HS137" s="70"/>
      <c r="HT137" s="70"/>
      <c r="HU137" s="70"/>
      <c r="HV137" s="70"/>
      <c r="HW137" s="70"/>
      <c r="HX137" s="70"/>
      <c r="HY137" s="70"/>
      <c r="HZ137" s="70"/>
      <c r="IA137" s="70"/>
      <c r="IB137" s="70"/>
      <c r="IC137" s="70"/>
      <c r="ID137" s="70"/>
      <c r="IE137" s="70"/>
      <c r="IF137" s="70"/>
      <c r="IG137" s="70"/>
      <c r="IH137" s="70"/>
      <c r="II137" s="70"/>
      <c r="IJ137" s="70"/>
      <c r="IK137" s="70"/>
      <c r="IL137" s="70"/>
      <c r="IM137" s="70"/>
      <c r="IN137" s="70"/>
      <c r="IO137" s="70"/>
      <c r="IP137" s="70"/>
      <c r="IQ137" s="70"/>
      <c r="IR137" s="70"/>
      <c r="IS137" s="70"/>
      <c r="IT137" s="70"/>
      <c r="IU137" s="70"/>
      <c r="IV137" s="70"/>
    </row>
    <row r="138" spans="1:256" s="590" customFormat="1" x14ac:dyDescent="0.2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70"/>
      <c r="BZ138" s="70"/>
      <c r="CA138" s="70"/>
      <c r="CB138" s="70"/>
      <c r="CC138" s="70"/>
      <c r="CD138" s="70"/>
      <c r="CE138" s="70"/>
      <c r="CF138" s="70"/>
      <c r="CG138" s="70"/>
      <c r="CH138" s="70"/>
      <c r="CI138" s="70"/>
      <c r="CJ138" s="70"/>
      <c r="CK138" s="70"/>
      <c r="CL138" s="70"/>
      <c r="CM138" s="70"/>
      <c r="CN138" s="70"/>
      <c r="CO138" s="70"/>
      <c r="CP138" s="70"/>
      <c r="CQ138" s="70"/>
      <c r="CR138" s="70"/>
      <c r="CS138" s="70"/>
      <c r="CT138" s="70"/>
      <c r="CU138" s="70"/>
      <c r="CV138" s="70"/>
      <c r="CW138" s="70"/>
      <c r="CX138" s="70"/>
      <c r="CY138" s="70"/>
      <c r="CZ138" s="70"/>
      <c r="DA138" s="70"/>
      <c r="DB138" s="70"/>
      <c r="DC138" s="70"/>
      <c r="DD138" s="70"/>
      <c r="DE138" s="70"/>
      <c r="DF138" s="70"/>
      <c r="DG138" s="70"/>
      <c r="DH138" s="70"/>
      <c r="DI138" s="70"/>
      <c r="DJ138" s="70"/>
      <c r="DK138" s="70"/>
      <c r="DL138" s="70"/>
      <c r="DM138" s="70"/>
      <c r="DN138" s="70"/>
      <c r="DO138" s="70"/>
      <c r="DP138" s="70"/>
      <c r="DQ138" s="70"/>
      <c r="DR138" s="70"/>
      <c r="DS138" s="70"/>
      <c r="DT138" s="70"/>
      <c r="DU138" s="70"/>
      <c r="DV138" s="70"/>
      <c r="DW138" s="70"/>
      <c r="DX138" s="70"/>
      <c r="DY138" s="70"/>
      <c r="DZ138" s="70"/>
      <c r="EA138" s="70"/>
      <c r="EB138" s="70"/>
      <c r="EC138" s="70"/>
      <c r="ED138" s="70"/>
      <c r="EE138" s="70"/>
      <c r="EF138" s="70"/>
      <c r="EG138" s="70"/>
      <c r="EH138" s="70"/>
      <c r="EI138" s="70"/>
      <c r="EJ138" s="70"/>
      <c r="EK138" s="70"/>
      <c r="EL138" s="70"/>
      <c r="EM138" s="70"/>
      <c r="EN138" s="70"/>
      <c r="EO138" s="70"/>
      <c r="EP138" s="70"/>
      <c r="EQ138" s="70"/>
      <c r="ER138" s="70"/>
      <c r="ES138" s="70"/>
      <c r="ET138" s="70"/>
      <c r="EU138" s="70"/>
      <c r="EV138" s="70"/>
      <c r="EW138" s="70"/>
      <c r="EX138" s="70"/>
      <c r="EY138" s="70"/>
      <c r="EZ138" s="70"/>
      <c r="FA138" s="70"/>
      <c r="FB138" s="70"/>
      <c r="FC138" s="70"/>
      <c r="FD138" s="70"/>
      <c r="FE138" s="70"/>
      <c r="FF138" s="70"/>
      <c r="FG138" s="70"/>
      <c r="FH138" s="70"/>
      <c r="FI138" s="70"/>
      <c r="FJ138" s="70"/>
      <c r="FK138" s="70"/>
      <c r="FL138" s="70"/>
      <c r="FM138" s="70"/>
      <c r="FN138" s="70"/>
      <c r="FO138" s="70"/>
      <c r="FP138" s="70"/>
      <c r="FQ138" s="70"/>
      <c r="FR138" s="70"/>
      <c r="FS138" s="70"/>
      <c r="FT138" s="70"/>
      <c r="FU138" s="70"/>
      <c r="FV138" s="70"/>
      <c r="FW138" s="70"/>
      <c r="FX138" s="70"/>
      <c r="FY138" s="70"/>
      <c r="FZ138" s="70"/>
      <c r="GA138" s="70"/>
      <c r="GB138" s="70"/>
      <c r="GC138" s="70"/>
      <c r="GD138" s="70"/>
      <c r="GE138" s="70"/>
      <c r="GF138" s="70"/>
      <c r="GG138" s="70"/>
      <c r="GH138" s="70"/>
      <c r="GI138" s="70"/>
      <c r="GJ138" s="70"/>
      <c r="GK138" s="70"/>
      <c r="GL138" s="70"/>
      <c r="GM138" s="70"/>
      <c r="GN138" s="70"/>
      <c r="GO138" s="70"/>
      <c r="GP138" s="70"/>
      <c r="GQ138" s="70"/>
      <c r="GR138" s="70"/>
      <c r="GS138" s="70"/>
      <c r="GT138" s="70"/>
      <c r="GU138" s="70"/>
      <c r="GV138" s="70"/>
      <c r="GW138" s="70"/>
      <c r="GX138" s="70"/>
      <c r="GY138" s="70"/>
      <c r="GZ138" s="70"/>
      <c r="HA138" s="70"/>
      <c r="HB138" s="70"/>
      <c r="HC138" s="70"/>
      <c r="HD138" s="70"/>
      <c r="HE138" s="70"/>
      <c r="HF138" s="70"/>
      <c r="HG138" s="70"/>
      <c r="HH138" s="70"/>
      <c r="HI138" s="70"/>
      <c r="HJ138" s="70"/>
      <c r="HK138" s="70"/>
      <c r="HL138" s="70"/>
      <c r="HM138" s="70"/>
      <c r="HN138" s="70"/>
      <c r="HO138" s="70"/>
      <c r="HP138" s="70"/>
      <c r="HQ138" s="70"/>
      <c r="HR138" s="70"/>
      <c r="HS138" s="70"/>
      <c r="HT138" s="70"/>
      <c r="HU138" s="70"/>
      <c r="HV138" s="70"/>
      <c r="HW138" s="70"/>
      <c r="HX138" s="70"/>
      <c r="HY138" s="70"/>
      <c r="HZ138" s="70"/>
      <c r="IA138" s="70"/>
      <c r="IB138" s="70"/>
      <c r="IC138" s="70"/>
      <c r="ID138" s="70"/>
      <c r="IE138" s="70"/>
      <c r="IF138" s="70"/>
      <c r="IG138" s="70"/>
      <c r="IH138" s="70"/>
      <c r="II138" s="70"/>
      <c r="IJ138" s="70"/>
      <c r="IK138" s="70"/>
      <c r="IL138" s="70"/>
      <c r="IM138" s="70"/>
      <c r="IN138" s="70"/>
      <c r="IO138" s="70"/>
      <c r="IP138" s="70"/>
      <c r="IQ138" s="70"/>
      <c r="IR138" s="70"/>
      <c r="IS138" s="70"/>
      <c r="IT138" s="70"/>
      <c r="IU138" s="70"/>
      <c r="IV138" s="70"/>
    </row>
    <row r="139" spans="1:256" s="590" customFormat="1" x14ac:dyDescent="0.2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/>
      <c r="BR139" s="70"/>
      <c r="BS139" s="70"/>
      <c r="BT139" s="70"/>
      <c r="BU139" s="70"/>
      <c r="BV139" s="70"/>
      <c r="BW139" s="70"/>
      <c r="BX139" s="70"/>
      <c r="BY139" s="70"/>
      <c r="BZ139" s="70"/>
      <c r="CA139" s="70"/>
      <c r="CB139" s="70"/>
      <c r="CC139" s="70"/>
      <c r="CD139" s="70"/>
      <c r="CE139" s="70"/>
      <c r="CF139" s="70"/>
      <c r="CG139" s="70"/>
      <c r="CH139" s="70"/>
      <c r="CI139" s="70"/>
      <c r="CJ139" s="70"/>
      <c r="CK139" s="70"/>
      <c r="CL139" s="70"/>
      <c r="CM139" s="70"/>
      <c r="CN139" s="70"/>
      <c r="CO139" s="70"/>
      <c r="CP139" s="70"/>
      <c r="CQ139" s="70"/>
      <c r="CR139" s="70"/>
      <c r="CS139" s="70"/>
      <c r="CT139" s="70"/>
      <c r="CU139" s="70"/>
      <c r="CV139" s="70"/>
      <c r="CW139" s="70"/>
      <c r="CX139" s="70"/>
      <c r="CY139" s="70"/>
      <c r="CZ139" s="70"/>
      <c r="DA139" s="70"/>
      <c r="DB139" s="70"/>
      <c r="DC139" s="70"/>
      <c r="DD139" s="70"/>
      <c r="DE139" s="70"/>
      <c r="DF139" s="70"/>
      <c r="DG139" s="70"/>
      <c r="DH139" s="70"/>
      <c r="DI139" s="70"/>
      <c r="DJ139" s="70"/>
      <c r="DK139" s="70"/>
      <c r="DL139" s="70"/>
      <c r="DM139" s="70"/>
      <c r="DN139" s="70"/>
      <c r="DO139" s="70"/>
      <c r="DP139" s="70"/>
      <c r="DQ139" s="70"/>
      <c r="DR139" s="70"/>
      <c r="DS139" s="70"/>
      <c r="DT139" s="70"/>
      <c r="DU139" s="70"/>
      <c r="DV139" s="70"/>
      <c r="DW139" s="70"/>
      <c r="DX139" s="70"/>
      <c r="DY139" s="70"/>
      <c r="DZ139" s="70"/>
      <c r="EA139" s="70"/>
      <c r="EB139" s="70"/>
      <c r="EC139" s="70"/>
      <c r="ED139" s="70"/>
      <c r="EE139" s="70"/>
      <c r="EF139" s="70"/>
      <c r="EG139" s="70"/>
      <c r="EH139" s="70"/>
      <c r="EI139" s="70"/>
      <c r="EJ139" s="70"/>
      <c r="EK139" s="70"/>
      <c r="EL139" s="70"/>
      <c r="EM139" s="70"/>
      <c r="EN139" s="70"/>
      <c r="EO139" s="70"/>
      <c r="EP139" s="70"/>
      <c r="EQ139" s="70"/>
      <c r="ER139" s="70"/>
      <c r="ES139" s="70"/>
      <c r="ET139" s="70"/>
      <c r="EU139" s="70"/>
      <c r="EV139" s="70"/>
      <c r="EW139" s="70"/>
      <c r="EX139" s="70"/>
      <c r="EY139" s="70"/>
      <c r="EZ139" s="70"/>
      <c r="FA139" s="70"/>
      <c r="FB139" s="70"/>
      <c r="FC139" s="70"/>
      <c r="FD139" s="70"/>
      <c r="FE139" s="70"/>
      <c r="FF139" s="70"/>
      <c r="FG139" s="70"/>
      <c r="FH139" s="70"/>
      <c r="FI139" s="70"/>
      <c r="FJ139" s="70"/>
      <c r="FK139" s="70"/>
      <c r="FL139" s="70"/>
      <c r="FM139" s="70"/>
      <c r="FN139" s="70"/>
      <c r="FO139" s="70"/>
      <c r="FP139" s="70"/>
      <c r="FQ139" s="70"/>
      <c r="FR139" s="70"/>
      <c r="FS139" s="70"/>
      <c r="FT139" s="70"/>
      <c r="FU139" s="70"/>
      <c r="FV139" s="70"/>
      <c r="FW139" s="70"/>
      <c r="FX139" s="70"/>
      <c r="FY139" s="70"/>
      <c r="FZ139" s="70"/>
      <c r="GA139" s="70"/>
      <c r="GB139" s="70"/>
      <c r="GC139" s="70"/>
      <c r="GD139" s="70"/>
      <c r="GE139" s="70"/>
      <c r="GF139" s="70"/>
      <c r="GG139" s="70"/>
      <c r="GH139" s="70"/>
      <c r="GI139" s="70"/>
      <c r="GJ139" s="70"/>
      <c r="GK139" s="70"/>
      <c r="GL139" s="70"/>
      <c r="GM139" s="70"/>
      <c r="GN139" s="70"/>
      <c r="GO139" s="70"/>
      <c r="GP139" s="70"/>
      <c r="GQ139" s="70"/>
      <c r="GR139" s="70"/>
      <c r="GS139" s="70"/>
      <c r="GT139" s="70"/>
      <c r="GU139" s="70"/>
      <c r="GV139" s="70"/>
      <c r="GW139" s="70"/>
      <c r="GX139" s="70"/>
      <c r="GY139" s="70"/>
      <c r="GZ139" s="70"/>
      <c r="HA139" s="70"/>
      <c r="HB139" s="70"/>
      <c r="HC139" s="70"/>
      <c r="HD139" s="70"/>
      <c r="HE139" s="70"/>
      <c r="HF139" s="70"/>
      <c r="HG139" s="70"/>
      <c r="HH139" s="70"/>
      <c r="HI139" s="70"/>
      <c r="HJ139" s="70"/>
      <c r="HK139" s="70"/>
      <c r="HL139" s="70"/>
      <c r="HM139" s="70"/>
      <c r="HN139" s="70"/>
      <c r="HO139" s="70"/>
      <c r="HP139" s="70"/>
      <c r="HQ139" s="70"/>
      <c r="HR139" s="70"/>
      <c r="HS139" s="70"/>
      <c r="HT139" s="70"/>
      <c r="HU139" s="70"/>
      <c r="HV139" s="70"/>
      <c r="HW139" s="70"/>
      <c r="HX139" s="70"/>
      <c r="HY139" s="70"/>
      <c r="HZ139" s="70"/>
      <c r="IA139" s="70"/>
      <c r="IB139" s="70"/>
      <c r="IC139" s="70"/>
      <c r="ID139" s="70"/>
      <c r="IE139" s="70"/>
      <c r="IF139" s="70"/>
      <c r="IG139" s="70"/>
      <c r="IH139" s="70"/>
      <c r="II139" s="70"/>
      <c r="IJ139" s="70"/>
      <c r="IK139" s="70"/>
      <c r="IL139" s="70"/>
      <c r="IM139" s="70"/>
      <c r="IN139" s="70"/>
      <c r="IO139" s="70"/>
      <c r="IP139" s="70"/>
      <c r="IQ139" s="70"/>
      <c r="IR139" s="70"/>
      <c r="IS139" s="70"/>
      <c r="IT139" s="70"/>
      <c r="IU139" s="70"/>
      <c r="IV139" s="70"/>
    </row>
    <row r="140" spans="1:256" s="590" customFormat="1" x14ac:dyDescent="0.2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70"/>
      <c r="BZ140" s="70"/>
      <c r="CA140" s="70"/>
      <c r="CB140" s="70"/>
      <c r="CC140" s="70"/>
      <c r="CD140" s="70"/>
      <c r="CE140" s="70"/>
      <c r="CF140" s="70"/>
      <c r="CG140" s="70"/>
      <c r="CH140" s="70"/>
      <c r="CI140" s="70"/>
      <c r="CJ140" s="70"/>
      <c r="CK140" s="70"/>
      <c r="CL140" s="70"/>
      <c r="CM140" s="70"/>
      <c r="CN140" s="70"/>
      <c r="CO140" s="70"/>
      <c r="CP140" s="70"/>
      <c r="CQ140" s="70"/>
      <c r="CR140" s="70"/>
      <c r="CS140" s="70"/>
      <c r="CT140" s="70"/>
      <c r="CU140" s="70"/>
      <c r="CV140" s="70"/>
      <c r="CW140" s="70"/>
      <c r="CX140" s="70"/>
      <c r="CY140" s="70"/>
      <c r="CZ140" s="70"/>
      <c r="DA140" s="70"/>
      <c r="DB140" s="70"/>
      <c r="DC140" s="70"/>
      <c r="DD140" s="70"/>
      <c r="DE140" s="70"/>
      <c r="DF140" s="70"/>
      <c r="DG140" s="70"/>
      <c r="DH140" s="70"/>
      <c r="DI140" s="70"/>
      <c r="DJ140" s="70"/>
      <c r="DK140" s="70"/>
      <c r="DL140" s="70"/>
      <c r="DM140" s="70"/>
      <c r="DN140" s="70"/>
      <c r="DO140" s="70"/>
      <c r="DP140" s="70"/>
      <c r="DQ140" s="70"/>
      <c r="DR140" s="70"/>
      <c r="DS140" s="70"/>
      <c r="DT140" s="70"/>
      <c r="DU140" s="70"/>
      <c r="DV140" s="70"/>
      <c r="DW140" s="70"/>
      <c r="DX140" s="70"/>
      <c r="DY140" s="70"/>
      <c r="DZ140" s="70"/>
      <c r="EA140" s="70"/>
      <c r="EB140" s="70"/>
      <c r="EC140" s="70"/>
      <c r="ED140" s="70"/>
      <c r="EE140" s="70"/>
      <c r="EF140" s="70"/>
      <c r="EG140" s="70"/>
      <c r="EH140" s="70"/>
      <c r="EI140" s="70"/>
      <c r="EJ140" s="70"/>
      <c r="EK140" s="70"/>
      <c r="EL140" s="70"/>
      <c r="EM140" s="70"/>
      <c r="EN140" s="70"/>
      <c r="EO140" s="70"/>
      <c r="EP140" s="70"/>
      <c r="EQ140" s="70"/>
      <c r="ER140" s="70"/>
      <c r="ES140" s="70"/>
      <c r="ET140" s="70"/>
      <c r="EU140" s="70"/>
      <c r="EV140" s="70"/>
      <c r="EW140" s="70"/>
      <c r="EX140" s="70"/>
      <c r="EY140" s="70"/>
      <c r="EZ140" s="70"/>
      <c r="FA140" s="70"/>
      <c r="FB140" s="70"/>
      <c r="FC140" s="70"/>
      <c r="FD140" s="70"/>
      <c r="FE140" s="70"/>
      <c r="FF140" s="70"/>
      <c r="FG140" s="70"/>
      <c r="FH140" s="70"/>
      <c r="FI140" s="70"/>
      <c r="FJ140" s="70"/>
      <c r="FK140" s="70"/>
      <c r="FL140" s="70"/>
      <c r="FM140" s="70"/>
      <c r="FN140" s="70"/>
      <c r="FO140" s="70"/>
      <c r="FP140" s="70"/>
      <c r="FQ140" s="70"/>
      <c r="FR140" s="70"/>
      <c r="FS140" s="70"/>
      <c r="FT140" s="70"/>
      <c r="FU140" s="70"/>
      <c r="FV140" s="70"/>
      <c r="FW140" s="70"/>
      <c r="FX140" s="70"/>
      <c r="FY140" s="70"/>
      <c r="FZ140" s="70"/>
      <c r="GA140" s="70"/>
      <c r="GB140" s="70"/>
      <c r="GC140" s="70"/>
      <c r="GD140" s="70"/>
      <c r="GE140" s="70"/>
      <c r="GF140" s="70"/>
      <c r="GG140" s="70"/>
      <c r="GH140" s="70"/>
      <c r="GI140" s="70"/>
      <c r="GJ140" s="70"/>
      <c r="GK140" s="70"/>
      <c r="GL140" s="70"/>
      <c r="GM140" s="70"/>
      <c r="GN140" s="70"/>
      <c r="GO140" s="70"/>
      <c r="GP140" s="70"/>
      <c r="GQ140" s="70"/>
      <c r="GR140" s="70"/>
      <c r="GS140" s="70"/>
      <c r="GT140" s="70"/>
      <c r="GU140" s="70"/>
      <c r="GV140" s="70"/>
      <c r="GW140" s="70"/>
      <c r="GX140" s="70"/>
      <c r="GY140" s="70"/>
      <c r="GZ140" s="70"/>
      <c r="HA140" s="70"/>
      <c r="HB140" s="70"/>
      <c r="HC140" s="70"/>
      <c r="HD140" s="70"/>
      <c r="HE140" s="70"/>
      <c r="HF140" s="70"/>
      <c r="HG140" s="70"/>
      <c r="HH140" s="70"/>
      <c r="HI140" s="70"/>
      <c r="HJ140" s="70"/>
      <c r="HK140" s="70"/>
      <c r="HL140" s="70"/>
      <c r="HM140" s="70"/>
      <c r="HN140" s="70"/>
      <c r="HO140" s="70"/>
      <c r="HP140" s="70"/>
      <c r="HQ140" s="70"/>
      <c r="HR140" s="70"/>
      <c r="HS140" s="70"/>
      <c r="HT140" s="70"/>
      <c r="HU140" s="70"/>
      <c r="HV140" s="70"/>
      <c r="HW140" s="70"/>
      <c r="HX140" s="70"/>
      <c r="HY140" s="70"/>
      <c r="HZ140" s="70"/>
      <c r="IA140" s="70"/>
      <c r="IB140" s="70"/>
      <c r="IC140" s="70"/>
      <c r="ID140" s="70"/>
      <c r="IE140" s="70"/>
      <c r="IF140" s="70"/>
      <c r="IG140" s="70"/>
      <c r="IH140" s="70"/>
      <c r="II140" s="70"/>
      <c r="IJ140" s="70"/>
      <c r="IK140" s="70"/>
      <c r="IL140" s="70"/>
      <c r="IM140" s="70"/>
      <c r="IN140" s="70"/>
      <c r="IO140" s="70"/>
      <c r="IP140" s="70"/>
      <c r="IQ140" s="70"/>
      <c r="IR140" s="70"/>
      <c r="IS140" s="70"/>
      <c r="IT140" s="70"/>
      <c r="IU140" s="70"/>
      <c r="IV140" s="70"/>
    </row>
    <row r="141" spans="1:256" s="590" customFormat="1" x14ac:dyDescent="0.2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70"/>
      <c r="BR141" s="70"/>
      <c r="BS141" s="70"/>
      <c r="BT141" s="70"/>
      <c r="BU141" s="70"/>
      <c r="BV141" s="70"/>
      <c r="BW141" s="70"/>
      <c r="BX141" s="70"/>
      <c r="BY141" s="70"/>
      <c r="BZ141" s="70"/>
      <c r="CA141" s="70"/>
      <c r="CB141" s="70"/>
      <c r="CC141" s="70"/>
      <c r="CD141" s="70"/>
      <c r="CE141" s="70"/>
      <c r="CF141" s="70"/>
      <c r="CG141" s="70"/>
      <c r="CH141" s="70"/>
      <c r="CI141" s="70"/>
      <c r="CJ141" s="70"/>
      <c r="CK141" s="70"/>
      <c r="CL141" s="70"/>
      <c r="CM141" s="70"/>
      <c r="CN141" s="70"/>
      <c r="CO141" s="70"/>
      <c r="CP141" s="70"/>
      <c r="CQ141" s="70"/>
      <c r="CR141" s="70"/>
      <c r="CS141" s="70"/>
      <c r="CT141" s="70"/>
      <c r="CU141" s="70"/>
      <c r="CV141" s="70"/>
      <c r="CW141" s="70"/>
      <c r="CX141" s="70"/>
      <c r="CY141" s="70"/>
      <c r="CZ141" s="70"/>
      <c r="DA141" s="70"/>
      <c r="DB141" s="70"/>
      <c r="DC141" s="70"/>
      <c r="DD141" s="70"/>
      <c r="DE141" s="70"/>
      <c r="DF141" s="70"/>
      <c r="DG141" s="70"/>
      <c r="DH141" s="70"/>
      <c r="DI141" s="70"/>
      <c r="DJ141" s="70"/>
      <c r="DK141" s="70"/>
      <c r="DL141" s="70"/>
      <c r="DM141" s="70"/>
      <c r="DN141" s="70"/>
      <c r="DO141" s="70"/>
      <c r="DP141" s="70"/>
      <c r="DQ141" s="70"/>
      <c r="DR141" s="70"/>
      <c r="DS141" s="70"/>
      <c r="DT141" s="70"/>
      <c r="DU141" s="70"/>
      <c r="DV141" s="70"/>
      <c r="DW141" s="70"/>
      <c r="DX141" s="70"/>
      <c r="DY141" s="70"/>
      <c r="DZ141" s="70"/>
      <c r="EA141" s="70"/>
      <c r="EB141" s="70"/>
      <c r="EC141" s="70"/>
      <c r="ED141" s="70"/>
      <c r="EE141" s="70"/>
      <c r="EF141" s="70"/>
      <c r="EG141" s="70"/>
      <c r="EH141" s="70"/>
      <c r="EI141" s="70"/>
      <c r="EJ141" s="70"/>
      <c r="EK141" s="70"/>
      <c r="EL141" s="70"/>
      <c r="EM141" s="70"/>
      <c r="EN141" s="70"/>
      <c r="EO141" s="70"/>
      <c r="EP141" s="70"/>
      <c r="EQ141" s="70"/>
      <c r="ER141" s="70"/>
      <c r="ES141" s="70"/>
      <c r="ET141" s="70"/>
      <c r="EU141" s="70"/>
      <c r="EV141" s="70"/>
      <c r="EW141" s="70"/>
      <c r="EX141" s="70"/>
      <c r="EY141" s="70"/>
      <c r="EZ141" s="70"/>
      <c r="FA141" s="70"/>
      <c r="FB141" s="70"/>
      <c r="FC141" s="70"/>
      <c r="FD141" s="70"/>
      <c r="FE141" s="70"/>
      <c r="FF141" s="70"/>
      <c r="FG141" s="70"/>
      <c r="FH141" s="70"/>
      <c r="FI141" s="70"/>
      <c r="FJ141" s="70"/>
      <c r="FK141" s="70"/>
      <c r="FL141" s="70"/>
      <c r="FM141" s="70"/>
      <c r="FN141" s="70"/>
      <c r="FO141" s="70"/>
      <c r="FP141" s="70"/>
      <c r="FQ141" s="70"/>
      <c r="FR141" s="70"/>
      <c r="FS141" s="70"/>
      <c r="FT141" s="70"/>
      <c r="FU141" s="70"/>
      <c r="FV141" s="70"/>
      <c r="FW141" s="70"/>
      <c r="FX141" s="70"/>
      <c r="FY141" s="70"/>
      <c r="FZ141" s="70"/>
      <c r="GA141" s="70"/>
      <c r="GB141" s="70"/>
      <c r="GC141" s="70"/>
      <c r="GD141" s="70"/>
      <c r="GE141" s="70"/>
      <c r="GF141" s="70"/>
      <c r="GG141" s="70"/>
      <c r="GH141" s="70"/>
      <c r="GI141" s="70"/>
      <c r="GJ141" s="70"/>
      <c r="GK141" s="70"/>
      <c r="GL141" s="70"/>
      <c r="GM141" s="70"/>
      <c r="GN141" s="70"/>
      <c r="GO141" s="70"/>
      <c r="GP141" s="70"/>
      <c r="GQ141" s="70"/>
      <c r="GR141" s="70"/>
      <c r="GS141" s="70"/>
      <c r="GT141" s="70"/>
      <c r="GU141" s="70"/>
      <c r="GV141" s="70"/>
      <c r="GW141" s="70"/>
      <c r="GX141" s="70"/>
      <c r="GY141" s="70"/>
      <c r="GZ141" s="70"/>
      <c r="HA141" s="70"/>
      <c r="HB141" s="70"/>
      <c r="HC141" s="70"/>
      <c r="HD141" s="70"/>
      <c r="HE141" s="70"/>
      <c r="HF141" s="70"/>
      <c r="HG141" s="70"/>
      <c r="HH141" s="70"/>
      <c r="HI141" s="70"/>
      <c r="HJ141" s="70"/>
      <c r="HK141" s="70"/>
      <c r="HL141" s="70"/>
      <c r="HM141" s="70"/>
      <c r="HN141" s="70"/>
      <c r="HO141" s="70"/>
      <c r="HP141" s="70"/>
      <c r="HQ141" s="70"/>
      <c r="HR141" s="70"/>
      <c r="HS141" s="70"/>
      <c r="HT141" s="70"/>
      <c r="HU141" s="70"/>
      <c r="HV141" s="70"/>
      <c r="HW141" s="70"/>
      <c r="HX141" s="70"/>
      <c r="HY141" s="70"/>
      <c r="HZ141" s="70"/>
      <c r="IA141" s="70"/>
      <c r="IB141" s="70"/>
      <c r="IC141" s="70"/>
      <c r="ID141" s="70"/>
      <c r="IE141" s="70"/>
      <c r="IF141" s="70"/>
      <c r="IG141" s="70"/>
      <c r="IH141" s="70"/>
      <c r="II141" s="70"/>
      <c r="IJ141" s="70"/>
      <c r="IK141" s="70"/>
      <c r="IL141" s="70"/>
      <c r="IM141" s="70"/>
      <c r="IN141" s="70"/>
      <c r="IO141" s="70"/>
      <c r="IP141" s="70"/>
      <c r="IQ141" s="70"/>
      <c r="IR141" s="70"/>
      <c r="IS141" s="70"/>
      <c r="IT141" s="70"/>
      <c r="IU141" s="70"/>
      <c r="IV141" s="70"/>
    </row>
    <row r="142" spans="1:256" s="590" customFormat="1" x14ac:dyDescent="0.2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70"/>
      <c r="BR142" s="70"/>
      <c r="BS142" s="70"/>
      <c r="BT142" s="70"/>
      <c r="BU142" s="70"/>
      <c r="BV142" s="70"/>
      <c r="BW142" s="70"/>
      <c r="BX142" s="70"/>
      <c r="BY142" s="70"/>
      <c r="BZ142" s="70"/>
      <c r="CA142" s="70"/>
      <c r="CB142" s="70"/>
      <c r="CC142" s="70"/>
      <c r="CD142" s="70"/>
      <c r="CE142" s="70"/>
      <c r="CF142" s="70"/>
      <c r="CG142" s="70"/>
      <c r="CH142" s="70"/>
      <c r="CI142" s="70"/>
      <c r="CJ142" s="70"/>
      <c r="CK142" s="70"/>
      <c r="CL142" s="70"/>
      <c r="CM142" s="70"/>
      <c r="CN142" s="70"/>
      <c r="CO142" s="70"/>
      <c r="CP142" s="70"/>
      <c r="CQ142" s="70"/>
      <c r="CR142" s="70"/>
      <c r="CS142" s="70"/>
      <c r="CT142" s="70"/>
      <c r="CU142" s="70"/>
      <c r="CV142" s="70"/>
      <c r="CW142" s="70"/>
      <c r="CX142" s="70"/>
      <c r="CY142" s="70"/>
      <c r="CZ142" s="70"/>
      <c r="DA142" s="70"/>
      <c r="DB142" s="70"/>
      <c r="DC142" s="70"/>
      <c r="DD142" s="70"/>
      <c r="DE142" s="70"/>
      <c r="DF142" s="70"/>
      <c r="DG142" s="70"/>
      <c r="DH142" s="70"/>
      <c r="DI142" s="70"/>
      <c r="DJ142" s="70"/>
      <c r="DK142" s="70"/>
      <c r="DL142" s="70"/>
      <c r="DM142" s="70"/>
      <c r="DN142" s="70"/>
      <c r="DO142" s="70"/>
      <c r="DP142" s="70"/>
      <c r="DQ142" s="70"/>
      <c r="DR142" s="70"/>
      <c r="DS142" s="70"/>
      <c r="DT142" s="70"/>
      <c r="DU142" s="70"/>
      <c r="DV142" s="70"/>
      <c r="DW142" s="70"/>
      <c r="DX142" s="70"/>
      <c r="DY142" s="70"/>
      <c r="DZ142" s="70"/>
      <c r="EA142" s="70"/>
      <c r="EB142" s="70"/>
      <c r="EC142" s="70"/>
      <c r="ED142" s="70"/>
      <c r="EE142" s="70"/>
      <c r="EF142" s="70"/>
      <c r="EG142" s="70"/>
      <c r="EH142" s="70"/>
      <c r="EI142" s="70"/>
      <c r="EJ142" s="70"/>
      <c r="EK142" s="70"/>
      <c r="EL142" s="70"/>
      <c r="EM142" s="70"/>
      <c r="EN142" s="70"/>
      <c r="EO142" s="70"/>
      <c r="EP142" s="70"/>
      <c r="EQ142" s="70"/>
      <c r="ER142" s="70"/>
      <c r="ES142" s="70"/>
      <c r="ET142" s="70"/>
      <c r="EU142" s="70"/>
      <c r="EV142" s="70"/>
      <c r="EW142" s="70"/>
      <c r="EX142" s="70"/>
      <c r="EY142" s="70"/>
      <c r="EZ142" s="70"/>
      <c r="FA142" s="70"/>
      <c r="FB142" s="70"/>
      <c r="FC142" s="70"/>
      <c r="FD142" s="70"/>
      <c r="FE142" s="70"/>
      <c r="FF142" s="70"/>
      <c r="FG142" s="70"/>
      <c r="FH142" s="70"/>
      <c r="FI142" s="70"/>
      <c r="FJ142" s="70"/>
      <c r="FK142" s="70"/>
      <c r="FL142" s="70"/>
      <c r="FM142" s="70"/>
      <c r="FN142" s="70"/>
      <c r="FO142" s="70"/>
      <c r="FP142" s="70"/>
      <c r="FQ142" s="70"/>
      <c r="FR142" s="70"/>
      <c r="FS142" s="70"/>
      <c r="FT142" s="70"/>
      <c r="FU142" s="70"/>
      <c r="FV142" s="70"/>
      <c r="FW142" s="70"/>
      <c r="FX142" s="70"/>
      <c r="FY142" s="70"/>
      <c r="FZ142" s="70"/>
      <c r="GA142" s="70"/>
      <c r="GB142" s="70"/>
      <c r="GC142" s="70"/>
      <c r="GD142" s="70"/>
      <c r="GE142" s="70"/>
      <c r="GF142" s="70"/>
      <c r="GG142" s="70"/>
      <c r="GH142" s="70"/>
      <c r="GI142" s="70"/>
      <c r="GJ142" s="70"/>
      <c r="GK142" s="70"/>
      <c r="GL142" s="70"/>
      <c r="GM142" s="70"/>
      <c r="GN142" s="70"/>
      <c r="GO142" s="70"/>
      <c r="GP142" s="70"/>
      <c r="GQ142" s="70"/>
      <c r="GR142" s="70"/>
      <c r="GS142" s="70"/>
      <c r="GT142" s="70"/>
      <c r="GU142" s="70"/>
      <c r="GV142" s="70"/>
      <c r="GW142" s="70"/>
      <c r="GX142" s="70"/>
      <c r="GY142" s="70"/>
      <c r="GZ142" s="70"/>
      <c r="HA142" s="70"/>
      <c r="HB142" s="70"/>
      <c r="HC142" s="70"/>
      <c r="HD142" s="70"/>
      <c r="HE142" s="70"/>
      <c r="HF142" s="70"/>
      <c r="HG142" s="70"/>
      <c r="HH142" s="70"/>
      <c r="HI142" s="70"/>
      <c r="HJ142" s="70"/>
      <c r="HK142" s="70"/>
      <c r="HL142" s="70"/>
      <c r="HM142" s="70"/>
      <c r="HN142" s="70"/>
      <c r="HO142" s="70"/>
      <c r="HP142" s="70"/>
      <c r="HQ142" s="70"/>
      <c r="HR142" s="70"/>
      <c r="HS142" s="70"/>
      <c r="HT142" s="70"/>
      <c r="HU142" s="70"/>
      <c r="HV142" s="70"/>
      <c r="HW142" s="70"/>
      <c r="HX142" s="70"/>
      <c r="HY142" s="70"/>
      <c r="HZ142" s="70"/>
      <c r="IA142" s="70"/>
      <c r="IB142" s="70"/>
      <c r="IC142" s="70"/>
      <c r="ID142" s="70"/>
      <c r="IE142" s="70"/>
      <c r="IF142" s="70"/>
      <c r="IG142" s="70"/>
      <c r="IH142" s="70"/>
      <c r="II142" s="70"/>
      <c r="IJ142" s="70"/>
      <c r="IK142" s="70"/>
      <c r="IL142" s="70"/>
      <c r="IM142" s="70"/>
      <c r="IN142" s="70"/>
      <c r="IO142" s="70"/>
      <c r="IP142" s="70"/>
      <c r="IQ142" s="70"/>
      <c r="IR142" s="70"/>
      <c r="IS142" s="70"/>
      <c r="IT142" s="70"/>
      <c r="IU142" s="70"/>
      <c r="IV142" s="70"/>
    </row>
    <row r="143" spans="1:256" s="590" customFormat="1" x14ac:dyDescent="0.2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70"/>
      <c r="BR143" s="70"/>
      <c r="BS143" s="70"/>
      <c r="BT143" s="70"/>
      <c r="BU143" s="70"/>
      <c r="BV143" s="70"/>
      <c r="BW143" s="70"/>
      <c r="BX143" s="70"/>
      <c r="BY143" s="70"/>
      <c r="BZ143" s="70"/>
      <c r="CA143" s="70"/>
      <c r="CB143" s="70"/>
      <c r="CC143" s="70"/>
      <c r="CD143" s="70"/>
      <c r="CE143" s="70"/>
      <c r="CF143" s="70"/>
      <c r="CG143" s="70"/>
      <c r="CH143" s="70"/>
      <c r="CI143" s="70"/>
      <c r="CJ143" s="70"/>
      <c r="CK143" s="70"/>
      <c r="CL143" s="70"/>
      <c r="CM143" s="70"/>
      <c r="CN143" s="70"/>
      <c r="CO143" s="70"/>
      <c r="CP143" s="70"/>
      <c r="CQ143" s="70"/>
      <c r="CR143" s="70"/>
      <c r="CS143" s="70"/>
      <c r="CT143" s="70"/>
      <c r="CU143" s="70"/>
      <c r="CV143" s="70"/>
      <c r="CW143" s="70"/>
      <c r="CX143" s="70"/>
      <c r="CY143" s="70"/>
      <c r="CZ143" s="70"/>
      <c r="DA143" s="70"/>
      <c r="DB143" s="70"/>
      <c r="DC143" s="70"/>
      <c r="DD143" s="70"/>
      <c r="DE143" s="70"/>
      <c r="DF143" s="70"/>
      <c r="DG143" s="70"/>
      <c r="DH143" s="70"/>
      <c r="DI143" s="70"/>
      <c r="DJ143" s="70"/>
      <c r="DK143" s="70"/>
      <c r="DL143" s="70"/>
      <c r="DM143" s="70"/>
      <c r="DN143" s="70"/>
      <c r="DO143" s="70"/>
      <c r="DP143" s="70"/>
      <c r="DQ143" s="70"/>
      <c r="DR143" s="70"/>
      <c r="DS143" s="70"/>
      <c r="DT143" s="70"/>
      <c r="DU143" s="70"/>
      <c r="DV143" s="70"/>
      <c r="DW143" s="70"/>
      <c r="DX143" s="70"/>
      <c r="DY143" s="70"/>
      <c r="DZ143" s="70"/>
      <c r="EA143" s="70"/>
      <c r="EB143" s="70"/>
      <c r="EC143" s="70"/>
      <c r="ED143" s="70"/>
      <c r="EE143" s="70"/>
      <c r="EF143" s="70"/>
      <c r="EG143" s="70"/>
      <c r="EH143" s="70"/>
      <c r="EI143" s="70"/>
      <c r="EJ143" s="70"/>
      <c r="EK143" s="70"/>
      <c r="EL143" s="70"/>
      <c r="EM143" s="70"/>
      <c r="EN143" s="70"/>
      <c r="EO143" s="70"/>
      <c r="EP143" s="70"/>
      <c r="EQ143" s="70"/>
      <c r="ER143" s="70"/>
      <c r="ES143" s="70"/>
      <c r="ET143" s="70"/>
      <c r="EU143" s="70"/>
      <c r="EV143" s="70"/>
      <c r="EW143" s="70"/>
      <c r="EX143" s="70"/>
      <c r="EY143" s="70"/>
      <c r="EZ143" s="70"/>
      <c r="FA143" s="70"/>
      <c r="FB143" s="70"/>
      <c r="FC143" s="70"/>
      <c r="FD143" s="70"/>
      <c r="FE143" s="70"/>
      <c r="FF143" s="70"/>
      <c r="FG143" s="70"/>
      <c r="FH143" s="70"/>
      <c r="FI143" s="70"/>
      <c r="FJ143" s="70"/>
      <c r="FK143" s="70"/>
      <c r="FL143" s="70"/>
      <c r="FM143" s="70"/>
      <c r="FN143" s="70"/>
      <c r="FO143" s="70"/>
      <c r="FP143" s="70"/>
      <c r="FQ143" s="70"/>
      <c r="FR143" s="70"/>
      <c r="FS143" s="70"/>
      <c r="FT143" s="70"/>
      <c r="FU143" s="70"/>
      <c r="FV143" s="70"/>
      <c r="FW143" s="70"/>
      <c r="FX143" s="70"/>
      <c r="FY143" s="70"/>
      <c r="FZ143" s="70"/>
      <c r="GA143" s="70"/>
      <c r="GB143" s="70"/>
      <c r="GC143" s="70"/>
      <c r="GD143" s="70"/>
      <c r="GE143" s="70"/>
      <c r="GF143" s="70"/>
      <c r="GG143" s="70"/>
      <c r="GH143" s="70"/>
      <c r="GI143" s="70"/>
      <c r="GJ143" s="70"/>
      <c r="GK143" s="70"/>
      <c r="GL143" s="70"/>
      <c r="GM143" s="70"/>
      <c r="GN143" s="70"/>
      <c r="GO143" s="70"/>
      <c r="GP143" s="70"/>
      <c r="GQ143" s="70"/>
      <c r="GR143" s="70"/>
      <c r="GS143" s="70"/>
      <c r="GT143" s="70"/>
      <c r="GU143" s="70"/>
      <c r="GV143" s="70"/>
      <c r="GW143" s="70"/>
      <c r="GX143" s="70"/>
      <c r="GY143" s="70"/>
      <c r="GZ143" s="70"/>
      <c r="HA143" s="70"/>
      <c r="HB143" s="70"/>
      <c r="HC143" s="70"/>
      <c r="HD143" s="70"/>
      <c r="HE143" s="70"/>
      <c r="HF143" s="70"/>
      <c r="HG143" s="70"/>
      <c r="HH143" s="70"/>
      <c r="HI143" s="70"/>
      <c r="HJ143" s="70"/>
      <c r="HK143" s="70"/>
      <c r="HL143" s="70"/>
      <c r="HM143" s="70"/>
      <c r="HN143" s="70"/>
      <c r="HO143" s="70"/>
      <c r="HP143" s="70"/>
      <c r="HQ143" s="70"/>
      <c r="HR143" s="70"/>
      <c r="HS143" s="70"/>
      <c r="HT143" s="70"/>
      <c r="HU143" s="70"/>
      <c r="HV143" s="70"/>
      <c r="HW143" s="70"/>
      <c r="HX143" s="70"/>
      <c r="HY143" s="70"/>
      <c r="HZ143" s="70"/>
      <c r="IA143" s="70"/>
      <c r="IB143" s="70"/>
      <c r="IC143" s="70"/>
      <c r="ID143" s="70"/>
      <c r="IE143" s="70"/>
      <c r="IF143" s="70"/>
      <c r="IG143" s="70"/>
      <c r="IH143" s="70"/>
      <c r="II143" s="70"/>
      <c r="IJ143" s="70"/>
      <c r="IK143" s="70"/>
      <c r="IL143" s="70"/>
      <c r="IM143" s="70"/>
      <c r="IN143" s="70"/>
      <c r="IO143" s="70"/>
      <c r="IP143" s="70"/>
      <c r="IQ143" s="70"/>
      <c r="IR143" s="70"/>
      <c r="IS143" s="70"/>
      <c r="IT143" s="70"/>
      <c r="IU143" s="70"/>
      <c r="IV143" s="70"/>
    </row>
    <row r="144" spans="1:256" s="590" customFormat="1" x14ac:dyDescent="0.2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70"/>
      <c r="BR144" s="70"/>
      <c r="BS144" s="70"/>
      <c r="BT144" s="70"/>
      <c r="BU144" s="70"/>
      <c r="BV144" s="70"/>
      <c r="BW144" s="70"/>
      <c r="BX144" s="70"/>
      <c r="BY144" s="70"/>
      <c r="BZ144" s="70"/>
      <c r="CA144" s="70"/>
      <c r="CB144" s="70"/>
      <c r="CC144" s="70"/>
      <c r="CD144" s="70"/>
      <c r="CE144" s="70"/>
      <c r="CF144" s="70"/>
      <c r="CG144" s="70"/>
      <c r="CH144" s="70"/>
      <c r="CI144" s="70"/>
      <c r="CJ144" s="70"/>
      <c r="CK144" s="70"/>
      <c r="CL144" s="70"/>
      <c r="CM144" s="70"/>
      <c r="CN144" s="70"/>
      <c r="CO144" s="70"/>
      <c r="CP144" s="70"/>
      <c r="CQ144" s="70"/>
      <c r="CR144" s="70"/>
      <c r="CS144" s="70"/>
      <c r="CT144" s="70"/>
      <c r="CU144" s="70"/>
      <c r="CV144" s="70"/>
      <c r="CW144" s="70"/>
      <c r="CX144" s="70"/>
      <c r="CY144" s="70"/>
      <c r="CZ144" s="70"/>
      <c r="DA144" s="70"/>
      <c r="DB144" s="70"/>
      <c r="DC144" s="70"/>
      <c r="DD144" s="70"/>
      <c r="DE144" s="70"/>
      <c r="DF144" s="70"/>
      <c r="DG144" s="70"/>
      <c r="DH144" s="70"/>
      <c r="DI144" s="70"/>
      <c r="DJ144" s="70"/>
      <c r="DK144" s="70"/>
      <c r="DL144" s="70"/>
      <c r="DM144" s="70"/>
      <c r="DN144" s="70"/>
      <c r="DO144" s="70"/>
      <c r="DP144" s="70"/>
      <c r="DQ144" s="70"/>
      <c r="DR144" s="70"/>
      <c r="DS144" s="70"/>
      <c r="DT144" s="70"/>
      <c r="DU144" s="70"/>
      <c r="DV144" s="70"/>
      <c r="DW144" s="70"/>
      <c r="DX144" s="70"/>
      <c r="DY144" s="70"/>
      <c r="DZ144" s="70"/>
      <c r="EA144" s="70"/>
      <c r="EB144" s="70"/>
      <c r="EC144" s="70"/>
      <c r="ED144" s="70"/>
      <c r="EE144" s="70"/>
      <c r="EF144" s="70"/>
      <c r="EG144" s="70"/>
      <c r="EH144" s="70"/>
      <c r="EI144" s="70"/>
      <c r="EJ144" s="70"/>
      <c r="EK144" s="70"/>
      <c r="EL144" s="70"/>
      <c r="EM144" s="70"/>
      <c r="EN144" s="70"/>
      <c r="EO144" s="70"/>
      <c r="EP144" s="70"/>
      <c r="EQ144" s="70"/>
      <c r="ER144" s="70"/>
      <c r="ES144" s="70"/>
      <c r="ET144" s="70"/>
      <c r="EU144" s="70"/>
      <c r="EV144" s="70"/>
      <c r="EW144" s="70"/>
      <c r="EX144" s="70"/>
      <c r="EY144" s="70"/>
      <c r="EZ144" s="70"/>
      <c r="FA144" s="70"/>
      <c r="FB144" s="70"/>
      <c r="FC144" s="70"/>
      <c r="FD144" s="70"/>
      <c r="FE144" s="70"/>
      <c r="FF144" s="70"/>
      <c r="FG144" s="70"/>
      <c r="FH144" s="70"/>
      <c r="FI144" s="70"/>
      <c r="FJ144" s="70"/>
      <c r="FK144" s="70"/>
      <c r="FL144" s="70"/>
      <c r="FM144" s="70"/>
      <c r="FN144" s="70"/>
      <c r="FO144" s="70"/>
      <c r="FP144" s="70"/>
      <c r="FQ144" s="70"/>
      <c r="FR144" s="70"/>
      <c r="FS144" s="70"/>
      <c r="FT144" s="70"/>
      <c r="FU144" s="70"/>
      <c r="FV144" s="70"/>
      <c r="FW144" s="70"/>
      <c r="FX144" s="70"/>
      <c r="FY144" s="70"/>
      <c r="FZ144" s="70"/>
      <c r="GA144" s="70"/>
      <c r="GB144" s="70"/>
      <c r="GC144" s="70"/>
      <c r="GD144" s="70"/>
      <c r="GE144" s="70"/>
      <c r="GF144" s="70"/>
      <c r="GG144" s="70"/>
      <c r="GH144" s="70"/>
      <c r="GI144" s="70"/>
      <c r="GJ144" s="70"/>
      <c r="GK144" s="70"/>
      <c r="GL144" s="70"/>
      <c r="GM144" s="70"/>
      <c r="GN144" s="70"/>
      <c r="GO144" s="70"/>
      <c r="GP144" s="70"/>
      <c r="GQ144" s="70"/>
      <c r="GR144" s="70"/>
      <c r="GS144" s="70"/>
      <c r="GT144" s="70"/>
      <c r="GU144" s="70"/>
      <c r="GV144" s="70"/>
      <c r="GW144" s="70"/>
      <c r="GX144" s="70"/>
      <c r="GY144" s="70"/>
      <c r="GZ144" s="70"/>
      <c r="HA144" s="70"/>
      <c r="HB144" s="70"/>
      <c r="HC144" s="70"/>
      <c r="HD144" s="70"/>
      <c r="HE144" s="70"/>
      <c r="HF144" s="70"/>
      <c r="HG144" s="70"/>
      <c r="HH144" s="70"/>
      <c r="HI144" s="70"/>
      <c r="HJ144" s="70"/>
      <c r="HK144" s="70"/>
      <c r="HL144" s="70"/>
      <c r="HM144" s="70"/>
      <c r="HN144" s="70"/>
      <c r="HO144" s="70"/>
      <c r="HP144" s="70"/>
      <c r="HQ144" s="70"/>
      <c r="HR144" s="70"/>
      <c r="HS144" s="70"/>
      <c r="HT144" s="70"/>
      <c r="HU144" s="70"/>
      <c r="HV144" s="70"/>
      <c r="HW144" s="70"/>
      <c r="HX144" s="70"/>
      <c r="HY144" s="70"/>
      <c r="HZ144" s="70"/>
      <c r="IA144" s="70"/>
      <c r="IB144" s="70"/>
      <c r="IC144" s="70"/>
      <c r="ID144" s="70"/>
      <c r="IE144" s="70"/>
      <c r="IF144" s="70"/>
      <c r="IG144" s="70"/>
      <c r="IH144" s="70"/>
      <c r="II144" s="70"/>
      <c r="IJ144" s="70"/>
      <c r="IK144" s="70"/>
      <c r="IL144" s="70"/>
      <c r="IM144" s="70"/>
      <c r="IN144" s="70"/>
      <c r="IO144" s="70"/>
      <c r="IP144" s="70"/>
      <c r="IQ144" s="70"/>
      <c r="IR144" s="70"/>
      <c r="IS144" s="70"/>
      <c r="IT144" s="70"/>
      <c r="IU144" s="70"/>
      <c r="IV144" s="70"/>
    </row>
    <row r="145" spans="1:256" s="590" customFormat="1" x14ac:dyDescent="0.2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  <c r="BR145" s="70"/>
      <c r="BS145" s="70"/>
      <c r="BT145" s="70"/>
      <c r="BU145" s="70"/>
      <c r="BV145" s="70"/>
      <c r="BW145" s="70"/>
      <c r="BX145" s="70"/>
      <c r="BY145" s="70"/>
      <c r="BZ145" s="70"/>
      <c r="CA145" s="70"/>
      <c r="CB145" s="70"/>
      <c r="CC145" s="70"/>
      <c r="CD145" s="70"/>
      <c r="CE145" s="70"/>
      <c r="CF145" s="70"/>
      <c r="CG145" s="70"/>
      <c r="CH145" s="70"/>
      <c r="CI145" s="70"/>
      <c r="CJ145" s="70"/>
      <c r="CK145" s="70"/>
      <c r="CL145" s="70"/>
      <c r="CM145" s="70"/>
      <c r="CN145" s="70"/>
      <c r="CO145" s="70"/>
      <c r="CP145" s="70"/>
      <c r="CQ145" s="70"/>
      <c r="CR145" s="70"/>
      <c r="CS145" s="70"/>
      <c r="CT145" s="70"/>
      <c r="CU145" s="70"/>
      <c r="CV145" s="70"/>
      <c r="CW145" s="70"/>
      <c r="CX145" s="70"/>
      <c r="CY145" s="70"/>
      <c r="CZ145" s="70"/>
      <c r="DA145" s="70"/>
      <c r="DB145" s="70"/>
      <c r="DC145" s="70"/>
      <c r="DD145" s="70"/>
      <c r="DE145" s="70"/>
      <c r="DF145" s="70"/>
      <c r="DG145" s="70"/>
      <c r="DH145" s="70"/>
      <c r="DI145" s="70"/>
      <c r="DJ145" s="70"/>
      <c r="DK145" s="70"/>
      <c r="DL145" s="70"/>
      <c r="DM145" s="70"/>
      <c r="DN145" s="70"/>
      <c r="DO145" s="70"/>
      <c r="DP145" s="70"/>
      <c r="DQ145" s="70"/>
      <c r="DR145" s="70"/>
      <c r="DS145" s="70"/>
      <c r="DT145" s="70"/>
      <c r="DU145" s="70"/>
      <c r="DV145" s="70"/>
      <c r="DW145" s="70"/>
      <c r="DX145" s="70"/>
      <c r="DY145" s="70"/>
      <c r="DZ145" s="70"/>
      <c r="EA145" s="70"/>
      <c r="EB145" s="70"/>
      <c r="EC145" s="70"/>
      <c r="ED145" s="70"/>
      <c r="EE145" s="70"/>
      <c r="EF145" s="70"/>
      <c r="EG145" s="70"/>
      <c r="EH145" s="70"/>
      <c r="EI145" s="70"/>
      <c r="EJ145" s="70"/>
      <c r="EK145" s="70"/>
      <c r="EL145" s="70"/>
      <c r="EM145" s="70"/>
      <c r="EN145" s="70"/>
      <c r="EO145" s="70"/>
      <c r="EP145" s="70"/>
      <c r="EQ145" s="70"/>
      <c r="ER145" s="70"/>
      <c r="ES145" s="70"/>
      <c r="ET145" s="70"/>
      <c r="EU145" s="70"/>
      <c r="EV145" s="70"/>
      <c r="EW145" s="70"/>
      <c r="EX145" s="70"/>
      <c r="EY145" s="70"/>
      <c r="EZ145" s="70"/>
      <c r="FA145" s="70"/>
      <c r="FB145" s="70"/>
      <c r="FC145" s="70"/>
      <c r="FD145" s="70"/>
      <c r="FE145" s="70"/>
      <c r="FF145" s="70"/>
      <c r="FG145" s="70"/>
      <c r="FH145" s="70"/>
      <c r="FI145" s="70"/>
      <c r="FJ145" s="70"/>
      <c r="FK145" s="70"/>
      <c r="FL145" s="70"/>
      <c r="FM145" s="70"/>
      <c r="FN145" s="70"/>
      <c r="FO145" s="70"/>
      <c r="FP145" s="70"/>
      <c r="FQ145" s="70"/>
      <c r="FR145" s="70"/>
      <c r="FS145" s="70"/>
      <c r="FT145" s="70"/>
      <c r="FU145" s="70"/>
      <c r="FV145" s="70"/>
      <c r="FW145" s="70"/>
      <c r="FX145" s="70"/>
      <c r="FY145" s="70"/>
      <c r="FZ145" s="70"/>
      <c r="GA145" s="70"/>
      <c r="GB145" s="70"/>
      <c r="GC145" s="70"/>
      <c r="GD145" s="70"/>
      <c r="GE145" s="70"/>
      <c r="GF145" s="70"/>
      <c r="GG145" s="70"/>
      <c r="GH145" s="70"/>
      <c r="GI145" s="70"/>
      <c r="GJ145" s="70"/>
      <c r="GK145" s="70"/>
      <c r="GL145" s="70"/>
      <c r="GM145" s="70"/>
      <c r="GN145" s="70"/>
      <c r="GO145" s="70"/>
      <c r="GP145" s="70"/>
      <c r="GQ145" s="70"/>
      <c r="GR145" s="70"/>
      <c r="GS145" s="70"/>
      <c r="GT145" s="70"/>
      <c r="GU145" s="70"/>
      <c r="GV145" s="70"/>
      <c r="GW145" s="70"/>
      <c r="GX145" s="70"/>
      <c r="GY145" s="70"/>
      <c r="GZ145" s="70"/>
      <c r="HA145" s="70"/>
      <c r="HB145" s="70"/>
      <c r="HC145" s="70"/>
      <c r="HD145" s="70"/>
      <c r="HE145" s="70"/>
      <c r="HF145" s="70"/>
      <c r="HG145" s="70"/>
      <c r="HH145" s="70"/>
      <c r="HI145" s="70"/>
      <c r="HJ145" s="70"/>
      <c r="HK145" s="70"/>
      <c r="HL145" s="70"/>
      <c r="HM145" s="70"/>
      <c r="HN145" s="70"/>
      <c r="HO145" s="70"/>
      <c r="HP145" s="70"/>
      <c r="HQ145" s="70"/>
      <c r="HR145" s="70"/>
      <c r="HS145" s="70"/>
      <c r="HT145" s="70"/>
      <c r="HU145" s="70"/>
      <c r="HV145" s="70"/>
      <c r="HW145" s="70"/>
      <c r="HX145" s="70"/>
      <c r="HY145" s="70"/>
      <c r="HZ145" s="70"/>
      <c r="IA145" s="70"/>
      <c r="IB145" s="70"/>
      <c r="IC145" s="70"/>
      <c r="ID145" s="70"/>
      <c r="IE145" s="70"/>
      <c r="IF145" s="70"/>
      <c r="IG145" s="70"/>
      <c r="IH145" s="70"/>
      <c r="II145" s="70"/>
      <c r="IJ145" s="70"/>
      <c r="IK145" s="70"/>
      <c r="IL145" s="70"/>
      <c r="IM145" s="70"/>
      <c r="IN145" s="70"/>
      <c r="IO145" s="70"/>
      <c r="IP145" s="70"/>
      <c r="IQ145" s="70"/>
      <c r="IR145" s="70"/>
      <c r="IS145" s="70"/>
      <c r="IT145" s="70"/>
      <c r="IU145" s="70"/>
      <c r="IV145" s="70"/>
    </row>
    <row r="146" spans="1:256" s="590" customFormat="1" x14ac:dyDescent="0.2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/>
      <c r="BR146" s="70"/>
      <c r="BS146" s="70"/>
      <c r="BT146" s="70"/>
      <c r="BU146" s="70"/>
      <c r="BV146" s="70"/>
      <c r="BW146" s="70"/>
      <c r="BX146" s="70"/>
      <c r="BY146" s="70"/>
      <c r="BZ146" s="70"/>
      <c r="CA146" s="70"/>
      <c r="CB146" s="70"/>
      <c r="CC146" s="70"/>
      <c r="CD146" s="70"/>
      <c r="CE146" s="70"/>
      <c r="CF146" s="70"/>
      <c r="CG146" s="70"/>
      <c r="CH146" s="70"/>
      <c r="CI146" s="70"/>
      <c r="CJ146" s="70"/>
      <c r="CK146" s="70"/>
      <c r="CL146" s="70"/>
      <c r="CM146" s="70"/>
      <c r="CN146" s="70"/>
      <c r="CO146" s="70"/>
      <c r="CP146" s="70"/>
      <c r="CQ146" s="70"/>
      <c r="CR146" s="70"/>
      <c r="CS146" s="70"/>
      <c r="CT146" s="70"/>
      <c r="CU146" s="70"/>
      <c r="CV146" s="70"/>
      <c r="CW146" s="70"/>
      <c r="CX146" s="70"/>
      <c r="CY146" s="70"/>
      <c r="CZ146" s="70"/>
      <c r="DA146" s="70"/>
      <c r="DB146" s="70"/>
      <c r="DC146" s="70"/>
      <c r="DD146" s="70"/>
      <c r="DE146" s="70"/>
      <c r="DF146" s="70"/>
      <c r="DG146" s="70"/>
      <c r="DH146" s="70"/>
      <c r="DI146" s="70"/>
      <c r="DJ146" s="70"/>
      <c r="DK146" s="70"/>
      <c r="DL146" s="70"/>
      <c r="DM146" s="70"/>
      <c r="DN146" s="70"/>
      <c r="DO146" s="70"/>
      <c r="DP146" s="70"/>
      <c r="DQ146" s="70"/>
      <c r="DR146" s="70"/>
      <c r="DS146" s="70"/>
      <c r="DT146" s="70"/>
      <c r="DU146" s="70"/>
      <c r="DV146" s="70"/>
      <c r="DW146" s="70"/>
      <c r="DX146" s="70"/>
      <c r="DY146" s="70"/>
      <c r="DZ146" s="70"/>
      <c r="EA146" s="70"/>
      <c r="EB146" s="70"/>
      <c r="EC146" s="70"/>
      <c r="ED146" s="70"/>
      <c r="EE146" s="70"/>
      <c r="EF146" s="70"/>
      <c r="EG146" s="70"/>
      <c r="EH146" s="70"/>
      <c r="EI146" s="70"/>
      <c r="EJ146" s="70"/>
      <c r="EK146" s="70"/>
      <c r="EL146" s="70"/>
      <c r="EM146" s="70"/>
      <c r="EN146" s="70"/>
      <c r="EO146" s="70"/>
      <c r="EP146" s="70"/>
      <c r="EQ146" s="70"/>
      <c r="ER146" s="70"/>
      <c r="ES146" s="70"/>
      <c r="ET146" s="70"/>
      <c r="EU146" s="70"/>
      <c r="EV146" s="70"/>
      <c r="EW146" s="70"/>
      <c r="EX146" s="70"/>
      <c r="EY146" s="70"/>
      <c r="EZ146" s="70"/>
      <c r="FA146" s="70"/>
      <c r="FB146" s="70"/>
      <c r="FC146" s="70"/>
      <c r="FD146" s="70"/>
      <c r="FE146" s="70"/>
      <c r="FF146" s="70"/>
      <c r="FG146" s="70"/>
      <c r="FH146" s="70"/>
      <c r="FI146" s="70"/>
      <c r="FJ146" s="70"/>
      <c r="FK146" s="70"/>
      <c r="FL146" s="70"/>
      <c r="FM146" s="70"/>
      <c r="FN146" s="70"/>
      <c r="FO146" s="70"/>
      <c r="FP146" s="70"/>
      <c r="FQ146" s="70"/>
      <c r="FR146" s="70"/>
      <c r="FS146" s="70"/>
      <c r="FT146" s="70"/>
      <c r="FU146" s="70"/>
      <c r="FV146" s="70"/>
      <c r="FW146" s="70"/>
      <c r="FX146" s="70"/>
      <c r="FY146" s="70"/>
      <c r="FZ146" s="70"/>
      <c r="GA146" s="70"/>
      <c r="GB146" s="70"/>
      <c r="GC146" s="70"/>
      <c r="GD146" s="70"/>
      <c r="GE146" s="70"/>
      <c r="GF146" s="70"/>
      <c r="GG146" s="70"/>
      <c r="GH146" s="70"/>
      <c r="GI146" s="70"/>
      <c r="GJ146" s="70"/>
      <c r="GK146" s="70"/>
      <c r="GL146" s="70"/>
      <c r="GM146" s="70"/>
      <c r="GN146" s="70"/>
      <c r="GO146" s="70"/>
      <c r="GP146" s="70"/>
      <c r="GQ146" s="70"/>
      <c r="GR146" s="70"/>
      <c r="GS146" s="70"/>
      <c r="GT146" s="70"/>
      <c r="GU146" s="70"/>
      <c r="GV146" s="70"/>
      <c r="GW146" s="70"/>
      <c r="GX146" s="70"/>
      <c r="GY146" s="70"/>
      <c r="GZ146" s="70"/>
      <c r="HA146" s="70"/>
      <c r="HB146" s="70"/>
      <c r="HC146" s="70"/>
      <c r="HD146" s="70"/>
      <c r="HE146" s="70"/>
      <c r="HF146" s="70"/>
      <c r="HG146" s="70"/>
      <c r="HH146" s="70"/>
      <c r="HI146" s="70"/>
      <c r="HJ146" s="70"/>
      <c r="HK146" s="70"/>
      <c r="HL146" s="70"/>
      <c r="HM146" s="70"/>
      <c r="HN146" s="70"/>
      <c r="HO146" s="70"/>
      <c r="HP146" s="70"/>
      <c r="HQ146" s="70"/>
      <c r="HR146" s="70"/>
      <c r="HS146" s="70"/>
      <c r="HT146" s="70"/>
      <c r="HU146" s="70"/>
      <c r="HV146" s="70"/>
      <c r="HW146" s="70"/>
      <c r="HX146" s="70"/>
      <c r="HY146" s="70"/>
      <c r="HZ146" s="70"/>
      <c r="IA146" s="70"/>
      <c r="IB146" s="70"/>
      <c r="IC146" s="70"/>
      <c r="ID146" s="70"/>
      <c r="IE146" s="70"/>
      <c r="IF146" s="70"/>
      <c r="IG146" s="70"/>
      <c r="IH146" s="70"/>
      <c r="II146" s="70"/>
      <c r="IJ146" s="70"/>
      <c r="IK146" s="70"/>
      <c r="IL146" s="70"/>
      <c r="IM146" s="70"/>
      <c r="IN146" s="70"/>
      <c r="IO146" s="70"/>
      <c r="IP146" s="70"/>
      <c r="IQ146" s="70"/>
      <c r="IR146" s="70"/>
      <c r="IS146" s="70"/>
      <c r="IT146" s="70"/>
      <c r="IU146" s="70"/>
      <c r="IV146" s="70"/>
    </row>
    <row r="147" spans="1:256" s="590" customFormat="1" x14ac:dyDescent="0.2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  <c r="BR147" s="70"/>
      <c r="BS147" s="70"/>
      <c r="BT147" s="70"/>
      <c r="BU147" s="70"/>
      <c r="BV147" s="70"/>
      <c r="BW147" s="70"/>
      <c r="BX147" s="70"/>
      <c r="BY147" s="70"/>
      <c r="BZ147" s="70"/>
      <c r="CA147" s="70"/>
      <c r="CB147" s="70"/>
      <c r="CC147" s="70"/>
      <c r="CD147" s="70"/>
      <c r="CE147" s="70"/>
      <c r="CF147" s="70"/>
      <c r="CG147" s="70"/>
      <c r="CH147" s="70"/>
      <c r="CI147" s="70"/>
      <c r="CJ147" s="70"/>
      <c r="CK147" s="70"/>
      <c r="CL147" s="70"/>
      <c r="CM147" s="70"/>
      <c r="CN147" s="70"/>
      <c r="CO147" s="70"/>
      <c r="CP147" s="70"/>
      <c r="CQ147" s="70"/>
      <c r="CR147" s="70"/>
      <c r="CS147" s="70"/>
      <c r="CT147" s="70"/>
      <c r="CU147" s="70"/>
      <c r="CV147" s="70"/>
      <c r="CW147" s="70"/>
      <c r="CX147" s="70"/>
      <c r="CY147" s="70"/>
      <c r="CZ147" s="70"/>
      <c r="DA147" s="70"/>
      <c r="DB147" s="70"/>
      <c r="DC147" s="70"/>
      <c r="DD147" s="70"/>
      <c r="DE147" s="70"/>
      <c r="DF147" s="70"/>
      <c r="DG147" s="70"/>
      <c r="DH147" s="70"/>
      <c r="DI147" s="70"/>
      <c r="DJ147" s="70"/>
      <c r="DK147" s="70"/>
      <c r="DL147" s="70"/>
      <c r="DM147" s="70"/>
      <c r="DN147" s="70"/>
      <c r="DO147" s="70"/>
      <c r="DP147" s="70"/>
      <c r="DQ147" s="70"/>
      <c r="DR147" s="70"/>
      <c r="DS147" s="70"/>
      <c r="DT147" s="70"/>
      <c r="DU147" s="70"/>
      <c r="DV147" s="70"/>
      <c r="DW147" s="70"/>
      <c r="DX147" s="70"/>
      <c r="DY147" s="70"/>
      <c r="DZ147" s="70"/>
      <c r="EA147" s="70"/>
      <c r="EB147" s="70"/>
      <c r="EC147" s="70"/>
      <c r="ED147" s="70"/>
      <c r="EE147" s="70"/>
      <c r="EF147" s="70"/>
      <c r="EG147" s="70"/>
      <c r="EH147" s="70"/>
      <c r="EI147" s="70"/>
      <c r="EJ147" s="70"/>
      <c r="EK147" s="70"/>
      <c r="EL147" s="70"/>
      <c r="EM147" s="70"/>
      <c r="EN147" s="70"/>
      <c r="EO147" s="70"/>
      <c r="EP147" s="70"/>
      <c r="EQ147" s="70"/>
      <c r="ER147" s="70"/>
      <c r="ES147" s="70"/>
      <c r="ET147" s="70"/>
      <c r="EU147" s="70"/>
      <c r="EV147" s="70"/>
      <c r="EW147" s="70"/>
      <c r="EX147" s="70"/>
      <c r="EY147" s="70"/>
      <c r="EZ147" s="70"/>
      <c r="FA147" s="70"/>
      <c r="FB147" s="70"/>
      <c r="FC147" s="70"/>
      <c r="FD147" s="70"/>
      <c r="FE147" s="70"/>
      <c r="FF147" s="70"/>
      <c r="FG147" s="70"/>
      <c r="FH147" s="70"/>
      <c r="FI147" s="70"/>
      <c r="FJ147" s="70"/>
      <c r="FK147" s="70"/>
      <c r="FL147" s="70"/>
      <c r="FM147" s="70"/>
      <c r="FN147" s="70"/>
      <c r="FO147" s="70"/>
      <c r="FP147" s="70"/>
      <c r="FQ147" s="70"/>
      <c r="FR147" s="70"/>
      <c r="FS147" s="70"/>
      <c r="FT147" s="70"/>
      <c r="FU147" s="70"/>
      <c r="FV147" s="70"/>
      <c r="FW147" s="70"/>
      <c r="FX147" s="70"/>
      <c r="FY147" s="70"/>
      <c r="FZ147" s="70"/>
      <c r="GA147" s="70"/>
      <c r="GB147" s="70"/>
      <c r="GC147" s="70"/>
      <c r="GD147" s="70"/>
      <c r="GE147" s="70"/>
      <c r="GF147" s="70"/>
      <c r="GG147" s="70"/>
      <c r="GH147" s="70"/>
      <c r="GI147" s="70"/>
      <c r="GJ147" s="70"/>
      <c r="GK147" s="70"/>
      <c r="GL147" s="70"/>
      <c r="GM147" s="70"/>
      <c r="GN147" s="70"/>
      <c r="GO147" s="70"/>
      <c r="GP147" s="70"/>
      <c r="GQ147" s="70"/>
      <c r="GR147" s="70"/>
      <c r="GS147" s="70"/>
      <c r="GT147" s="70"/>
      <c r="GU147" s="70"/>
      <c r="GV147" s="70"/>
      <c r="GW147" s="70"/>
      <c r="GX147" s="70"/>
      <c r="GY147" s="70"/>
      <c r="GZ147" s="70"/>
      <c r="HA147" s="70"/>
      <c r="HB147" s="70"/>
      <c r="HC147" s="70"/>
      <c r="HD147" s="70"/>
      <c r="HE147" s="70"/>
      <c r="HF147" s="70"/>
      <c r="HG147" s="70"/>
      <c r="HH147" s="70"/>
      <c r="HI147" s="70"/>
      <c r="HJ147" s="70"/>
      <c r="HK147" s="70"/>
      <c r="HL147" s="70"/>
      <c r="HM147" s="70"/>
      <c r="HN147" s="70"/>
      <c r="HO147" s="70"/>
      <c r="HP147" s="70"/>
      <c r="HQ147" s="70"/>
      <c r="HR147" s="70"/>
      <c r="HS147" s="70"/>
      <c r="HT147" s="70"/>
      <c r="HU147" s="70"/>
      <c r="HV147" s="70"/>
      <c r="HW147" s="70"/>
      <c r="HX147" s="70"/>
      <c r="HY147" s="70"/>
      <c r="HZ147" s="70"/>
      <c r="IA147" s="70"/>
      <c r="IB147" s="70"/>
      <c r="IC147" s="70"/>
      <c r="ID147" s="70"/>
      <c r="IE147" s="70"/>
      <c r="IF147" s="70"/>
      <c r="IG147" s="70"/>
      <c r="IH147" s="70"/>
      <c r="II147" s="70"/>
      <c r="IJ147" s="70"/>
      <c r="IK147" s="70"/>
      <c r="IL147" s="70"/>
      <c r="IM147" s="70"/>
      <c r="IN147" s="70"/>
      <c r="IO147" s="70"/>
      <c r="IP147" s="70"/>
      <c r="IQ147" s="70"/>
      <c r="IR147" s="70"/>
      <c r="IS147" s="70"/>
      <c r="IT147" s="70"/>
      <c r="IU147" s="70"/>
      <c r="IV147" s="70"/>
    </row>
    <row r="148" spans="1:256" s="590" customFormat="1" x14ac:dyDescent="0.2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70"/>
      <c r="BR148" s="70"/>
      <c r="BS148" s="70"/>
      <c r="BT148" s="70"/>
      <c r="BU148" s="70"/>
      <c r="BV148" s="70"/>
      <c r="BW148" s="70"/>
      <c r="BX148" s="70"/>
      <c r="BY148" s="70"/>
      <c r="BZ148" s="70"/>
      <c r="CA148" s="70"/>
      <c r="CB148" s="70"/>
      <c r="CC148" s="70"/>
      <c r="CD148" s="70"/>
      <c r="CE148" s="70"/>
      <c r="CF148" s="70"/>
      <c r="CG148" s="70"/>
      <c r="CH148" s="70"/>
      <c r="CI148" s="70"/>
      <c r="CJ148" s="70"/>
      <c r="CK148" s="70"/>
      <c r="CL148" s="70"/>
      <c r="CM148" s="70"/>
      <c r="CN148" s="70"/>
      <c r="CO148" s="70"/>
      <c r="CP148" s="70"/>
      <c r="CQ148" s="70"/>
      <c r="CR148" s="70"/>
      <c r="CS148" s="70"/>
      <c r="CT148" s="70"/>
      <c r="CU148" s="70"/>
      <c r="CV148" s="70"/>
      <c r="CW148" s="70"/>
      <c r="CX148" s="70"/>
      <c r="CY148" s="70"/>
      <c r="CZ148" s="70"/>
      <c r="DA148" s="70"/>
      <c r="DB148" s="70"/>
      <c r="DC148" s="70"/>
      <c r="DD148" s="70"/>
      <c r="DE148" s="70"/>
      <c r="DF148" s="70"/>
      <c r="DG148" s="70"/>
      <c r="DH148" s="70"/>
      <c r="DI148" s="70"/>
      <c r="DJ148" s="70"/>
      <c r="DK148" s="70"/>
      <c r="DL148" s="70"/>
      <c r="DM148" s="70"/>
      <c r="DN148" s="70"/>
      <c r="DO148" s="70"/>
      <c r="DP148" s="70"/>
      <c r="DQ148" s="70"/>
      <c r="DR148" s="70"/>
      <c r="DS148" s="70"/>
      <c r="DT148" s="70"/>
      <c r="DU148" s="70"/>
      <c r="DV148" s="70"/>
      <c r="DW148" s="70"/>
      <c r="DX148" s="70"/>
      <c r="DY148" s="70"/>
      <c r="DZ148" s="70"/>
      <c r="EA148" s="70"/>
      <c r="EB148" s="70"/>
      <c r="EC148" s="70"/>
      <c r="ED148" s="70"/>
      <c r="EE148" s="70"/>
      <c r="EF148" s="70"/>
      <c r="EG148" s="70"/>
      <c r="EH148" s="70"/>
      <c r="EI148" s="70"/>
      <c r="EJ148" s="70"/>
      <c r="EK148" s="70"/>
      <c r="EL148" s="70"/>
      <c r="EM148" s="70"/>
      <c r="EN148" s="70"/>
      <c r="EO148" s="70"/>
      <c r="EP148" s="70"/>
      <c r="EQ148" s="70"/>
      <c r="ER148" s="70"/>
      <c r="ES148" s="70"/>
      <c r="ET148" s="70"/>
      <c r="EU148" s="70"/>
      <c r="EV148" s="70"/>
      <c r="EW148" s="70"/>
      <c r="EX148" s="70"/>
      <c r="EY148" s="70"/>
      <c r="EZ148" s="70"/>
      <c r="FA148" s="70"/>
      <c r="FB148" s="70"/>
      <c r="FC148" s="70"/>
      <c r="FD148" s="70"/>
      <c r="FE148" s="70"/>
      <c r="FF148" s="70"/>
      <c r="FG148" s="70"/>
      <c r="FH148" s="70"/>
      <c r="FI148" s="70"/>
      <c r="FJ148" s="70"/>
      <c r="FK148" s="70"/>
      <c r="FL148" s="70"/>
      <c r="FM148" s="70"/>
      <c r="FN148" s="70"/>
      <c r="FO148" s="70"/>
      <c r="FP148" s="70"/>
      <c r="FQ148" s="70"/>
      <c r="FR148" s="70"/>
      <c r="FS148" s="70"/>
      <c r="FT148" s="70"/>
      <c r="FU148" s="70"/>
      <c r="FV148" s="70"/>
      <c r="FW148" s="70"/>
      <c r="FX148" s="70"/>
      <c r="FY148" s="70"/>
      <c r="FZ148" s="70"/>
      <c r="GA148" s="70"/>
      <c r="GB148" s="70"/>
      <c r="GC148" s="70"/>
      <c r="GD148" s="70"/>
      <c r="GE148" s="70"/>
      <c r="GF148" s="70"/>
      <c r="GG148" s="70"/>
      <c r="GH148" s="70"/>
      <c r="GI148" s="70"/>
      <c r="GJ148" s="70"/>
      <c r="GK148" s="70"/>
      <c r="GL148" s="70"/>
      <c r="GM148" s="70"/>
      <c r="GN148" s="70"/>
      <c r="GO148" s="70"/>
      <c r="GP148" s="70"/>
      <c r="GQ148" s="70"/>
      <c r="GR148" s="70"/>
      <c r="GS148" s="70"/>
      <c r="GT148" s="70"/>
      <c r="GU148" s="70"/>
      <c r="GV148" s="70"/>
      <c r="GW148" s="70"/>
      <c r="GX148" s="70"/>
      <c r="GY148" s="70"/>
      <c r="GZ148" s="70"/>
      <c r="HA148" s="70"/>
      <c r="HB148" s="70"/>
      <c r="HC148" s="70"/>
      <c r="HD148" s="70"/>
      <c r="HE148" s="70"/>
      <c r="HF148" s="70"/>
      <c r="HG148" s="70"/>
      <c r="HH148" s="70"/>
      <c r="HI148" s="70"/>
      <c r="HJ148" s="70"/>
      <c r="HK148" s="70"/>
      <c r="HL148" s="70"/>
      <c r="HM148" s="70"/>
      <c r="HN148" s="70"/>
      <c r="HO148" s="70"/>
      <c r="HP148" s="70"/>
      <c r="HQ148" s="70"/>
      <c r="HR148" s="70"/>
      <c r="HS148" s="70"/>
      <c r="HT148" s="70"/>
      <c r="HU148" s="70"/>
      <c r="HV148" s="70"/>
      <c r="HW148" s="70"/>
      <c r="HX148" s="70"/>
      <c r="HY148" s="70"/>
      <c r="HZ148" s="70"/>
      <c r="IA148" s="70"/>
      <c r="IB148" s="70"/>
      <c r="IC148" s="70"/>
      <c r="ID148" s="70"/>
      <c r="IE148" s="70"/>
      <c r="IF148" s="70"/>
      <c r="IG148" s="70"/>
      <c r="IH148" s="70"/>
      <c r="II148" s="70"/>
      <c r="IJ148" s="70"/>
      <c r="IK148" s="70"/>
      <c r="IL148" s="70"/>
      <c r="IM148" s="70"/>
      <c r="IN148" s="70"/>
      <c r="IO148" s="70"/>
      <c r="IP148" s="70"/>
      <c r="IQ148" s="70"/>
      <c r="IR148" s="70"/>
      <c r="IS148" s="70"/>
      <c r="IT148" s="70"/>
      <c r="IU148" s="70"/>
      <c r="IV148" s="70"/>
    </row>
    <row r="149" spans="1:256" s="590" customFormat="1" x14ac:dyDescent="0.2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70"/>
      <c r="BR149" s="70"/>
      <c r="BS149" s="70"/>
      <c r="BT149" s="70"/>
      <c r="BU149" s="70"/>
      <c r="BV149" s="70"/>
      <c r="BW149" s="70"/>
      <c r="BX149" s="70"/>
      <c r="BY149" s="70"/>
      <c r="BZ149" s="70"/>
      <c r="CA149" s="70"/>
      <c r="CB149" s="70"/>
      <c r="CC149" s="70"/>
      <c r="CD149" s="70"/>
      <c r="CE149" s="70"/>
      <c r="CF149" s="70"/>
      <c r="CG149" s="70"/>
      <c r="CH149" s="70"/>
      <c r="CI149" s="70"/>
      <c r="CJ149" s="70"/>
      <c r="CK149" s="70"/>
      <c r="CL149" s="70"/>
      <c r="CM149" s="70"/>
      <c r="CN149" s="70"/>
      <c r="CO149" s="70"/>
      <c r="CP149" s="70"/>
      <c r="CQ149" s="70"/>
      <c r="CR149" s="70"/>
      <c r="CS149" s="70"/>
      <c r="CT149" s="70"/>
      <c r="CU149" s="70"/>
      <c r="CV149" s="70"/>
      <c r="CW149" s="70"/>
      <c r="CX149" s="70"/>
      <c r="CY149" s="70"/>
      <c r="CZ149" s="70"/>
      <c r="DA149" s="70"/>
      <c r="DB149" s="70"/>
      <c r="DC149" s="70"/>
      <c r="DD149" s="70"/>
      <c r="DE149" s="70"/>
      <c r="DF149" s="70"/>
      <c r="DG149" s="70"/>
      <c r="DH149" s="70"/>
      <c r="DI149" s="70"/>
      <c r="DJ149" s="70"/>
      <c r="DK149" s="70"/>
      <c r="DL149" s="70"/>
      <c r="DM149" s="70"/>
      <c r="DN149" s="70"/>
      <c r="DO149" s="70"/>
      <c r="DP149" s="70"/>
      <c r="DQ149" s="70"/>
      <c r="DR149" s="70"/>
      <c r="DS149" s="70"/>
      <c r="DT149" s="70"/>
      <c r="DU149" s="70"/>
      <c r="DV149" s="70"/>
      <c r="DW149" s="70"/>
      <c r="DX149" s="70"/>
      <c r="DY149" s="70"/>
      <c r="DZ149" s="70"/>
      <c r="EA149" s="70"/>
      <c r="EB149" s="70"/>
      <c r="EC149" s="70"/>
      <c r="ED149" s="70"/>
      <c r="EE149" s="70"/>
      <c r="EF149" s="70"/>
      <c r="EG149" s="70"/>
      <c r="EH149" s="70"/>
      <c r="EI149" s="70"/>
      <c r="EJ149" s="70"/>
      <c r="EK149" s="70"/>
      <c r="EL149" s="70"/>
      <c r="EM149" s="70"/>
      <c r="EN149" s="70"/>
      <c r="EO149" s="70"/>
      <c r="EP149" s="70"/>
      <c r="EQ149" s="70"/>
      <c r="ER149" s="70"/>
      <c r="ES149" s="70"/>
      <c r="ET149" s="70"/>
      <c r="EU149" s="70"/>
      <c r="EV149" s="70"/>
      <c r="EW149" s="70"/>
      <c r="EX149" s="70"/>
      <c r="EY149" s="70"/>
      <c r="EZ149" s="70"/>
      <c r="FA149" s="70"/>
      <c r="FB149" s="70"/>
      <c r="FC149" s="70"/>
      <c r="FD149" s="70"/>
      <c r="FE149" s="70"/>
      <c r="FF149" s="70"/>
      <c r="FG149" s="70"/>
      <c r="FH149" s="70"/>
      <c r="FI149" s="70"/>
      <c r="FJ149" s="70"/>
      <c r="FK149" s="70"/>
      <c r="FL149" s="70"/>
      <c r="FM149" s="70"/>
      <c r="FN149" s="70"/>
      <c r="FO149" s="70"/>
      <c r="FP149" s="70"/>
      <c r="FQ149" s="70"/>
      <c r="FR149" s="70"/>
      <c r="FS149" s="70"/>
      <c r="FT149" s="70"/>
      <c r="FU149" s="70"/>
      <c r="FV149" s="70"/>
      <c r="FW149" s="70"/>
      <c r="FX149" s="70"/>
      <c r="FY149" s="70"/>
      <c r="FZ149" s="70"/>
      <c r="GA149" s="70"/>
      <c r="GB149" s="70"/>
      <c r="GC149" s="70"/>
      <c r="GD149" s="70"/>
      <c r="GE149" s="70"/>
      <c r="GF149" s="70"/>
      <c r="GG149" s="70"/>
      <c r="GH149" s="70"/>
      <c r="GI149" s="70"/>
      <c r="GJ149" s="70"/>
      <c r="GK149" s="70"/>
      <c r="GL149" s="70"/>
      <c r="GM149" s="70"/>
      <c r="GN149" s="70"/>
      <c r="GO149" s="70"/>
      <c r="GP149" s="70"/>
      <c r="GQ149" s="70"/>
      <c r="GR149" s="70"/>
      <c r="GS149" s="70"/>
      <c r="GT149" s="70"/>
      <c r="GU149" s="70"/>
      <c r="GV149" s="70"/>
      <c r="GW149" s="70"/>
      <c r="GX149" s="70"/>
      <c r="GY149" s="70"/>
      <c r="GZ149" s="70"/>
      <c r="HA149" s="70"/>
      <c r="HB149" s="70"/>
      <c r="HC149" s="70"/>
      <c r="HD149" s="70"/>
      <c r="HE149" s="70"/>
      <c r="HF149" s="70"/>
      <c r="HG149" s="70"/>
      <c r="HH149" s="70"/>
      <c r="HI149" s="70"/>
      <c r="HJ149" s="70"/>
      <c r="HK149" s="70"/>
      <c r="HL149" s="70"/>
      <c r="HM149" s="70"/>
      <c r="HN149" s="70"/>
      <c r="HO149" s="70"/>
      <c r="HP149" s="70"/>
      <c r="HQ149" s="70"/>
      <c r="HR149" s="70"/>
      <c r="HS149" s="70"/>
      <c r="HT149" s="70"/>
      <c r="HU149" s="70"/>
      <c r="HV149" s="70"/>
      <c r="HW149" s="70"/>
      <c r="HX149" s="70"/>
      <c r="HY149" s="70"/>
      <c r="HZ149" s="70"/>
      <c r="IA149" s="70"/>
      <c r="IB149" s="70"/>
      <c r="IC149" s="70"/>
      <c r="ID149" s="70"/>
      <c r="IE149" s="70"/>
      <c r="IF149" s="70"/>
      <c r="IG149" s="70"/>
      <c r="IH149" s="70"/>
      <c r="II149" s="70"/>
      <c r="IJ149" s="70"/>
      <c r="IK149" s="70"/>
      <c r="IL149" s="70"/>
      <c r="IM149" s="70"/>
      <c r="IN149" s="70"/>
      <c r="IO149" s="70"/>
      <c r="IP149" s="70"/>
      <c r="IQ149" s="70"/>
      <c r="IR149" s="70"/>
      <c r="IS149" s="70"/>
      <c r="IT149" s="70"/>
      <c r="IU149" s="70"/>
      <c r="IV149" s="70"/>
    </row>
    <row r="150" spans="1:256" s="590" customFormat="1" x14ac:dyDescent="0.2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  <c r="BR150" s="70"/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/>
      <c r="CD150" s="70"/>
      <c r="CE150" s="70"/>
      <c r="CF150" s="70"/>
      <c r="CG150" s="70"/>
      <c r="CH150" s="70"/>
      <c r="CI150" s="70"/>
      <c r="CJ150" s="70"/>
      <c r="CK150" s="70"/>
      <c r="CL150" s="70"/>
      <c r="CM150" s="70"/>
      <c r="CN150" s="70"/>
      <c r="CO150" s="70"/>
      <c r="CP150" s="70"/>
      <c r="CQ150" s="70"/>
      <c r="CR150" s="70"/>
      <c r="CS150" s="70"/>
      <c r="CT150" s="70"/>
      <c r="CU150" s="70"/>
      <c r="CV150" s="70"/>
      <c r="CW150" s="70"/>
      <c r="CX150" s="70"/>
      <c r="CY150" s="70"/>
      <c r="CZ150" s="70"/>
      <c r="DA150" s="70"/>
      <c r="DB150" s="70"/>
      <c r="DC150" s="70"/>
      <c r="DD150" s="70"/>
      <c r="DE150" s="70"/>
      <c r="DF150" s="70"/>
      <c r="DG150" s="70"/>
      <c r="DH150" s="70"/>
      <c r="DI150" s="70"/>
      <c r="DJ150" s="70"/>
      <c r="DK150" s="70"/>
      <c r="DL150" s="70"/>
      <c r="DM150" s="70"/>
      <c r="DN150" s="70"/>
      <c r="DO150" s="70"/>
      <c r="DP150" s="70"/>
      <c r="DQ150" s="70"/>
      <c r="DR150" s="70"/>
      <c r="DS150" s="70"/>
      <c r="DT150" s="70"/>
      <c r="DU150" s="70"/>
      <c r="DV150" s="70"/>
      <c r="DW150" s="70"/>
      <c r="DX150" s="70"/>
      <c r="DY150" s="70"/>
      <c r="DZ150" s="70"/>
      <c r="EA150" s="70"/>
      <c r="EB150" s="70"/>
      <c r="EC150" s="70"/>
      <c r="ED150" s="70"/>
      <c r="EE150" s="70"/>
      <c r="EF150" s="70"/>
      <c r="EG150" s="70"/>
      <c r="EH150" s="70"/>
      <c r="EI150" s="70"/>
      <c r="EJ150" s="70"/>
      <c r="EK150" s="70"/>
      <c r="EL150" s="70"/>
      <c r="EM150" s="70"/>
      <c r="EN150" s="70"/>
      <c r="EO150" s="70"/>
      <c r="EP150" s="70"/>
      <c r="EQ150" s="70"/>
      <c r="ER150" s="70"/>
      <c r="ES150" s="70"/>
      <c r="ET150" s="70"/>
      <c r="EU150" s="70"/>
      <c r="EV150" s="70"/>
      <c r="EW150" s="70"/>
      <c r="EX150" s="70"/>
      <c r="EY150" s="70"/>
      <c r="EZ150" s="70"/>
      <c r="FA150" s="70"/>
      <c r="FB150" s="70"/>
      <c r="FC150" s="70"/>
      <c r="FD150" s="70"/>
      <c r="FE150" s="70"/>
      <c r="FF150" s="70"/>
      <c r="FG150" s="70"/>
      <c r="FH150" s="70"/>
      <c r="FI150" s="70"/>
      <c r="FJ150" s="70"/>
      <c r="FK150" s="70"/>
      <c r="FL150" s="70"/>
      <c r="FM150" s="70"/>
      <c r="FN150" s="70"/>
      <c r="FO150" s="70"/>
      <c r="FP150" s="70"/>
      <c r="FQ150" s="70"/>
      <c r="FR150" s="70"/>
      <c r="FS150" s="70"/>
      <c r="FT150" s="70"/>
      <c r="FU150" s="70"/>
      <c r="FV150" s="70"/>
      <c r="FW150" s="70"/>
      <c r="FX150" s="70"/>
      <c r="FY150" s="70"/>
      <c r="FZ150" s="70"/>
      <c r="GA150" s="70"/>
      <c r="GB150" s="70"/>
      <c r="GC150" s="70"/>
      <c r="GD150" s="70"/>
      <c r="GE150" s="70"/>
      <c r="GF150" s="70"/>
      <c r="GG150" s="70"/>
      <c r="GH150" s="70"/>
      <c r="GI150" s="70"/>
      <c r="GJ150" s="70"/>
      <c r="GK150" s="70"/>
      <c r="GL150" s="70"/>
      <c r="GM150" s="70"/>
      <c r="GN150" s="70"/>
      <c r="GO150" s="70"/>
      <c r="GP150" s="70"/>
      <c r="GQ150" s="70"/>
      <c r="GR150" s="70"/>
      <c r="GS150" s="70"/>
      <c r="GT150" s="70"/>
      <c r="GU150" s="70"/>
      <c r="GV150" s="70"/>
      <c r="GW150" s="70"/>
      <c r="GX150" s="70"/>
      <c r="GY150" s="70"/>
      <c r="GZ150" s="70"/>
      <c r="HA150" s="70"/>
      <c r="HB150" s="70"/>
      <c r="HC150" s="70"/>
      <c r="HD150" s="70"/>
      <c r="HE150" s="70"/>
      <c r="HF150" s="70"/>
      <c r="HG150" s="70"/>
      <c r="HH150" s="70"/>
      <c r="HI150" s="70"/>
      <c r="HJ150" s="70"/>
      <c r="HK150" s="70"/>
      <c r="HL150" s="70"/>
      <c r="HM150" s="70"/>
      <c r="HN150" s="70"/>
      <c r="HO150" s="70"/>
      <c r="HP150" s="70"/>
      <c r="HQ150" s="70"/>
      <c r="HR150" s="70"/>
      <c r="HS150" s="70"/>
      <c r="HT150" s="70"/>
      <c r="HU150" s="70"/>
      <c r="HV150" s="70"/>
      <c r="HW150" s="70"/>
      <c r="HX150" s="70"/>
      <c r="HY150" s="70"/>
      <c r="HZ150" s="70"/>
      <c r="IA150" s="70"/>
      <c r="IB150" s="70"/>
      <c r="IC150" s="70"/>
      <c r="ID150" s="70"/>
      <c r="IE150" s="70"/>
      <c r="IF150" s="70"/>
      <c r="IG150" s="70"/>
      <c r="IH150" s="70"/>
      <c r="II150" s="70"/>
      <c r="IJ150" s="70"/>
      <c r="IK150" s="70"/>
      <c r="IL150" s="70"/>
      <c r="IM150" s="70"/>
      <c r="IN150" s="70"/>
      <c r="IO150" s="70"/>
      <c r="IP150" s="70"/>
      <c r="IQ150" s="70"/>
      <c r="IR150" s="70"/>
      <c r="IS150" s="70"/>
      <c r="IT150" s="70"/>
      <c r="IU150" s="70"/>
      <c r="IV150" s="70"/>
    </row>
  </sheetData>
  <mergeCells count="3">
    <mergeCell ref="A31:C31"/>
    <mergeCell ref="A32:C32"/>
    <mergeCell ref="A33:C33"/>
  </mergeCells>
  <printOptions horizontalCentered="1"/>
  <pageMargins left="0.59055118110236204" right="0.55118110236220497" top="0.59055118110236204" bottom="0.59055118110236204" header="0.27559055118110198" footer="0.511811023622047"/>
  <pageSetup paperSize="9" scale="65"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D931A-DACB-40D8-9E90-F3EB760DD44A}">
  <sheetPr codeName="Sheet10">
    <tabColor rgb="FF92D050"/>
  </sheetPr>
  <dimension ref="A1:E54"/>
  <sheetViews>
    <sheetView topLeftCell="B1" zoomScale="85" zoomScaleNormal="85" workbookViewId="0">
      <selection activeCell="G30" sqref="G30"/>
    </sheetView>
  </sheetViews>
  <sheetFormatPr defaultRowHeight="15" x14ac:dyDescent="0.2"/>
  <cols>
    <col min="1" max="1" width="5.5703125" style="70" customWidth="1"/>
    <col min="2" max="2" width="59" style="70" bestFit="1" customWidth="1"/>
    <col min="3" max="3" width="20" style="70" customWidth="1"/>
    <col min="4" max="4" width="43" style="70" customWidth="1"/>
    <col min="5" max="5" width="9.28515625" style="70" customWidth="1"/>
    <col min="6" max="256" width="8.7109375" style="330"/>
    <col min="257" max="257" width="5.5703125" style="330" customWidth="1"/>
    <col min="258" max="258" width="59" style="330" bestFit="1" customWidth="1"/>
    <col min="259" max="259" width="38.7109375" style="330" customWidth="1"/>
    <col min="260" max="260" width="37.5703125" style="330" customWidth="1"/>
    <col min="261" max="261" width="9.28515625" style="330" customWidth="1"/>
    <col min="262" max="512" width="8.7109375" style="330"/>
    <col min="513" max="513" width="5.5703125" style="330" customWidth="1"/>
    <col min="514" max="514" width="59" style="330" bestFit="1" customWidth="1"/>
    <col min="515" max="515" width="38.7109375" style="330" customWidth="1"/>
    <col min="516" max="516" width="37.5703125" style="330" customWidth="1"/>
    <col min="517" max="517" width="9.28515625" style="330" customWidth="1"/>
    <col min="518" max="768" width="8.7109375" style="330"/>
    <col min="769" max="769" width="5.5703125" style="330" customWidth="1"/>
    <col min="770" max="770" width="59" style="330" bestFit="1" customWidth="1"/>
    <col min="771" max="771" width="38.7109375" style="330" customWidth="1"/>
    <col min="772" max="772" width="37.5703125" style="330" customWidth="1"/>
    <col min="773" max="773" width="9.28515625" style="330" customWidth="1"/>
    <col min="774" max="1024" width="8.7109375" style="330"/>
    <col min="1025" max="1025" width="5.5703125" style="330" customWidth="1"/>
    <col min="1026" max="1026" width="59" style="330" bestFit="1" customWidth="1"/>
    <col min="1027" max="1027" width="38.7109375" style="330" customWidth="1"/>
    <col min="1028" max="1028" width="37.5703125" style="330" customWidth="1"/>
    <col min="1029" max="1029" width="9.28515625" style="330" customWidth="1"/>
    <col min="1030" max="1280" width="8.7109375" style="330"/>
    <col min="1281" max="1281" width="5.5703125" style="330" customWidth="1"/>
    <col min="1282" max="1282" width="59" style="330" bestFit="1" customWidth="1"/>
    <col min="1283" max="1283" width="38.7109375" style="330" customWidth="1"/>
    <col min="1284" max="1284" width="37.5703125" style="330" customWidth="1"/>
    <col min="1285" max="1285" width="9.28515625" style="330" customWidth="1"/>
    <col min="1286" max="1536" width="8.7109375" style="330"/>
    <col min="1537" max="1537" width="5.5703125" style="330" customWidth="1"/>
    <col min="1538" max="1538" width="59" style="330" bestFit="1" customWidth="1"/>
    <col min="1539" max="1539" width="38.7109375" style="330" customWidth="1"/>
    <col min="1540" max="1540" width="37.5703125" style="330" customWidth="1"/>
    <col min="1541" max="1541" width="9.28515625" style="330" customWidth="1"/>
    <col min="1542" max="1792" width="8.7109375" style="330"/>
    <col min="1793" max="1793" width="5.5703125" style="330" customWidth="1"/>
    <col min="1794" max="1794" width="59" style="330" bestFit="1" customWidth="1"/>
    <col min="1795" max="1795" width="38.7109375" style="330" customWidth="1"/>
    <col min="1796" max="1796" width="37.5703125" style="330" customWidth="1"/>
    <col min="1797" max="1797" width="9.28515625" style="330" customWidth="1"/>
    <col min="1798" max="2048" width="8.7109375" style="330"/>
    <col min="2049" max="2049" width="5.5703125" style="330" customWidth="1"/>
    <col min="2050" max="2050" width="59" style="330" bestFit="1" customWidth="1"/>
    <col min="2051" max="2051" width="38.7109375" style="330" customWidth="1"/>
    <col min="2052" max="2052" width="37.5703125" style="330" customWidth="1"/>
    <col min="2053" max="2053" width="9.28515625" style="330" customWidth="1"/>
    <col min="2054" max="2304" width="8.7109375" style="330"/>
    <col min="2305" max="2305" width="5.5703125" style="330" customWidth="1"/>
    <col min="2306" max="2306" width="59" style="330" bestFit="1" customWidth="1"/>
    <col min="2307" max="2307" width="38.7109375" style="330" customWidth="1"/>
    <col min="2308" max="2308" width="37.5703125" style="330" customWidth="1"/>
    <col min="2309" max="2309" width="9.28515625" style="330" customWidth="1"/>
    <col min="2310" max="2560" width="8.7109375" style="330"/>
    <col min="2561" max="2561" width="5.5703125" style="330" customWidth="1"/>
    <col min="2562" max="2562" width="59" style="330" bestFit="1" customWidth="1"/>
    <col min="2563" max="2563" width="38.7109375" style="330" customWidth="1"/>
    <col min="2564" max="2564" width="37.5703125" style="330" customWidth="1"/>
    <col min="2565" max="2565" width="9.28515625" style="330" customWidth="1"/>
    <col min="2566" max="2816" width="8.7109375" style="330"/>
    <col min="2817" max="2817" width="5.5703125" style="330" customWidth="1"/>
    <col min="2818" max="2818" width="59" style="330" bestFit="1" customWidth="1"/>
    <col min="2819" max="2819" width="38.7109375" style="330" customWidth="1"/>
    <col min="2820" max="2820" width="37.5703125" style="330" customWidth="1"/>
    <col min="2821" max="2821" width="9.28515625" style="330" customWidth="1"/>
    <col min="2822" max="3072" width="8.7109375" style="330"/>
    <col min="3073" max="3073" width="5.5703125" style="330" customWidth="1"/>
    <col min="3074" max="3074" width="59" style="330" bestFit="1" customWidth="1"/>
    <col min="3075" max="3075" width="38.7109375" style="330" customWidth="1"/>
    <col min="3076" max="3076" width="37.5703125" style="330" customWidth="1"/>
    <col min="3077" max="3077" width="9.28515625" style="330" customWidth="1"/>
    <col min="3078" max="3328" width="8.7109375" style="330"/>
    <col min="3329" max="3329" width="5.5703125" style="330" customWidth="1"/>
    <col min="3330" max="3330" width="59" style="330" bestFit="1" customWidth="1"/>
    <col min="3331" max="3331" width="38.7109375" style="330" customWidth="1"/>
    <col min="3332" max="3332" width="37.5703125" style="330" customWidth="1"/>
    <col min="3333" max="3333" width="9.28515625" style="330" customWidth="1"/>
    <col min="3334" max="3584" width="8.7109375" style="330"/>
    <col min="3585" max="3585" width="5.5703125" style="330" customWidth="1"/>
    <col min="3586" max="3586" width="59" style="330" bestFit="1" customWidth="1"/>
    <col min="3587" max="3587" width="38.7109375" style="330" customWidth="1"/>
    <col min="3588" max="3588" width="37.5703125" style="330" customWidth="1"/>
    <col min="3589" max="3589" width="9.28515625" style="330" customWidth="1"/>
    <col min="3590" max="3840" width="8.7109375" style="330"/>
    <col min="3841" max="3841" width="5.5703125" style="330" customWidth="1"/>
    <col min="3842" max="3842" width="59" style="330" bestFit="1" customWidth="1"/>
    <col min="3843" max="3843" width="38.7109375" style="330" customWidth="1"/>
    <col min="3844" max="3844" width="37.5703125" style="330" customWidth="1"/>
    <col min="3845" max="3845" width="9.28515625" style="330" customWidth="1"/>
    <col min="3846" max="4096" width="8.7109375" style="330"/>
    <col min="4097" max="4097" width="5.5703125" style="330" customWidth="1"/>
    <col min="4098" max="4098" width="59" style="330" bestFit="1" customWidth="1"/>
    <col min="4099" max="4099" width="38.7109375" style="330" customWidth="1"/>
    <col min="4100" max="4100" width="37.5703125" style="330" customWidth="1"/>
    <col min="4101" max="4101" width="9.28515625" style="330" customWidth="1"/>
    <col min="4102" max="4352" width="8.7109375" style="330"/>
    <col min="4353" max="4353" width="5.5703125" style="330" customWidth="1"/>
    <col min="4354" max="4354" width="59" style="330" bestFit="1" customWidth="1"/>
    <col min="4355" max="4355" width="38.7109375" style="330" customWidth="1"/>
    <col min="4356" max="4356" width="37.5703125" style="330" customWidth="1"/>
    <col min="4357" max="4357" width="9.28515625" style="330" customWidth="1"/>
    <col min="4358" max="4608" width="8.7109375" style="330"/>
    <col min="4609" max="4609" width="5.5703125" style="330" customWidth="1"/>
    <col min="4610" max="4610" width="59" style="330" bestFit="1" customWidth="1"/>
    <col min="4611" max="4611" width="38.7109375" style="330" customWidth="1"/>
    <col min="4612" max="4612" width="37.5703125" style="330" customWidth="1"/>
    <col min="4613" max="4613" width="9.28515625" style="330" customWidth="1"/>
    <col min="4614" max="4864" width="8.7109375" style="330"/>
    <col min="4865" max="4865" width="5.5703125" style="330" customWidth="1"/>
    <col min="4866" max="4866" width="59" style="330" bestFit="1" customWidth="1"/>
    <col min="4867" max="4867" width="38.7109375" style="330" customWidth="1"/>
    <col min="4868" max="4868" width="37.5703125" style="330" customWidth="1"/>
    <col min="4869" max="4869" width="9.28515625" style="330" customWidth="1"/>
    <col min="4870" max="5120" width="8.7109375" style="330"/>
    <col min="5121" max="5121" width="5.5703125" style="330" customWidth="1"/>
    <col min="5122" max="5122" width="59" style="330" bestFit="1" customWidth="1"/>
    <col min="5123" max="5123" width="38.7109375" style="330" customWidth="1"/>
    <col min="5124" max="5124" width="37.5703125" style="330" customWidth="1"/>
    <col min="5125" max="5125" width="9.28515625" style="330" customWidth="1"/>
    <col min="5126" max="5376" width="8.7109375" style="330"/>
    <col min="5377" max="5377" width="5.5703125" style="330" customWidth="1"/>
    <col min="5378" max="5378" width="59" style="330" bestFit="1" customWidth="1"/>
    <col min="5379" max="5379" width="38.7109375" style="330" customWidth="1"/>
    <col min="5380" max="5380" width="37.5703125" style="330" customWidth="1"/>
    <col min="5381" max="5381" width="9.28515625" style="330" customWidth="1"/>
    <col min="5382" max="5632" width="8.7109375" style="330"/>
    <col min="5633" max="5633" width="5.5703125" style="330" customWidth="1"/>
    <col min="5634" max="5634" width="59" style="330" bestFit="1" customWidth="1"/>
    <col min="5635" max="5635" width="38.7109375" style="330" customWidth="1"/>
    <col min="5636" max="5636" width="37.5703125" style="330" customWidth="1"/>
    <col min="5637" max="5637" width="9.28515625" style="330" customWidth="1"/>
    <col min="5638" max="5888" width="8.7109375" style="330"/>
    <col min="5889" max="5889" width="5.5703125" style="330" customWidth="1"/>
    <col min="5890" max="5890" width="59" style="330" bestFit="1" customWidth="1"/>
    <col min="5891" max="5891" width="38.7109375" style="330" customWidth="1"/>
    <col min="5892" max="5892" width="37.5703125" style="330" customWidth="1"/>
    <col min="5893" max="5893" width="9.28515625" style="330" customWidth="1"/>
    <col min="5894" max="6144" width="8.7109375" style="330"/>
    <col min="6145" max="6145" width="5.5703125" style="330" customWidth="1"/>
    <col min="6146" max="6146" width="59" style="330" bestFit="1" customWidth="1"/>
    <col min="6147" max="6147" width="38.7109375" style="330" customWidth="1"/>
    <col min="6148" max="6148" width="37.5703125" style="330" customWidth="1"/>
    <col min="6149" max="6149" width="9.28515625" style="330" customWidth="1"/>
    <col min="6150" max="6400" width="8.7109375" style="330"/>
    <col min="6401" max="6401" width="5.5703125" style="330" customWidth="1"/>
    <col min="6402" max="6402" width="59" style="330" bestFit="1" customWidth="1"/>
    <col min="6403" max="6403" width="38.7109375" style="330" customWidth="1"/>
    <col min="6404" max="6404" width="37.5703125" style="330" customWidth="1"/>
    <col min="6405" max="6405" width="9.28515625" style="330" customWidth="1"/>
    <col min="6406" max="6656" width="8.7109375" style="330"/>
    <col min="6657" max="6657" width="5.5703125" style="330" customWidth="1"/>
    <col min="6658" max="6658" width="59" style="330" bestFit="1" customWidth="1"/>
    <col min="6659" max="6659" width="38.7109375" style="330" customWidth="1"/>
    <col min="6660" max="6660" width="37.5703125" style="330" customWidth="1"/>
    <col min="6661" max="6661" width="9.28515625" style="330" customWidth="1"/>
    <col min="6662" max="6912" width="8.7109375" style="330"/>
    <col min="6913" max="6913" width="5.5703125" style="330" customWidth="1"/>
    <col min="6914" max="6914" width="59" style="330" bestFit="1" customWidth="1"/>
    <col min="6915" max="6915" width="38.7109375" style="330" customWidth="1"/>
    <col min="6916" max="6916" width="37.5703125" style="330" customWidth="1"/>
    <col min="6917" max="6917" width="9.28515625" style="330" customWidth="1"/>
    <col min="6918" max="7168" width="8.7109375" style="330"/>
    <col min="7169" max="7169" width="5.5703125" style="330" customWidth="1"/>
    <col min="7170" max="7170" width="59" style="330" bestFit="1" customWidth="1"/>
    <col min="7171" max="7171" width="38.7109375" style="330" customWidth="1"/>
    <col min="7172" max="7172" width="37.5703125" style="330" customWidth="1"/>
    <col min="7173" max="7173" width="9.28515625" style="330" customWidth="1"/>
    <col min="7174" max="7424" width="8.7109375" style="330"/>
    <col min="7425" max="7425" width="5.5703125" style="330" customWidth="1"/>
    <col min="7426" max="7426" width="59" style="330" bestFit="1" customWidth="1"/>
    <col min="7427" max="7427" width="38.7109375" style="330" customWidth="1"/>
    <col min="7428" max="7428" width="37.5703125" style="330" customWidth="1"/>
    <col min="7429" max="7429" width="9.28515625" style="330" customWidth="1"/>
    <col min="7430" max="7680" width="8.7109375" style="330"/>
    <col min="7681" max="7681" width="5.5703125" style="330" customWidth="1"/>
    <col min="7682" max="7682" width="59" style="330" bestFit="1" customWidth="1"/>
    <col min="7683" max="7683" width="38.7109375" style="330" customWidth="1"/>
    <col min="7684" max="7684" width="37.5703125" style="330" customWidth="1"/>
    <col min="7685" max="7685" width="9.28515625" style="330" customWidth="1"/>
    <col min="7686" max="7936" width="8.7109375" style="330"/>
    <col min="7937" max="7937" width="5.5703125" style="330" customWidth="1"/>
    <col min="7938" max="7938" width="59" style="330" bestFit="1" customWidth="1"/>
    <col min="7939" max="7939" width="38.7109375" style="330" customWidth="1"/>
    <col min="7940" max="7940" width="37.5703125" style="330" customWidth="1"/>
    <col min="7941" max="7941" width="9.28515625" style="330" customWidth="1"/>
    <col min="7942" max="8192" width="8.7109375" style="330"/>
    <col min="8193" max="8193" width="5.5703125" style="330" customWidth="1"/>
    <col min="8194" max="8194" width="59" style="330" bestFit="1" customWidth="1"/>
    <col min="8195" max="8195" width="38.7109375" style="330" customWidth="1"/>
    <col min="8196" max="8196" width="37.5703125" style="330" customWidth="1"/>
    <col min="8197" max="8197" width="9.28515625" style="330" customWidth="1"/>
    <col min="8198" max="8448" width="8.7109375" style="330"/>
    <col min="8449" max="8449" width="5.5703125" style="330" customWidth="1"/>
    <col min="8450" max="8450" width="59" style="330" bestFit="1" customWidth="1"/>
    <col min="8451" max="8451" width="38.7109375" style="330" customWidth="1"/>
    <col min="8452" max="8452" width="37.5703125" style="330" customWidth="1"/>
    <col min="8453" max="8453" width="9.28515625" style="330" customWidth="1"/>
    <col min="8454" max="8704" width="8.7109375" style="330"/>
    <col min="8705" max="8705" width="5.5703125" style="330" customWidth="1"/>
    <col min="8706" max="8706" width="59" style="330" bestFit="1" customWidth="1"/>
    <col min="8707" max="8707" width="38.7109375" style="330" customWidth="1"/>
    <col min="8708" max="8708" width="37.5703125" style="330" customWidth="1"/>
    <col min="8709" max="8709" width="9.28515625" style="330" customWidth="1"/>
    <col min="8710" max="8960" width="8.7109375" style="330"/>
    <col min="8961" max="8961" width="5.5703125" style="330" customWidth="1"/>
    <col min="8962" max="8962" width="59" style="330" bestFit="1" customWidth="1"/>
    <col min="8963" max="8963" width="38.7109375" style="330" customWidth="1"/>
    <col min="8964" max="8964" width="37.5703125" style="330" customWidth="1"/>
    <col min="8965" max="8965" width="9.28515625" style="330" customWidth="1"/>
    <col min="8966" max="9216" width="8.7109375" style="330"/>
    <col min="9217" max="9217" width="5.5703125" style="330" customWidth="1"/>
    <col min="9218" max="9218" width="59" style="330" bestFit="1" customWidth="1"/>
    <col min="9219" max="9219" width="38.7109375" style="330" customWidth="1"/>
    <col min="9220" max="9220" width="37.5703125" style="330" customWidth="1"/>
    <col min="9221" max="9221" width="9.28515625" style="330" customWidth="1"/>
    <col min="9222" max="9472" width="8.7109375" style="330"/>
    <col min="9473" max="9473" width="5.5703125" style="330" customWidth="1"/>
    <col min="9474" max="9474" width="59" style="330" bestFit="1" customWidth="1"/>
    <col min="9475" max="9475" width="38.7109375" style="330" customWidth="1"/>
    <col min="9476" max="9476" width="37.5703125" style="330" customWidth="1"/>
    <col min="9477" max="9477" width="9.28515625" style="330" customWidth="1"/>
    <col min="9478" max="9728" width="8.7109375" style="330"/>
    <col min="9729" max="9729" width="5.5703125" style="330" customWidth="1"/>
    <col min="9730" max="9730" width="59" style="330" bestFit="1" customWidth="1"/>
    <col min="9731" max="9731" width="38.7109375" style="330" customWidth="1"/>
    <col min="9732" max="9732" width="37.5703125" style="330" customWidth="1"/>
    <col min="9733" max="9733" width="9.28515625" style="330" customWidth="1"/>
    <col min="9734" max="9984" width="8.7109375" style="330"/>
    <col min="9985" max="9985" width="5.5703125" style="330" customWidth="1"/>
    <col min="9986" max="9986" width="59" style="330" bestFit="1" customWidth="1"/>
    <col min="9987" max="9987" width="38.7109375" style="330" customWidth="1"/>
    <col min="9988" max="9988" width="37.5703125" style="330" customWidth="1"/>
    <col min="9989" max="9989" width="9.28515625" style="330" customWidth="1"/>
    <col min="9990" max="10240" width="8.7109375" style="330"/>
    <col min="10241" max="10241" width="5.5703125" style="330" customWidth="1"/>
    <col min="10242" max="10242" width="59" style="330" bestFit="1" customWidth="1"/>
    <col min="10243" max="10243" width="38.7109375" style="330" customWidth="1"/>
    <col min="10244" max="10244" width="37.5703125" style="330" customWidth="1"/>
    <col min="10245" max="10245" width="9.28515625" style="330" customWidth="1"/>
    <col min="10246" max="10496" width="8.7109375" style="330"/>
    <col min="10497" max="10497" width="5.5703125" style="330" customWidth="1"/>
    <col min="10498" max="10498" width="59" style="330" bestFit="1" customWidth="1"/>
    <col min="10499" max="10499" width="38.7109375" style="330" customWidth="1"/>
    <col min="10500" max="10500" width="37.5703125" style="330" customWidth="1"/>
    <col min="10501" max="10501" width="9.28515625" style="330" customWidth="1"/>
    <col min="10502" max="10752" width="8.7109375" style="330"/>
    <col min="10753" max="10753" width="5.5703125" style="330" customWidth="1"/>
    <col min="10754" max="10754" width="59" style="330" bestFit="1" customWidth="1"/>
    <col min="10755" max="10755" width="38.7109375" style="330" customWidth="1"/>
    <col min="10756" max="10756" width="37.5703125" style="330" customWidth="1"/>
    <col min="10757" max="10757" width="9.28515625" style="330" customWidth="1"/>
    <col min="10758" max="11008" width="8.7109375" style="330"/>
    <col min="11009" max="11009" width="5.5703125" style="330" customWidth="1"/>
    <col min="11010" max="11010" width="59" style="330" bestFit="1" customWidth="1"/>
    <col min="11011" max="11011" width="38.7109375" style="330" customWidth="1"/>
    <col min="11012" max="11012" width="37.5703125" style="330" customWidth="1"/>
    <col min="11013" max="11013" width="9.28515625" style="330" customWidth="1"/>
    <col min="11014" max="11264" width="8.7109375" style="330"/>
    <col min="11265" max="11265" width="5.5703125" style="330" customWidth="1"/>
    <col min="11266" max="11266" width="59" style="330" bestFit="1" customWidth="1"/>
    <col min="11267" max="11267" width="38.7109375" style="330" customWidth="1"/>
    <col min="11268" max="11268" width="37.5703125" style="330" customWidth="1"/>
    <col min="11269" max="11269" width="9.28515625" style="330" customWidth="1"/>
    <col min="11270" max="11520" width="8.7109375" style="330"/>
    <col min="11521" max="11521" width="5.5703125" style="330" customWidth="1"/>
    <col min="11522" max="11522" width="59" style="330" bestFit="1" customWidth="1"/>
    <col min="11523" max="11523" width="38.7109375" style="330" customWidth="1"/>
    <col min="11524" max="11524" width="37.5703125" style="330" customWidth="1"/>
    <col min="11525" max="11525" width="9.28515625" style="330" customWidth="1"/>
    <col min="11526" max="11776" width="8.7109375" style="330"/>
    <col min="11777" max="11777" width="5.5703125" style="330" customWidth="1"/>
    <col min="11778" max="11778" width="59" style="330" bestFit="1" customWidth="1"/>
    <col min="11779" max="11779" width="38.7109375" style="330" customWidth="1"/>
    <col min="11780" max="11780" width="37.5703125" style="330" customWidth="1"/>
    <col min="11781" max="11781" width="9.28515625" style="330" customWidth="1"/>
    <col min="11782" max="12032" width="8.7109375" style="330"/>
    <col min="12033" max="12033" width="5.5703125" style="330" customWidth="1"/>
    <col min="12034" max="12034" width="59" style="330" bestFit="1" customWidth="1"/>
    <col min="12035" max="12035" width="38.7109375" style="330" customWidth="1"/>
    <col min="12036" max="12036" width="37.5703125" style="330" customWidth="1"/>
    <col min="12037" max="12037" width="9.28515625" style="330" customWidth="1"/>
    <col min="12038" max="12288" width="8.7109375" style="330"/>
    <col min="12289" max="12289" width="5.5703125" style="330" customWidth="1"/>
    <col min="12290" max="12290" width="59" style="330" bestFit="1" customWidth="1"/>
    <col min="12291" max="12291" width="38.7109375" style="330" customWidth="1"/>
    <col min="12292" max="12292" width="37.5703125" style="330" customWidth="1"/>
    <col min="12293" max="12293" width="9.28515625" style="330" customWidth="1"/>
    <col min="12294" max="12544" width="8.7109375" style="330"/>
    <col min="12545" max="12545" width="5.5703125" style="330" customWidth="1"/>
    <col min="12546" max="12546" width="59" style="330" bestFit="1" customWidth="1"/>
    <col min="12547" max="12547" width="38.7109375" style="330" customWidth="1"/>
    <col min="12548" max="12548" width="37.5703125" style="330" customWidth="1"/>
    <col min="12549" max="12549" width="9.28515625" style="330" customWidth="1"/>
    <col min="12550" max="12800" width="8.7109375" style="330"/>
    <col min="12801" max="12801" width="5.5703125" style="330" customWidth="1"/>
    <col min="12802" max="12802" width="59" style="330" bestFit="1" customWidth="1"/>
    <col min="12803" max="12803" width="38.7109375" style="330" customWidth="1"/>
    <col min="12804" max="12804" width="37.5703125" style="330" customWidth="1"/>
    <col min="12805" max="12805" width="9.28515625" style="330" customWidth="1"/>
    <col min="12806" max="13056" width="8.7109375" style="330"/>
    <col min="13057" max="13057" width="5.5703125" style="330" customWidth="1"/>
    <col min="13058" max="13058" width="59" style="330" bestFit="1" customWidth="1"/>
    <col min="13059" max="13059" width="38.7109375" style="330" customWidth="1"/>
    <col min="13060" max="13060" width="37.5703125" style="330" customWidth="1"/>
    <col min="13061" max="13061" width="9.28515625" style="330" customWidth="1"/>
    <col min="13062" max="13312" width="8.7109375" style="330"/>
    <col min="13313" max="13313" width="5.5703125" style="330" customWidth="1"/>
    <col min="13314" max="13314" width="59" style="330" bestFit="1" customWidth="1"/>
    <col min="13315" max="13315" width="38.7109375" style="330" customWidth="1"/>
    <col min="13316" max="13316" width="37.5703125" style="330" customWidth="1"/>
    <col min="13317" max="13317" width="9.28515625" style="330" customWidth="1"/>
    <col min="13318" max="13568" width="8.7109375" style="330"/>
    <col min="13569" max="13569" width="5.5703125" style="330" customWidth="1"/>
    <col min="13570" max="13570" width="59" style="330" bestFit="1" customWidth="1"/>
    <col min="13571" max="13571" width="38.7109375" style="330" customWidth="1"/>
    <col min="13572" max="13572" width="37.5703125" style="330" customWidth="1"/>
    <col min="13573" max="13573" width="9.28515625" style="330" customWidth="1"/>
    <col min="13574" max="13824" width="8.7109375" style="330"/>
    <col min="13825" max="13825" width="5.5703125" style="330" customWidth="1"/>
    <col min="13826" max="13826" width="59" style="330" bestFit="1" customWidth="1"/>
    <col min="13827" max="13827" width="38.7109375" style="330" customWidth="1"/>
    <col min="13828" max="13828" width="37.5703125" style="330" customWidth="1"/>
    <col min="13829" max="13829" width="9.28515625" style="330" customWidth="1"/>
    <col min="13830" max="14080" width="8.7109375" style="330"/>
    <col min="14081" max="14081" width="5.5703125" style="330" customWidth="1"/>
    <col min="14082" max="14082" width="59" style="330" bestFit="1" customWidth="1"/>
    <col min="14083" max="14083" width="38.7109375" style="330" customWidth="1"/>
    <col min="14084" max="14084" width="37.5703125" style="330" customWidth="1"/>
    <col min="14085" max="14085" width="9.28515625" style="330" customWidth="1"/>
    <col min="14086" max="14336" width="8.7109375" style="330"/>
    <col min="14337" max="14337" width="5.5703125" style="330" customWidth="1"/>
    <col min="14338" max="14338" width="59" style="330" bestFit="1" customWidth="1"/>
    <col min="14339" max="14339" width="38.7109375" style="330" customWidth="1"/>
    <col min="14340" max="14340" width="37.5703125" style="330" customWidth="1"/>
    <col min="14341" max="14341" width="9.28515625" style="330" customWidth="1"/>
    <col min="14342" max="14592" width="8.7109375" style="330"/>
    <col min="14593" max="14593" width="5.5703125" style="330" customWidth="1"/>
    <col min="14594" max="14594" width="59" style="330" bestFit="1" customWidth="1"/>
    <col min="14595" max="14595" width="38.7109375" style="330" customWidth="1"/>
    <col min="14596" max="14596" width="37.5703125" style="330" customWidth="1"/>
    <col min="14597" max="14597" width="9.28515625" style="330" customWidth="1"/>
    <col min="14598" max="14848" width="8.7109375" style="330"/>
    <col min="14849" max="14849" width="5.5703125" style="330" customWidth="1"/>
    <col min="14850" max="14850" width="59" style="330" bestFit="1" customWidth="1"/>
    <col min="14851" max="14851" width="38.7109375" style="330" customWidth="1"/>
    <col min="14852" max="14852" width="37.5703125" style="330" customWidth="1"/>
    <col min="14853" max="14853" width="9.28515625" style="330" customWidth="1"/>
    <col min="14854" max="15104" width="8.7109375" style="330"/>
    <col min="15105" max="15105" width="5.5703125" style="330" customWidth="1"/>
    <col min="15106" max="15106" width="59" style="330" bestFit="1" customWidth="1"/>
    <col min="15107" max="15107" width="38.7109375" style="330" customWidth="1"/>
    <col min="15108" max="15108" width="37.5703125" style="330" customWidth="1"/>
    <col min="15109" max="15109" width="9.28515625" style="330" customWidth="1"/>
    <col min="15110" max="15360" width="8.7109375" style="330"/>
    <col min="15361" max="15361" width="5.5703125" style="330" customWidth="1"/>
    <col min="15362" max="15362" width="59" style="330" bestFit="1" customWidth="1"/>
    <col min="15363" max="15363" width="38.7109375" style="330" customWidth="1"/>
    <col min="15364" max="15364" width="37.5703125" style="330" customWidth="1"/>
    <col min="15365" max="15365" width="9.28515625" style="330" customWidth="1"/>
    <col min="15366" max="15616" width="8.7109375" style="330"/>
    <col min="15617" max="15617" width="5.5703125" style="330" customWidth="1"/>
    <col min="15618" max="15618" width="59" style="330" bestFit="1" customWidth="1"/>
    <col min="15619" max="15619" width="38.7109375" style="330" customWidth="1"/>
    <col min="15620" max="15620" width="37.5703125" style="330" customWidth="1"/>
    <col min="15621" max="15621" width="9.28515625" style="330" customWidth="1"/>
    <col min="15622" max="15872" width="8.7109375" style="330"/>
    <col min="15873" max="15873" width="5.5703125" style="330" customWidth="1"/>
    <col min="15874" max="15874" width="59" style="330" bestFit="1" customWidth="1"/>
    <col min="15875" max="15875" width="38.7109375" style="330" customWidth="1"/>
    <col min="15876" max="15876" width="37.5703125" style="330" customWidth="1"/>
    <col min="15877" max="15877" width="9.28515625" style="330" customWidth="1"/>
    <col min="15878" max="16128" width="8.7109375" style="330"/>
    <col min="16129" max="16129" width="5.5703125" style="330" customWidth="1"/>
    <col min="16130" max="16130" width="59" style="330" bestFit="1" customWidth="1"/>
    <col min="16131" max="16131" width="38.7109375" style="330" customWidth="1"/>
    <col min="16132" max="16132" width="37.5703125" style="330" customWidth="1"/>
    <col min="16133" max="16133" width="9.28515625" style="330" customWidth="1"/>
    <col min="16134" max="16384" width="8.7109375" style="330"/>
  </cols>
  <sheetData>
    <row r="1" spans="1:5" ht="15.75" x14ac:dyDescent="0.2">
      <c r="A1" s="289" t="s">
        <v>412</v>
      </c>
      <c r="B1" s="69"/>
      <c r="C1" s="133"/>
    </row>
    <row r="2" spans="1:5" x14ac:dyDescent="0.2">
      <c r="A2" s="127" t="s">
        <v>316</v>
      </c>
      <c r="B2" s="127"/>
    </row>
    <row r="3" spans="1:5" ht="15.75" x14ac:dyDescent="0.2">
      <c r="A3" s="586" t="s">
        <v>413</v>
      </c>
      <c r="B3" s="586"/>
      <c r="C3" s="586"/>
      <c r="D3" s="586"/>
    </row>
    <row r="4" spans="1:5" ht="15.75" x14ac:dyDescent="0.25">
      <c r="A4" s="222"/>
      <c r="B4" s="587" t="str">
        <f>'1'!E5</f>
        <v>KABUPATEN/KOTA</v>
      </c>
      <c r="C4" s="588" t="str">
        <f>'1'!F5</f>
        <v>….......</v>
      </c>
      <c r="D4" s="844"/>
    </row>
    <row r="5" spans="1:5" ht="15.75" x14ac:dyDescent="0.25">
      <c r="A5" s="222"/>
      <c r="B5" s="587" t="str">
        <f>'1'!E6</f>
        <v>TAHUN</v>
      </c>
      <c r="C5" s="588" t="str">
        <f>'1'!F6</f>
        <v>….......</v>
      </c>
      <c r="D5" s="844"/>
    </row>
    <row r="6" spans="1:5" ht="15.75" thickBot="1" x14ac:dyDescent="0.25">
      <c r="A6" s="71"/>
      <c r="B6" s="71"/>
      <c r="C6" s="71"/>
      <c r="D6" s="71"/>
    </row>
    <row r="7" spans="1:5" ht="24.75" customHeight="1" x14ac:dyDescent="0.2">
      <c r="A7" s="765" t="s">
        <v>2</v>
      </c>
      <c r="B7" s="765" t="s">
        <v>414</v>
      </c>
      <c r="C7" s="765" t="s">
        <v>415</v>
      </c>
      <c r="D7" s="845" t="s">
        <v>416</v>
      </c>
    </row>
    <row r="8" spans="1:5" s="916" customFormat="1" ht="12" x14ac:dyDescent="0.2">
      <c r="A8" s="906">
        <v>1</v>
      </c>
      <c r="B8" s="914">
        <v>2</v>
      </c>
      <c r="C8" s="914">
        <v>3</v>
      </c>
      <c r="D8" s="906">
        <v>4</v>
      </c>
      <c r="E8" s="915"/>
    </row>
    <row r="9" spans="1:5" x14ac:dyDescent="0.2">
      <c r="A9" s="574">
        <v>1</v>
      </c>
      <c r="B9" s="175" t="s">
        <v>417</v>
      </c>
      <c r="C9" s="175" t="s">
        <v>418</v>
      </c>
      <c r="D9" s="189"/>
    </row>
    <row r="10" spans="1:5" x14ac:dyDescent="0.2">
      <c r="A10" s="574">
        <v>2</v>
      </c>
      <c r="B10" s="72" t="s">
        <v>419</v>
      </c>
      <c r="C10" s="72" t="s">
        <v>418</v>
      </c>
      <c r="D10" s="190"/>
    </row>
    <row r="11" spans="1:5" x14ac:dyDescent="0.2">
      <c r="A11" s="574">
        <v>3</v>
      </c>
      <c r="B11" s="72" t="s">
        <v>420</v>
      </c>
      <c r="C11" s="72" t="s">
        <v>418</v>
      </c>
      <c r="D11" s="190"/>
    </row>
    <row r="12" spans="1:5" x14ac:dyDescent="0.2">
      <c r="A12" s="574">
        <v>4</v>
      </c>
      <c r="B12" s="72" t="s">
        <v>421</v>
      </c>
      <c r="C12" s="72" t="s">
        <v>418</v>
      </c>
      <c r="D12" s="190"/>
    </row>
    <row r="13" spans="1:5" x14ac:dyDescent="0.2">
      <c r="A13" s="574">
        <v>5</v>
      </c>
      <c r="B13" s="72" t="s">
        <v>422</v>
      </c>
      <c r="C13" s="72" t="s">
        <v>423</v>
      </c>
      <c r="D13" s="190"/>
    </row>
    <row r="14" spans="1:5" x14ac:dyDescent="0.2">
      <c r="A14" s="574">
        <v>6</v>
      </c>
      <c r="B14" s="72" t="s">
        <v>424</v>
      </c>
      <c r="C14" s="72" t="s">
        <v>425</v>
      </c>
      <c r="D14" s="190"/>
    </row>
    <row r="15" spans="1:5" x14ac:dyDescent="0.2">
      <c r="A15" s="574">
        <v>7</v>
      </c>
      <c r="B15" s="72" t="s">
        <v>426</v>
      </c>
      <c r="C15" s="72" t="s">
        <v>418</v>
      </c>
      <c r="D15" s="190"/>
    </row>
    <row r="16" spans="1:5" x14ac:dyDescent="0.2">
      <c r="A16" s="574">
        <v>8</v>
      </c>
      <c r="B16" s="72" t="s">
        <v>427</v>
      </c>
      <c r="C16" s="72" t="s">
        <v>418</v>
      </c>
      <c r="D16" s="190"/>
    </row>
    <row r="17" spans="1:4" x14ac:dyDescent="0.2">
      <c r="A17" s="574">
        <v>9</v>
      </c>
      <c r="B17" s="72" t="s">
        <v>428</v>
      </c>
      <c r="C17" s="72" t="s">
        <v>429</v>
      </c>
      <c r="D17" s="190"/>
    </row>
    <row r="18" spans="1:4" x14ac:dyDescent="0.2">
      <c r="A18" s="574">
        <v>10</v>
      </c>
      <c r="B18" s="72" t="s">
        <v>430</v>
      </c>
      <c r="C18" s="72" t="s">
        <v>431</v>
      </c>
      <c r="D18" s="190"/>
    </row>
    <row r="19" spans="1:4" x14ac:dyDescent="0.2">
      <c r="A19" s="574">
        <v>11</v>
      </c>
      <c r="B19" s="72" t="s">
        <v>432</v>
      </c>
      <c r="C19" s="72" t="s">
        <v>433</v>
      </c>
      <c r="D19" s="190"/>
    </row>
    <row r="20" spans="1:4" x14ac:dyDescent="0.2">
      <c r="A20" s="574">
        <v>12</v>
      </c>
      <c r="B20" s="72" t="s">
        <v>434</v>
      </c>
      <c r="C20" s="72" t="s">
        <v>418</v>
      </c>
      <c r="D20" s="190"/>
    </row>
    <row r="21" spans="1:4" x14ac:dyDescent="0.2">
      <c r="A21" s="574">
        <v>13</v>
      </c>
      <c r="B21" s="72" t="s">
        <v>435</v>
      </c>
      <c r="C21" s="72" t="s">
        <v>418</v>
      </c>
      <c r="D21" s="190"/>
    </row>
    <row r="22" spans="1:4" x14ac:dyDescent="0.2">
      <c r="A22" s="574">
        <v>14</v>
      </c>
      <c r="B22" s="72" t="s">
        <v>436</v>
      </c>
      <c r="C22" s="72" t="s">
        <v>433</v>
      </c>
      <c r="D22" s="190"/>
    </row>
    <row r="23" spans="1:4" x14ac:dyDescent="0.2">
      <c r="A23" s="574">
        <v>15</v>
      </c>
      <c r="B23" s="72" t="s">
        <v>437</v>
      </c>
      <c r="C23" s="72" t="s">
        <v>433</v>
      </c>
      <c r="D23" s="190"/>
    </row>
    <row r="24" spans="1:4" x14ac:dyDescent="0.2">
      <c r="A24" s="574">
        <v>16</v>
      </c>
      <c r="B24" s="72" t="s">
        <v>438</v>
      </c>
      <c r="C24" s="72" t="s">
        <v>433</v>
      </c>
      <c r="D24" s="190"/>
    </row>
    <row r="25" spans="1:4" x14ac:dyDescent="0.2">
      <c r="A25" s="574">
        <v>17</v>
      </c>
      <c r="B25" s="72" t="s">
        <v>439</v>
      </c>
      <c r="C25" s="72" t="s">
        <v>418</v>
      </c>
      <c r="D25" s="190"/>
    </row>
    <row r="26" spans="1:4" x14ac:dyDescent="0.2">
      <c r="A26" s="574">
        <v>18</v>
      </c>
      <c r="B26" s="72" t="s">
        <v>440</v>
      </c>
      <c r="C26" s="72" t="s">
        <v>441</v>
      </c>
      <c r="D26" s="190"/>
    </row>
    <row r="27" spans="1:4" x14ac:dyDescent="0.2">
      <c r="A27" s="574">
        <v>19</v>
      </c>
      <c r="B27" s="72" t="s">
        <v>442</v>
      </c>
      <c r="C27" s="72" t="s">
        <v>418</v>
      </c>
      <c r="D27" s="190"/>
    </row>
    <row r="28" spans="1:4" x14ac:dyDescent="0.2">
      <c r="A28" s="574">
        <v>20</v>
      </c>
      <c r="B28" s="72" t="s">
        <v>443</v>
      </c>
      <c r="C28" s="72" t="s">
        <v>429</v>
      </c>
      <c r="D28" s="190"/>
    </row>
    <row r="29" spans="1:4" x14ac:dyDescent="0.2">
      <c r="A29" s="574">
        <v>21</v>
      </c>
      <c r="B29" s="72" t="s">
        <v>444</v>
      </c>
      <c r="C29" s="72" t="s">
        <v>425</v>
      </c>
      <c r="D29" s="190"/>
    </row>
    <row r="30" spans="1:4" x14ac:dyDescent="0.2">
      <c r="A30" s="574">
        <v>22</v>
      </c>
      <c r="B30" s="72" t="s">
        <v>445</v>
      </c>
      <c r="C30" s="72" t="s">
        <v>446</v>
      </c>
      <c r="D30" s="190"/>
    </row>
    <row r="31" spans="1:4" x14ac:dyDescent="0.2">
      <c r="A31" s="574">
        <v>23</v>
      </c>
      <c r="B31" s="72" t="s">
        <v>447</v>
      </c>
      <c r="C31" s="72" t="s">
        <v>446</v>
      </c>
      <c r="D31" s="190"/>
    </row>
    <row r="32" spans="1:4" x14ac:dyDescent="0.2">
      <c r="A32" s="574">
        <v>24</v>
      </c>
      <c r="B32" s="72" t="s">
        <v>448</v>
      </c>
      <c r="C32" s="72" t="s">
        <v>433</v>
      </c>
      <c r="D32" s="190"/>
    </row>
    <row r="33" spans="1:4" x14ac:dyDescent="0.2">
      <c r="A33" s="574">
        <v>25</v>
      </c>
      <c r="B33" s="72" t="s">
        <v>449</v>
      </c>
      <c r="C33" s="72" t="s">
        <v>418</v>
      </c>
      <c r="D33" s="190"/>
    </row>
    <row r="34" spans="1:4" x14ac:dyDescent="0.2">
      <c r="A34" s="574">
        <v>26</v>
      </c>
      <c r="B34" s="72" t="s">
        <v>450</v>
      </c>
      <c r="C34" s="72" t="s">
        <v>451</v>
      </c>
      <c r="D34" s="190"/>
    </row>
    <row r="35" spans="1:4" x14ac:dyDescent="0.2">
      <c r="A35" s="574">
        <v>27</v>
      </c>
      <c r="B35" s="72" t="s">
        <v>452</v>
      </c>
      <c r="C35" s="72" t="s">
        <v>433</v>
      </c>
      <c r="D35" s="190"/>
    </row>
    <row r="36" spans="1:4" x14ac:dyDescent="0.2">
      <c r="A36" s="574">
        <v>28</v>
      </c>
      <c r="B36" s="72" t="s">
        <v>453</v>
      </c>
      <c r="C36" s="72" t="s">
        <v>423</v>
      </c>
      <c r="D36" s="190"/>
    </row>
    <row r="37" spans="1:4" x14ac:dyDescent="0.2">
      <c r="A37" s="574">
        <v>29</v>
      </c>
      <c r="B37" s="72" t="s">
        <v>454</v>
      </c>
      <c r="C37" s="72" t="s">
        <v>418</v>
      </c>
      <c r="D37" s="190"/>
    </row>
    <row r="38" spans="1:4" x14ac:dyDescent="0.2">
      <c r="A38" s="574">
        <v>30</v>
      </c>
      <c r="B38" s="72" t="s">
        <v>455</v>
      </c>
      <c r="C38" s="72" t="s">
        <v>418</v>
      </c>
      <c r="D38" s="190"/>
    </row>
    <row r="39" spans="1:4" x14ac:dyDescent="0.2">
      <c r="A39" s="574">
        <v>31</v>
      </c>
      <c r="B39" s="72" t="s">
        <v>456</v>
      </c>
      <c r="C39" s="72" t="s">
        <v>418</v>
      </c>
      <c r="D39" s="190"/>
    </row>
    <row r="40" spans="1:4" x14ac:dyDescent="0.2">
      <c r="A40" s="574">
        <v>32</v>
      </c>
      <c r="B40" s="72" t="s">
        <v>457</v>
      </c>
      <c r="C40" s="72" t="s">
        <v>458</v>
      </c>
      <c r="D40" s="190"/>
    </row>
    <row r="41" spans="1:4" x14ac:dyDescent="0.2">
      <c r="A41" s="574">
        <v>33</v>
      </c>
      <c r="B41" s="72" t="s">
        <v>459</v>
      </c>
      <c r="C41" s="72" t="s">
        <v>418</v>
      </c>
      <c r="D41" s="190"/>
    </row>
    <row r="42" spans="1:4" x14ac:dyDescent="0.2">
      <c r="A42" s="574">
        <v>34</v>
      </c>
      <c r="B42" s="72" t="s">
        <v>460</v>
      </c>
      <c r="C42" s="72" t="s">
        <v>429</v>
      </c>
      <c r="D42" s="190"/>
    </row>
    <row r="43" spans="1:4" x14ac:dyDescent="0.2">
      <c r="A43" s="574">
        <v>35</v>
      </c>
      <c r="B43" s="72" t="s">
        <v>461</v>
      </c>
      <c r="C43" s="72" t="s">
        <v>418</v>
      </c>
      <c r="D43" s="190"/>
    </row>
    <row r="44" spans="1:4" x14ac:dyDescent="0.2">
      <c r="A44" s="574">
        <v>36</v>
      </c>
      <c r="B44" s="72" t="s">
        <v>462</v>
      </c>
      <c r="C44" s="72" t="s">
        <v>418</v>
      </c>
      <c r="D44" s="190"/>
    </row>
    <row r="45" spans="1:4" x14ac:dyDescent="0.2">
      <c r="A45" s="574">
        <v>37</v>
      </c>
      <c r="B45" s="72" t="s">
        <v>463</v>
      </c>
      <c r="C45" s="72" t="s">
        <v>418</v>
      </c>
      <c r="D45" s="190"/>
    </row>
    <row r="46" spans="1:4" x14ac:dyDescent="0.2">
      <c r="A46" s="574">
        <v>38</v>
      </c>
      <c r="B46" s="72" t="s">
        <v>464</v>
      </c>
      <c r="C46" s="72" t="s">
        <v>418</v>
      </c>
      <c r="D46" s="190"/>
    </row>
    <row r="47" spans="1:4" x14ac:dyDescent="0.2">
      <c r="A47" s="574">
        <v>39</v>
      </c>
      <c r="B47" s="72" t="s">
        <v>465</v>
      </c>
      <c r="C47" s="72" t="s">
        <v>418</v>
      </c>
      <c r="D47" s="190"/>
    </row>
    <row r="48" spans="1:4" x14ac:dyDescent="0.2">
      <c r="A48" s="574">
        <v>40</v>
      </c>
      <c r="B48" s="72" t="s">
        <v>466</v>
      </c>
      <c r="C48" s="72" t="s">
        <v>418</v>
      </c>
      <c r="D48" s="190"/>
    </row>
    <row r="49" spans="1:4" x14ac:dyDescent="0.2">
      <c r="A49" s="1117" t="s">
        <v>467</v>
      </c>
      <c r="B49" s="1118"/>
      <c r="C49" s="1119"/>
      <c r="D49" s="143">
        <f>COUNTIF(D9:D48,"V")</f>
        <v>0</v>
      </c>
    </row>
    <row r="50" spans="1:4" ht="16.5" customHeight="1" thickBot="1" x14ac:dyDescent="0.25">
      <c r="A50" s="1111" t="s">
        <v>468</v>
      </c>
      <c r="B50" s="1112"/>
      <c r="C50" s="1120"/>
      <c r="D50" s="193">
        <f>D49/40</f>
        <v>0</v>
      </c>
    </row>
    <row r="51" spans="1:4" x14ac:dyDescent="0.2">
      <c r="C51" s="69"/>
      <c r="D51" s="194"/>
    </row>
    <row r="52" spans="1:4" x14ac:dyDescent="0.2">
      <c r="A52" s="727" t="s">
        <v>411</v>
      </c>
      <c r="B52" s="727"/>
      <c r="C52" s="727"/>
    </row>
    <row r="53" spans="1:4" x14ac:dyDescent="0.2">
      <c r="A53" s="727" t="s">
        <v>469</v>
      </c>
      <c r="B53" s="727"/>
      <c r="C53" s="727"/>
    </row>
    <row r="54" spans="1:4" x14ac:dyDescent="0.2">
      <c r="A54" s="727" t="s">
        <v>470</v>
      </c>
      <c r="B54" s="727"/>
      <c r="C54" s="727"/>
    </row>
  </sheetData>
  <mergeCells count="2">
    <mergeCell ref="A49:C49"/>
    <mergeCell ref="A50:C50"/>
  </mergeCells>
  <printOptions horizontalCentered="1"/>
  <pageMargins left="0.39370078740157483" right="0.39370078740157483" top="0.47244094488188981" bottom="0.39370078740157483" header="0.31496062992125984" footer="0.31496062992125984"/>
  <pageSetup paperSize="9" scale="6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C3EB8-257E-4971-97AF-3192EC4384C6}">
  <sheetPr codeName="Sheet18">
    <tabColor rgb="FF92D050"/>
    <pageSetUpPr fitToPage="1"/>
  </sheetPr>
  <dimension ref="A1:G38"/>
  <sheetViews>
    <sheetView zoomScale="70" zoomScaleNormal="70" workbookViewId="0">
      <pane xSplit="2" ySplit="8" topLeftCell="C9" activePane="bottomRight" state="frozen"/>
      <selection activeCell="A4" sqref="A4:Y5"/>
      <selection pane="topRight" activeCell="A4" sqref="A4:Y5"/>
      <selection pane="bottomLeft" activeCell="A4" sqref="A4:Y5"/>
      <selection pane="bottomRight" activeCell="D41" sqref="D41"/>
    </sheetView>
  </sheetViews>
  <sheetFormatPr defaultRowHeight="15" x14ac:dyDescent="0.2"/>
  <cols>
    <col min="1" max="1" width="5.5703125" style="70" customWidth="1"/>
    <col min="2" max="2" width="30.28515625" style="70" customWidth="1"/>
    <col min="3" max="3" width="30.85546875" style="70" customWidth="1"/>
    <col min="4" max="4" width="37.5703125" style="70" customWidth="1"/>
    <col min="5" max="7" width="9.28515625" style="70" customWidth="1"/>
    <col min="8" max="256" width="8.7109375" style="330"/>
    <col min="257" max="257" width="5.5703125" style="330" customWidth="1"/>
    <col min="258" max="259" width="38.7109375" style="330" customWidth="1"/>
    <col min="260" max="260" width="37.5703125" style="330" customWidth="1"/>
    <col min="261" max="263" width="9.28515625" style="330" customWidth="1"/>
    <col min="264" max="512" width="8.7109375" style="330"/>
    <col min="513" max="513" width="5.5703125" style="330" customWidth="1"/>
    <col min="514" max="515" width="38.7109375" style="330" customWidth="1"/>
    <col min="516" max="516" width="37.5703125" style="330" customWidth="1"/>
    <col min="517" max="519" width="9.28515625" style="330" customWidth="1"/>
    <col min="520" max="768" width="8.7109375" style="330"/>
    <col min="769" max="769" width="5.5703125" style="330" customWidth="1"/>
    <col min="770" max="771" width="38.7109375" style="330" customWidth="1"/>
    <col min="772" max="772" width="37.5703125" style="330" customWidth="1"/>
    <col min="773" max="775" width="9.28515625" style="330" customWidth="1"/>
    <col min="776" max="1024" width="8.7109375" style="330"/>
    <col min="1025" max="1025" width="5.5703125" style="330" customWidth="1"/>
    <col min="1026" max="1027" width="38.7109375" style="330" customWidth="1"/>
    <col min="1028" max="1028" width="37.5703125" style="330" customWidth="1"/>
    <col min="1029" max="1031" width="9.28515625" style="330" customWidth="1"/>
    <col min="1032" max="1280" width="8.7109375" style="330"/>
    <col min="1281" max="1281" width="5.5703125" style="330" customWidth="1"/>
    <col min="1282" max="1283" width="38.7109375" style="330" customWidth="1"/>
    <col min="1284" max="1284" width="37.5703125" style="330" customWidth="1"/>
    <col min="1285" max="1287" width="9.28515625" style="330" customWidth="1"/>
    <col min="1288" max="1536" width="8.7109375" style="330"/>
    <col min="1537" max="1537" width="5.5703125" style="330" customWidth="1"/>
    <col min="1538" max="1539" width="38.7109375" style="330" customWidth="1"/>
    <col min="1540" max="1540" width="37.5703125" style="330" customWidth="1"/>
    <col min="1541" max="1543" width="9.28515625" style="330" customWidth="1"/>
    <col min="1544" max="1792" width="8.7109375" style="330"/>
    <col min="1793" max="1793" width="5.5703125" style="330" customWidth="1"/>
    <col min="1794" max="1795" width="38.7109375" style="330" customWidth="1"/>
    <col min="1796" max="1796" width="37.5703125" style="330" customWidth="1"/>
    <col min="1797" max="1799" width="9.28515625" style="330" customWidth="1"/>
    <col min="1800" max="2048" width="8.7109375" style="330"/>
    <col min="2049" max="2049" width="5.5703125" style="330" customWidth="1"/>
    <col min="2050" max="2051" width="38.7109375" style="330" customWidth="1"/>
    <col min="2052" max="2052" width="37.5703125" style="330" customWidth="1"/>
    <col min="2053" max="2055" width="9.28515625" style="330" customWidth="1"/>
    <col min="2056" max="2304" width="8.7109375" style="330"/>
    <col min="2305" max="2305" width="5.5703125" style="330" customWidth="1"/>
    <col min="2306" max="2307" width="38.7109375" style="330" customWidth="1"/>
    <col min="2308" max="2308" width="37.5703125" style="330" customWidth="1"/>
    <col min="2309" max="2311" width="9.28515625" style="330" customWidth="1"/>
    <col min="2312" max="2560" width="8.7109375" style="330"/>
    <col min="2561" max="2561" width="5.5703125" style="330" customWidth="1"/>
    <col min="2562" max="2563" width="38.7109375" style="330" customWidth="1"/>
    <col min="2564" max="2564" width="37.5703125" style="330" customWidth="1"/>
    <col min="2565" max="2567" width="9.28515625" style="330" customWidth="1"/>
    <col min="2568" max="2816" width="8.7109375" style="330"/>
    <col min="2817" max="2817" width="5.5703125" style="330" customWidth="1"/>
    <col min="2818" max="2819" width="38.7109375" style="330" customWidth="1"/>
    <col min="2820" max="2820" width="37.5703125" style="330" customWidth="1"/>
    <col min="2821" max="2823" width="9.28515625" style="330" customWidth="1"/>
    <col min="2824" max="3072" width="8.7109375" style="330"/>
    <col min="3073" max="3073" width="5.5703125" style="330" customWidth="1"/>
    <col min="3074" max="3075" width="38.7109375" style="330" customWidth="1"/>
    <col min="3076" max="3076" width="37.5703125" style="330" customWidth="1"/>
    <col min="3077" max="3079" width="9.28515625" style="330" customWidth="1"/>
    <col min="3080" max="3328" width="8.7109375" style="330"/>
    <col min="3329" max="3329" width="5.5703125" style="330" customWidth="1"/>
    <col min="3330" max="3331" width="38.7109375" style="330" customWidth="1"/>
    <col min="3332" max="3332" width="37.5703125" style="330" customWidth="1"/>
    <col min="3333" max="3335" width="9.28515625" style="330" customWidth="1"/>
    <col min="3336" max="3584" width="8.7109375" style="330"/>
    <col min="3585" max="3585" width="5.5703125" style="330" customWidth="1"/>
    <col min="3586" max="3587" width="38.7109375" style="330" customWidth="1"/>
    <col min="3588" max="3588" width="37.5703125" style="330" customWidth="1"/>
    <col min="3589" max="3591" width="9.28515625" style="330" customWidth="1"/>
    <col min="3592" max="3840" width="8.7109375" style="330"/>
    <col min="3841" max="3841" width="5.5703125" style="330" customWidth="1"/>
    <col min="3842" max="3843" width="38.7109375" style="330" customWidth="1"/>
    <col min="3844" max="3844" width="37.5703125" style="330" customWidth="1"/>
    <col min="3845" max="3847" width="9.28515625" style="330" customWidth="1"/>
    <col min="3848" max="4096" width="8.7109375" style="330"/>
    <col min="4097" max="4097" width="5.5703125" style="330" customWidth="1"/>
    <col min="4098" max="4099" width="38.7109375" style="330" customWidth="1"/>
    <col min="4100" max="4100" width="37.5703125" style="330" customWidth="1"/>
    <col min="4101" max="4103" width="9.28515625" style="330" customWidth="1"/>
    <col min="4104" max="4352" width="8.7109375" style="330"/>
    <col min="4353" max="4353" width="5.5703125" style="330" customWidth="1"/>
    <col min="4354" max="4355" width="38.7109375" style="330" customWidth="1"/>
    <col min="4356" max="4356" width="37.5703125" style="330" customWidth="1"/>
    <col min="4357" max="4359" width="9.28515625" style="330" customWidth="1"/>
    <col min="4360" max="4608" width="8.7109375" style="330"/>
    <col min="4609" max="4609" width="5.5703125" style="330" customWidth="1"/>
    <col min="4610" max="4611" width="38.7109375" style="330" customWidth="1"/>
    <col min="4612" max="4612" width="37.5703125" style="330" customWidth="1"/>
    <col min="4613" max="4615" width="9.28515625" style="330" customWidth="1"/>
    <col min="4616" max="4864" width="8.7109375" style="330"/>
    <col min="4865" max="4865" width="5.5703125" style="330" customWidth="1"/>
    <col min="4866" max="4867" width="38.7109375" style="330" customWidth="1"/>
    <col min="4868" max="4868" width="37.5703125" style="330" customWidth="1"/>
    <col min="4869" max="4871" width="9.28515625" style="330" customWidth="1"/>
    <col min="4872" max="5120" width="8.7109375" style="330"/>
    <col min="5121" max="5121" width="5.5703125" style="330" customWidth="1"/>
    <col min="5122" max="5123" width="38.7109375" style="330" customWidth="1"/>
    <col min="5124" max="5124" width="37.5703125" style="330" customWidth="1"/>
    <col min="5125" max="5127" width="9.28515625" style="330" customWidth="1"/>
    <col min="5128" max="5376" width="8.7109375" style="330"/>
    <col min="5377" max="5377" width="5.5703125" style="330" customWidth="1"/>
    <col min="5378" max="5379" width="38.7109375" style="330" customWidth="1"/>
    <col min="5380" max="5380" width="37.5703125" style="330" customWidth="1"/>
    <col min="5381" max="5383" width="9.28515625" style="330" customWidth="1"/>
    <col min="5384" max="5632" width="8.7109375" style="330"/>
    <col min="5633" max="5633" width="5.5703125" style="330" customWidth="1"/>
    <col min="5634" max="5635" width="38.7109375" style="330" customWidth="1"/>
    <col min="5636" max="5636" width="37.5703125" style="330" customWidth="1"/>
    <col min="5637" max="5639" width="9.28515625" style="330" customWidth="1"/>
    <col min="5640" max="5888" width="8.7109375" style="330"/>
    <col min="5889" max="5889" width="5.5703125" style="330" customWidth="1"/>
    <col min="5890" max="5891" width="38.7109375" style="330" customWidth="1"/>
    <col min="5892" max="5892" width="37.5703125" style="330" customWidth="1"/>
    <col min="5893" max="5895" width="9.28515625" style="330" customWidth="1"/>
    <col min="5896" max="6144" width="8.7109375" style="330"/>
    <col min="6145" max="6145" width="5.5703125" style="330" customWidth="1"/>
    <col min="6146" max="6147" width="38.7109375" style="330" customWidth="1"/>
    <col min="6148" max="6148" width="37.5703125" style="330" customWidth="1"/>
    <col min="6149" max="6151" width="9.28515625" style="330" customWidth="1"/>
    <col min="6152" max="6400" width="8.7109375" style="330"/>
    <col min="6401" max="6401" width="5.5703125" style="330" customWidth="1"/>
    <col min="6402" max="6403" width="38.7109375" style="330" customWidth="1"/>
    <col min="6404" max="6404" width="37.5703125" style="330" customWidth="1"/>
    <col min="6405" max="6407" width="9.28515625" style="330" customWidth="1"/>
    <col min="6408" max="6656" width="8.7109375" style="330"/>
    <col min="6657" max="6657" width="5.5703125" style="330" customWidth="1"/>
    <col min="6658" max="6659" width="38.7109375" style="330" customWidth="1"/>
    <col min="6660" max="6660" width="37.5703125" style="330" customWidth="1"/>
    <col min="6661" max="6663" width="9.28515625" style="330" customWidth="1"/>
    <col min="6664" max="6912" width="8.7109375" style="330"/>
    <col min="6913" max="6913" width="5.5703125" style="330" customWidth="1"/>
    <col min="6914" max="6915" width="38.7109375" style="330" customWidth="1"/>
    <col min="6916" max="6916" width="37.5703125" style="330" customWidth="1"/>
    <col min="6917" max="6919" width="9.28515625" style="330" customWidth="1"/>
    <col min="6920" max="7168" width="8.7109375" style="330"/>
    <col min="7169" max="7169" width="5.5703125" style="330" customWidth="1"/>
    <col min="7170" max="7171" width="38.7109375" style="330" customWidth="1"/>
    <col min="7172" max="7172" width="37.5703125" style="330" customWidth="1"/>
    <col min="7173" max="7175" width="9.28515625" style="330" customWidth="1"/>
    <col min="7176" max="7424" width="8.7109375" style="330"/>
    <col min="7425" max="7425" width="5.5703125" style="330" customWidth="1"/>
    <col min="7426" max="7427" width="38.7109375" style="330" customWidth="1"/>
    <col min="7428" max="7428" width="37.5703125" style="330" customWidth="1"/>
    <col min="7429" max="7431" width="9.28515625" style="330" customWidth="1"/>
    <col min="7432" max="7680" width="8.7109375" style="330"/>
    <col min="7681" max="7681" width="5.5703125" style="330" customWidth="1"/>
    <col min="7682" max="7683" width="38.7109375" style="330" customWidth="1"/>
    <col min="7684" max="7684" width="37.5703125" style="330" customWidth="1"/>
    <col min="7685" max="7687" width="9.28515625" style="330" customWidth="1"/>
    <col min="7688" max="7936" width="8.7109375" style="330"/>
    <col min="7937" max="7937" width="5.5703125" style="330" customWidth="1"/>
    <col min="7938" max="7939" width="38.7109375" style="330" customWidth="1"/>
    <col min="7940" max="7940" width="37.5703125" style="330" customWidth="1"/>
    <col min="7941" max="7943" width="9.28515625" style="330" customWidth="1"/>
    <col min="7944" max="8192" width="8.7109375" style="330"/>
    <col min="8193" max="8193" width="5.5703125" style="330" customWidth="1"/>
    <col min="8194" max="8195" width="38.7109375" style="330" customWidth="1"/>
    <col min="8196" max="8196" width="37.5703125" style="330" customWidth="1"/>
    <col min="8197" max="8199" width="9.28515625" style="330" customWidth="1"/>
    <col min="8200" max="8448" width="8.7109375" style="330"/>
    <col min="8449" max="8449" width="5.5703125" style="330" customWidth="1"/>
    <col min="8450" max="8451" width="38.7109375" style="330" customWidth="1"/>
    <col min="8452" max="8452" width="37.5703125" style="330" customWidth="1"/>
    <col min="8453" max="8455" width="9.28515625" style="330" customWidth="1"/>
    <col min="8456" max="8704" width="8.7109375" style="330"/>
    <col min="8705" max="8705" width="5.5703125" style="330" customWidth="1"/>
    <col min="8706" max="8707" width="38.7109375" style="330" customWidth="1"/>
    <col min="8708" max="8708" width="37.5703125" style="330" customWidth="1"/>
    <col min="8709" max="8711" width="9.28515625" style="330" customWidth="1"/>
    <col min="8712" max="8960" width="8.7109375" style="330"/>
    <col min="8961" max="8961" width="5.5703125" style="330" customWidth="1"/>
    <col min="8962" max="8963" width="38.7109375" style="330" customWidth="1"/>
    <col min="8964" max="8964" width="37.5703125" style="330" customWidth="1"/>
    <col min="8965" max="8967" width="9.28515625" style="330" customWidth="1"/>
    <col min="8968" max="9216" width="8.7109375" style="330"/>
    <col min="9217" max="9217" width="5.5703125" style="330" customWidth="1"/>
    <col min="9218" max="9219" width="38.7109375" style="330" customWidth="1"/>
    <col min="9220" max="9220" width="37.5703125" style="330" customWidth="1"/>
    <col min="9221" max="9223" width="9.28515625" style="330" customWidth="1"/>
    <col min="9224" max="9472" width="8.7109375" style="330"/>
    <col min="9473" max="9473" width="5.5703125" style="330" customWidth="1"/>
    <col min="9474" max="9475" width="38.7109375" style="330" customWidth="1"/>
    <col min="9476" max="9476" width="37.5703125" style="330" customWidth="1"/>
    <col min="9477" max="9479" width="9.28515625" style="330" customWidth="1"/>
    <col min="9480" max="9728" width="8.7109375" style="330"/>
    <col min="9729" max="9729" width="5.5703125" style="330" customWidth="1"/>
    <col min="9730" max="9731" width="38.7109375" style="330" customWidth="1"/>
    <col min="9732" max="9732" width="37.5703125" style="330" customWidth="1"/>
    <col min="9733" max="9735" width="9.28515625" style="330" customWidth="1"/>
    <col min="9736" max="9984" width="8.7109375" style="330"/>
    <col min="9985" max="9985" width="5.5703125" style="330" customWidth="1"/>
    <col min="9986" max="9987" width="38.7109375" style="330" customWidth="1"/>
    <col min="9988" max="9988" width="37.5703125" style="330" customWidth="1"/>
    <col min="9989" max="9991" width="9.28515625" style="330" customWidth="1"/>
    <col min="9992" max="10240" width="8.7109375" style="330"/>
    <col min="10241" max="10241" width="5.5703125" style="330" customWidth="1"/>
    <col min="10242" max="10243" width="38.7109375" style="330" customWidth="1"/>
    <col min="10244" max="10244" width="37.5703125" style="330" customWidth="1"/>
    <col min="10245" max="10247" width="9.28515625" style="330" customWidth="1"/>
    <col min="10248" max="10496" width="8.7109375" style="330"/>
    <col min="10497" max="10497" width="5.5703125" style="330" customWidth="1"/>
    <col min="10498" max="10499" width="38.7109375" style="330" customWidth="1"/>
    <col min="10500" max="10500" width="37.5703125" style="330" customWidth="1"/>
    <col min="10501" max="10503" width="9.28515625" style="330" customWidth="1"/>
    <col min="10504" max="10752" width="8.7109375" style="330"/>
    <col min="10753" max="10753" width="5.5703125" style="330" customWidth="1"/>
    <col min="10754" max="10755" width="38.7109375" style="330" customWidth="1"/>
    <col min="10756" max="10756" width="37.5703125" style="330" customWidth="1"/>
    <col min="10757" max="10759" width="9.28515625" style="330" customWidth="1"/>
    <col min="10760" max="11008" width="8.7109375" style="330"/>
    <col min="11009" max="11009" width="5.5703125" style="330" customWidth="1"/>
    <col min="11010" max="11011" width="38.7109375" style="330" customWidth="1"/>
    <col min="11012" max="11012" width="37.5703125" style="330" customWidth="1"/>
    <col min="11013" max="11015" width="9.28515625" style="330" customWidth="1"/>
    <col min="11016" max="11264" width="8.7109375" style="330"/>
    <col min="11265" max="11265" width="5.5703125" style="330" customWidth="1"/>
    <col min="11266" max="11267" width="38.7109375" style="330" customWidth="1"/>
    <col min="11268" max="11268" width="37.5703125" style="330" customWidth="1"/>
    <col min="11269" max="11271" width="9.28515625" style="330" customWidth="1"/>
    <col min="11272" max="11520" width="8.7109375" style="330"/>
    <col min="11521" max="11521" width="5.5703125" style="330" customWidth="1"/>
    <col min="11522" max="11523" width="38.7109375" style="330" customWidth="1"/>
    <col min="11524" max="11524" width="37.5703125" style="330" customWidth="1"/>
    <col min="11525" max="11527" width="9.28515625" style="330" customWidth="1"/>
    <col min="11528" max="11776" width="8.7109375" style="330"/>
    <col min="11777" max="11777" width="5.5703125" style="330" customWidth="1"/>
    <col min="11778" max="11779" width="38.7109375" style="330" customWidth="1"/>
    <col min="11780" max="11780" width="37.5703125" style="330" customWidth="1"/>
    <col min="11781" max="11783" width="9.28515625" style="330" customWidth="1"/>
    <col min="11784" max="12032" width="8.7109375" style="330"/>
    <col min="12033" max="12033" width="5.5703125" style="330" customWidth="1"/>
    <col min="12034" max="12035" width="38.7109375" style="330" customWidth="1"/>
    <col min="12036" max="12036" width="37.5703125" style="330" customWidth="1"/>
    <col min="12037" max="12039" width="9.28515625" style="330" customWidth="1"/>
    <col min="12040" max="12288" width="8.7109375" style="330"/>
    <col min="12289" max="12289" width="5.5703125" style="330" customWidth="1"/>
    <col min="12290" max="12291" width="38.7109375" style="330" customWidth="1"/>
    <col min="12292" max="12292" width="37.5703125" style="330" customWidth="1"/>
    <col min="12293" max="12295" width="9.28515625" style="330" customWidth="1"/>
    <col min="12296" max="12544" width="8.7109375" style="330"/>
    <col min="12545" max="12545" width="5.5703125" style="330" customWidth="1"/>
    <col min="12546" max="12547" width="38.7109375" style="330" customWidth="1"/>
    <col min="12548" max="12548" width="37.5703125" style="330" customWidth="1"/>
    <col min="12549" max="12551" width="9.28515625" style="330" customWidth="1"/>
    <col min="12552" max="12800" width="8.7109375" style="330"/>
    <col min="12801" max="12801" width="5.5703125" style="330" customWidth="1"/>
    <col min="12802" max="12803" width="38.7109375" style="330" customWidth="1"/>
    <col min="12804" max="12804" width="37.5703125" style="330" customWidth="1"/>
    <col min="12805" max="12807" width="9.28515625" style="330" customWidth="1"/>
    <col min="12808" max="13056" width="8.7109375" style="330"/>
    <col min="13057" max="13057" width="5.5703125" style="330" customWidth="1"/>
    <col min="13058" max="13059" width="38.7109375" style="330" customWidth="1"/>
    <col min="13060" max="13060" width="37.5703125" style="330" customWidth="1"/>
    <col min="13061" max="13063" width="9.28515625" style="330" customWidth="1"/>
    <col min="13064" max="13312" width="8.7109375" style="330"/>
    <col min="13313" max="13313" width="5.5703125" style="330" customWidth="1"/>
    <col min="13314" max="13315" width="38.7109375" style="330" customWidth="1"/>
    <col min="13316" max="13316" width="37.5703125" style="330" customWidth="1"/>
    <col min="13317" max="13319" width="9.28515625" style="330" customWidth="1"/>
    <col min="13320" max="13568" width="8.7109375" style="330"/>
    <col min="13569" max="13569" width="5.5703125" style="330" customWidth="1"/>
    <col min="13570" max="13571" width="38.7109375" style="330" customWidth="1"/>
    <col min="13572" max="13572" width="37.5703125" style="330" customWidth="1"/>
    <col min="13573" max="13575" width="9.28515625" style="330" customWidth="1"/>
    <col min="13576" max="13824" width="8.7109375" style="330"/>
    <col min="13825" max="13825" width="5.5703125" style="330" customWidth="1"/>
    <col min="13826" max="13827" width="38.7109375" style="330" customWidth="1"/>
    <col min="13828" max="13828" width="37.5703125" style="330" customWidth="1"/>
    <col min="13829" max="13831" width="9.28515625" style="330" customWidth="1"/>
    <col min="13832" max="14080" width="8.7109375" style="330"/>
    <col min="14081" max="14081" width="5.5703125" style="330" customWidth="1"/>
    <col min="14082" max="14083" width="38.7109375" style="330" customWidth="1"/>
    <col min="14084" max="14084" width="37.5703125" style="330" customWidth="1"/>
    <col min="14085" max="14087" width="9.28515625" style="330" customWidth="1"/>
    <col min="14088" max="14336" width="8.7109375" style="330"/>
    <col min="14337" max="14337" width="5.5703125" style="330" customWidth="1"/>
    <col min="14338" max="14339" width="38.7109375" style="330" customWidth="1"/>
    <col min="14340" max="14340" width="37.5703125" style="330" customWidth="1"/>
    <col min="14341" max="14343" width="9.28515625" style="330" customWidth="1"/>
    <col min="14344" max="14592" width="8.7109375" style="330"/>
    <col min="14593" max="14593" width="5.5703125" style="330" customWidth="1"/>
    <col min="14594" max="14595" width="38.7109375" style="330" customWidth="1"/>
    <col min="14596" max="14596" width="37.5703125" style="330" customWidth="1"/>
    <col min="14597" max="14599" width="9.28515625" style="330" customWidth="1"/>
    <col min="14600" max="14848" width="8.7109375" style="330"/>
    <col min="14849" max="14849" width="5.5703125" style="330" customWidth="1"/>
    <col min="14850" max="14851" width="38.7109375" style="330" customWidth="1"/>
    <col min="14852" max="14852" width="37.5703125" style="330" customWidth="1"/>
    <col min="14853" max="14855" width="9.28515625" style="330" customWidth="1"/>
    <col min="14856" max="15104" width="8.7109375" style="330"/>
    <col min="15105" max="15105" width="5.5703125" style="330" customWidth="1"/>
    <col min="15106" max="15107" width="38.7109375" style="330" customWidth="1"/>
    <col min="15108" max="15108" width="37.5703125" style="330" customWidth="1"/>
    <col min="15109" max="15111" width="9.28515625" style="330" customWidth="1"/>
    <col min="15112" max="15360" width="8.7109375" style="330"/>
    <col min="15361" max="15361" width="5.5703125" style="330" customWidth="1"/>
    <col min="15362" max="15363" width="38.7109375" style="330" customWidth="1"/>
    <col min="15364" max="15364" width="37.5703125" style="330" customWidth="1"/>
    <col min="15365" max="15367" width="9.28515625" style="330" customWidth="1"/>
    <col min="15368" max="15616" width="8.7109375" style="330"/>
    <col min="15617" max="15617" width="5.5703125" style="330" customWidth="1"/>
    <col min="15618" max="15619" width="38.7109375" style="330" customWidth="1"/>
    <col min="15620" max="15620" width="37.5703125" style="330" customWidth="1"/>
    <col min="15621" max="15623" width="9.28515625" style="330" customWidth="1"/>
    <col min="15624" max="15872" width="8.7109375" style="330"/>
    <col min="15873" max="15873" width="5.5703125" style="330" customWidth="1"/>
    <col min="15874" max="15875" width="38.7109375" style="330" customWidth="1"/>
    <col min="15876" max="15876" width="37.5703125" style="330" customWidth="1"/>
    <col min="15877" max="15879" width="9.28515625" style="330" customWidth="1"/>
    <col min="15880" max="16128" width="8.7109375" style="330"/>
    <col min="16129" max="16129" width="5.5703125" style="330" customWidth="1"/>
    <col min="16130" max="16131" width="38.7109375" style="330" customWidth="1"/>
    <col min="16132" max="16132" width="37.5703125" style="330" customWidth="1"/>
    <col min="16133" max="16135" width="9.28515625" style="330" customWidth="1"/>
    <col min="16136" max="16384" width="8.7109375" style="330"/>
  </cols>
  <sheetData>
    <row r="1" spans="1:7" ht="15.75" x14ac:dyDescent="0.2">
      <c r="A1" s="289" t="s">
        <v>471</v>
      </c>
      <c r="B1" s="69"/>
      <c r="C1" s="133"/>
    </row>
    <row r="2" spans="1:7" x14ac:dyDescent="0.2">
      <c r="A2" s="127" t="s">
        <v>316</v>
      </c>
      <c r="B2" s="127"/>
    </row>
    <row r="3" spans="1:7" ht="26.65" customHeight="1" x14ac:dyDescent="0.2">
      <c r="A3" s="222" t="s">
        <v>1229</v>
      </c>
      <c r="B3" s="997"/>
      <c r="C3" s="997"/>
      <c r="D3" s="997"/>
    </row>
    <row r="4" spans="1:7" ht="15.75" x14ac:dyDescent="0.2">
      <c r="A4" s="222"/>
      <c r="C4" s="587" t="str">
        <f>'1'!E5</f>
        <v>KABUPATEN/KOTA</v>
      </c>
      <c r="D4" s="588" t="str">
        <f>'1'!F5</f>
        <v>….......</v>
      </c>
    </row>
    <row r="5" spans="1:7" ht="15.75" x14ac:dyDescent="0.2">
      <c r="A5" s="222"/>
      <c r="C5" s="587" t="str">
        <f>'1'!E6</f>
        <v>TAHUN</v>
      </c>
      <c r="D5" s="588" t="str">
        <f>'1'!F6</f>
        <v>….......</v>
      </c>
    </row>
    <row r="6" spans="1:7" ht="15.75" thickBot="1" x14ac:dyDescent="0.25">
      <c r="A6" s="71"/>
      <c r="B6" s="71"/>
      <c r="C6" s="71"/>
      <c r="D6" s="71"/>
    </row>
    <row r="7" spans="1:7" ht="15.75" x14ac:dyDescent="0.2">
      <c r="A7" s="765" t="s">
        <v>2</v>
      </c>
      <c r="B7" s="765" t="s">
        <v>254</v>
      </c>
      <c r="C7" s="765" t="s">
        <v>409</v>
      </c>
      <c r="D7" s="845" t="s">
        <v>472</v>
      </c>
    </row>
    <row r="8" spans="1:7" s="916" customFormat="1" ht="12.6" customHeight="1" x14ac:dyDescent="0.2">
      <c r="A8" s="906">
        <v>1</v>
      </c>
      <c r="B8" s="906">
        <v>2</v>
      </c>
      <c r="C8" s="906">
        <v>3</v>
      </c>
      <c r="D8" s="906">
        <v>4</v>
      </c>
      <c r="E8" s="915"/>
      <c r="F8" s="908"/>
      <c r="G8" s="908"/>
    </row>
    <row r="9" spans="1:7" x14ac:dyDescent="0.2">
      <c r="A9" s="560">
        <v>1</v>
      </c>
      <c r="B9" s="175">
        <f>'9'!B9</f>
        <v>0</v>
      </c>
      <c r="C9" s="175">
        <f>'9'!C9</f>
        <v>0</v>
      </c>
      <c r="D9" s="189"/>
    </row>
    <row r="10" spans="1:7" x14ac:dyDescent="0.2">
      <c r="A10" s="556">
        <v>2</v>
      </c>
      <c r="B10" s="72">
        <f>'9'!B10</f>
        <v>0</v>
      </c>
      <c r="C10" s="72">
        <f>'9'!C10</f>
        <v>0</v>
      </c>
      <c r="D10" s="190"/>
    </row>
    <row r="11" spans="1:7" x14ac:dyDescent="0.2">
      <c r="A11" s="556">
        <v>3</v>
      </c>
      <c r="B11" s="72">
        <f>'9'!B11</f>
        <v>0</v>
      </c>
      <c r="C11" s="72">
        <f>'9'!C11</f>
        <v>0</v>
      </c>
      <c r="D11" s="190"/>
    </row>
    <row r="12" spans="1:7" x14ac:dyDescent="0.2">
      <c r="A12" s="556">
        <v>4</v>
      </c>
      <c r="B12" s="72">
        <f>'9'!B12</f>
        <v>0</v>
      </c>
      <c r="C12" s="72">
        <f>'9'!C12</f>
        <v>0</v>
      </c>
      <c r="D12" s="190"/>
    </row>
    <row r="13" spans="1:7" x14ac:dyDescent="0.2">
      <c r="A13" s="556">
        <v>5</v>
      </c>
      <c r="B13" s="72">
        <f>'9'!B13</f>
        <v>0</v>
      </c>
      <c r="C13" s="72">
        <f>'9'!C13</f>
        <v>0</v>
      </c>
      <c r="D13" s="190"/>
    </row>
    <row r="14" spans="1:7" x14ac:dyDescent="0.2">
      <c r="A14" s="556">
        <v>6</v>
      </c>
      <c r="B14" s="72">
        <f>'9'!B14</f>
        <v>0</v>
      </c>
      <c r="C14" s="72">
        <f>'9'!C14</f>
        <v>0</v>
      </c>
      <c r="D14" s="190"/>
    </row>
    <row r="15" spans="1:7" x14ac:dyDescent="0.2">
      <c r="A15" s="556">
        <v>7</v>
      </c>
      <c r="B15" s="72">
        <f>'9'!B15</f>
        <v>0</v>
      </c>
      <c r="C15" s="72">
        <f>'9'!C15</f>
        <v>0</v>
      </c>
      <c r="D15" s="190"/>
    </row>
    <row r="16" spans="1:7" x14ac:dyDescent="0.2">
      <c r="A16" s="556">
        <v>8</v>
      </c>
      <c r="B16" s="72">
        <f>'9'!B16</f>
        <v>0</v>
      </c>
      <c r="C16" s="72">
        <f>'9'!C16</f>
        <v>0</v>
      </c>
      <c r="D16" s="190"/>
    </row>
    <row r="17" spans="1:4" x14ac:dyDescent="0.2">
      <c r="A17" s="556">
        <v>9</v>
      </c>
      <c r="B17" s="72">
        <f>'9'!B17</f>
        <v>0</v>
      </c>
      <c r="C17" s="72">
        <f>'9'!C17</f>
        <v>0</v>
      </c>
      <c r="D17" s="190"/>
    </row>
    <row r="18" spans="1:4" x14ac:dyDescent="0.2">
      <c r="A18" s="556">
        <v>10</v>
      </c>
      <c r="B18" s="72">
        <f>'9'!B18</f>
        <v>0</v>
      </c>
      <c r="C18" s="72">
        <f>'9'!C18</f>
        <v>0</v>
      </c>
      <c r="D18" s="190"/>
    </row>
    <row r="19" spans="1:4" x14ac:dyDescent="0.2">
      <c r="A19" s="556">
        <v>11</v>
      </c>
      <c r="B19" s="72">
        <f>'9'!B19</f>
        <v>0</v>
      </c>
      <c r="C19" s="72">
        <f>'9'!C19</f>
        <v>0</v>
      </c>
      <c r="D19" s="190"/>
    </row>
    <row r="20" spans="1:4" x14ac:dyDescent="0.2">
      <c r="A20" s="556">
        <v>12</v>
      </c>
      <c r="B20" s="72">
        <f>'9'!B20</f>
        <v>0</v>
      </c>
      <c r="C20" s="72">
        <f>'9'!C20</f>
        <v>0</v>
      </c>
      <c r="D20" s="190"/>
    </row>
    <row r="21" spans="1:4" x14ac:dyDescent="0.2">
      <c r="A21" s="556">
        <v>13</v>
      </c>
      <c r="B21" s="72">
        <f>'9'!B21</f>
        <v>0</v>
      </c>
      <c r="C21" s="72">
        <f>'9'!C21</f>
        <v>0</v>
      </c>
      <c r="D21" s="190"/>
    </row>
    <row r="22" spans="1:4" x14ac:dyDescent="0.2">
      <c r="A22" s="556">
        <v>14</v>
      </c>
      <c r="B22" s="72">
        <f>'9'!B22</f>
        <v>0</v>
      </c>
      <c r="C22" s="72">
        <f>'9'!C22</f>
        <v>0</v>
      </c>
      <c r="D22" s="190"/>
    </row>
    <row r="23" spans="1:4" x14ac:dyDescent="0.2">
      <c r="A23" s="556">
        <v>15</v>
      </c>
      <c r="B23" s="72">
        <f>'9'!B23</f>
        <v>0</v>
      </c>
      <c r="C23" s="72">
        <f>'9'!C23</f>
        <v>0</v>
      </c>
      <c r="D23" s="190"/>
    </row>
    <row r="24" spans="1:4" x14ac:dyDescent="0.2">
      <c r="A24" s="556">
        <v>16</v>
      </c>
      <c r="B24" s="72">
        <f>'9'!B24</f>
        <v>0</v>
      </c>
      <c r="C24" s="72">
        <f>'9'!C24</f>
        <v>0</v>
      </c>
      <c r="D24" s="190"/>
    </row>
    <row r="25" spans="1:4" x14ac:dyDescent="0.2">
      <c r="A25" s="556">
        <v>17</v>
      </c>
      <c r="B25" s="72">
        <f>'9'!B25</f>
        <v>0</v>
      </c>
      <c r="C25" s="72">
        <f>'9'!C25</f>
        <v>0</v>
      </c>
      <c r="D25" s="190"/>
    </row>
    <row r="26" spans="1:4" x14ac:dyDescent="0.2">
      <c r="A26" s="556">
        <v>18</v>
      </c>
      <c r="B26" s="72">
        <f>'9'!B26</f>
        <v>0</v>
      </c>
      <c r="C26" s="72">
        <f>'9'!C26</f>
        <v>0</v>
      </c>
      <c r="D26" s="190"/>
    </row>
    <row r="27" spans="1:4" x14ac:dyDescent="0.2">
      <c r="A27" s="556">
        <v>19</v>
      </c>
      <c r="B27" s="72">
        <f>'9'!B27</f>
        <v>0</v>
      </c>
      <c r="C27" s="72">
        <f>'9'!C27</f>
        <v>0</v>
      </c>
      <c r="D27" s="190"/>
    </row>
    <row r="28" spans="1:4" x14ac:dyDescent="0.2">
      <c r="A28" s="556">
        <v>20</v>
      </c>
      <c r="B28" s="72">
        <f>'9'!B28</f>
        <v>0</v>
      </c>
      <c r="C28" s="72">
        <f>'9'!C28</f>
        <v>0</v>
      </c>
      <c r="D28" s="190"/>
    </row>
    <row r="29" spans="1:4" x14ac:dyDescent="0.2">
      <c r="A29" s="574"/>
      <c r="B29" s="72"/>
      <c r="C29" s="72"/>
      <c r="D29" s="190"/>
    </row>
    <row r="30" spans="1:4" x14ac:dyDescent="0.2">
      <c r="A30" s="556"/>
      <c r="B30" s="72"/>
      <c r="C30" s="72"/>
      <c r="D30" s="191"/>
    </row>
    <row r="31" spans="1:4" x14ac:dyDescent="0.2">
      <c r="A31" s="1117" t="s">
        <v>473</v>
      </c>
      <c r="B31" s="1118"/>
      <c r="C31" s="1119"/>
      <c r="D31" s="143">
        <f>COUNTIF(D9:D30,"V")</f>
        <v>0</v>
      </c>
    </row>
    <row r="32" spans="1:4" x14ac:dyDescent="0.2">
      <c r="A32" s="1117" t="s">
        <v>410</v>
      </c>
      <c r="B32" s="1118"/>
      <c r="C32" s="1119"/>
      <c r="D32" s="143">
        <f>COUNTA(D9:D30)</f>
        <v>0</v>
      </c>
    </row>
    <row r="33" spans="1:6" ht="16.5" customHeight="1" thickBot="1" x14ac:dyDescent="0.25">
      <c r="A33" s="1111" t="s">
        <v>474</v>
      </c>
      <c r="B33" s="1112"/>
      <c r="C33" s="1120"/>
      <c r="D33" s="193" t="e">
        <f>COUNTIF(D9:D30,"V")/COUNTA(D9:D30)</f>
        <v>#DIV/0!</v>
      </c>
    </row>
    <row r="34" spans="1:6" x14ac:dyDescent="0.2">
      <c r="C34" s="69"/>
      <c r="D34" s="194"/>
    </row>
    <row r="35" spans="1:6" x14ac:dyDescent="0.2">
      <c r="A35" s="727" t="s">
        <v>411</v>
      </c>
      <c r="B35" s="727"/>
      <c r="C35" s="727"/>
      <c r="D35" s="727"/>
      <c r="E35" s="727"/>
      <c r="F35" s="727"/>
    </row>
    <row r="36" spans="1:6" x14ac:dyDescent="0.2">
      <c r="A36" s="727" t="s">
        <v>475</v>
      </c>
      <c r="B36" s="727"/>
      <c r="C36" s="727"/>
      <c r="D36" s="727"/>
      <c r="E36" s="727"/>
      <c r="F36" s="727"/>
    </row>
    <row r="37" spans="1:6" x14ac:dyDescent="0.2">
      <c r="A37" s="727" t="s">
        <v>476</v>
      </c>
      <c r="B37" s="727"/>
      <c r="C37" s="727"/>
      <c r="D37" s="727"/>
      <c r="E37" s="727"/>
      <c r="F37" s="727"/>
    </row>
    <row r="38" spans="1:6" x14ac:dyDescent="0.2">
      <c r="A38" s="727" t="s">
        <v>1302</v>
      </c>
      <c r="B38" s="727"/>
      <c r="C38" s="727"/>
      <c r="D38" s="727"/>
      <c r="E38" s="727"/>
      <c r="F38" s="727"/>
    </row>
  </sheetData>
  <mergeCells count="3">
    <mergeCell ref="A31:C31"/>
    <mergeCell ref="A32:C32"/>
    <mergeCell ref="A33:C3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3C6CD-8BA4-4A9E-9806-23973E2CFF84}">
  <sheetPr codeName="Sheet74">
    <tabColor rgb="FF92D050"/>
    <pageSetUpPr fitToPage="1"/>
  </sheetPr>
  <dimension ref="A1:O40"/>
  <sheetViews>
    <sheetView topLeftCell="A16" zoomScale="80" zoomScaleNormal="80" workbookViewId="0">
      <selection activeCell="L34" sqref="L34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11" width="10.7109375" style="70" customWidth="1"/>
    <col min="12" max="12" width="13.42578125" style="70" customWidth="1"/>
    <col min="13" max="14" width="10.7109375" style="70" customWidth="1"/>
    <col min="15" max="15" width="13.42578125" style="70" customWidth="1"/>
    <col min="16" max="256" width="9.140625" style="70"/>
    <col min="257" max="257" width="5.7109375" style="70" customWidth="1"/>
    <col min="258" max="259" width="21.7109375" style="70" customWidth="1"/>
    <col min="260" max="267" width="10.7109375" style="70" customWidth="1"/>
    <col min="268" max="268" width="13.42578125" style="70" customWidth="1"/>
    <col min="269" max="270" width="10.7109375" style="70" customWidth="1"/>
    <col min="271" max="271" width="13.42578125" style="70" customWidth="1"/>
    <col min="272" max="512" width="9.140625" style="70"/>
    <col min="513" max="513" width="5.7109375" style="70" customWidth="1"/>
    <col min="514" max="515" width="21.7109375" style="70" customWidth="1"/>
    <col min="516" max="523" width="10.7109375" style="70" customWidth="1"/>
    <col min="524" max="524" width="13.42578125" style="70" customWidth="1"/>
    <col min="525" max="526" width="10.7109375" style="70" customWidth="1"/>
    <col min="527" max="527" width="13.42578125" style="70" customWidth="1"/>
    <col min="528" max="768" width="9.140625" style="70"/>
    <col min="769" max="769" width="5.7109375" style="70" customWidth="1"/>
    <col min="770" max="771" width="21.7109375" style="70" customWidth="1"/>
    <col min="772" max="779" width="10.7109375" style="70" customWidth="1"/>
    <col min="780" max="780" width="13.42578125" style="70" customWidth="1"/>
    <col min="781" max="782" width="10.7109375" style="70" customWidth="1"/>
    <col min="783" max="783" width="13.42578125" style="70" customWidth="1"/>
    <col min="784" max="1024" width="9.140625" style="70"/>
    <col min="1025" max="1025" width="5.7109375" style="70" customWidth="1"/>
    <col min="1026" max="1027" width="21.7109375" style="70" customWidth="1"/>
    <col min="1028" max="1035" width="10.7109375" style="70" customWidth="1"/>
    <col min="1036" max="1036" width="13.42578125" style="70" customWidth="1"/>
    <col min="1037" max="1038" width="10.7109375" style="70" customWidth="1"/>
    <col min="1039" max="1039" width="13.42578125" style="70" customWidth="1"/>
    <col min="1040" max="1280" width="9.140625" style="70"/>
    <col min="1281" max="1281" width="5.7109375" style="70" customWidth="1"/>
    <col min="1282" max="1283" width="21.7109375" style="70" customWidth="1"/>
    <col min="1284" max="1291" width="10.7109375" style="70" customWidth="1"/>
    <col min="1292" max="1292" width="13.42578125" style="70" customWidth="1"/>
    <col min="1293" max="1294" width="10.7109375" style="70" customWidth="1"/>
    <col min="1295" max="1295" width="13.42578125" style="70" customWidth="1"/>
    <col min="1296" max="1536" width="9.140625" style="70"/>
    <col min="1537" max="1537" width="5.7109375" style="70" customWidth="1"/>
    <col min="1538" max="1539" width="21.7109375" style="70" customWidth="1"/>
    <col min="1540" max="1547" width="10.7109375" style="70" customWidth="1"/>
    <col min="1548" max="1548" width="13.42578125" style="70" customWidth="1"/>
    <col min="1549" max="1550" width="10.7109375" style="70" customWidth="1"/>
    <col min="1551" max="1551" width="13.42578125" style="70" customWidth="1"/>
    <col min="1552" max="1792" width="9.140625" style="70"/>
    <col min="1793" max="1793" width="5.7109375" style="70" customWidth="1"/>
    <col min="1794" max="1795" width="21.7109375" style="70" customWidth="1"/>
    <col min="1796" max="1803" width="10.7109375" style="70" customWidth="1"/>
    <col min="1804" max="1804" width="13.42578125" style="70" customWidth="1"/>
    <col min="1805" max="1806" width="10.7109375" style="70" customWidth="1"/>
    <col min="1807" max="1807" width="13.42578125" style="70" customWidth="1"/>
    <col min="1808" max="2048" width="9.140625" style="70"/>
    <col min="2049" max="2049" width="5.7109375" style="70" customWidth="1"/>
    <col min="2050" max="2051" width="21.7109375" style="70" customWidth="1"/>
    <col min="2052" max="2059" width="10.7109375" style="70" customWidth="1"/>
    <col min="2060" max="2060" width="13.42578125" style="70" customWidth="1"/>
    <col min="2061" max="2062" width="10.7109375" style="70" customWidth="1"/>
    <col min="2063" max="2063" width="13.42578125" style="70" customWidth="1"/>
    <col min="2064" max="2304" width="9.140625" style="70"/>
    <col min="2305" max="2305" width="5.7109375" style="70" customWidth="1"/>
    <col min="2306" max="2307" width="21.7109375" style="70" customWidth="1"/>
    <col min="2308" max="2315" width="10.7109375" style="70" customWidth="1"/>
    <col min="2316" max="2316" width="13.42578125" style="70" customWidth="1"/>
    <col min="2317" max="2318" width="10.7109375" style="70" customWidth="1"/>
    <col min="2319" max="2319" width="13.42578125" style="70" customWidth="1"/>
    <col min="2320" max="2560" width="9.140625" style="70"/>
    <col min="2561" max="2561" width="5.7109375" style="70" customWidth="1"/>
    <col min="2562" max="2563" width="21.7109375" style="70" customWidth="1"/>
    <col min="2564" max="2571" width="10.7109375" style="70" customWidth="1"/>
    <col min="2572" max="2572" width="13.42578125" style="70" customWidth="1"/>
    <col min="2573" max="2574" width="10.7109375" style="70" customWidth="1"/>
    <col min="2575" max="2575" width="13.42578125" style="70" customWidth="1"/>
    <col min="2576" max="2816" width="9.140625" style="70"/>
    <col min="2817" max="2817" width="5.7109375" style="70" customWidth="1"/>
    <col min="2818" max="2819" width="21.7109375" style="70" customWidth="1"/>
    <col min="2820" max="2827" width="10.7109375" style="70" customWidth="1"/>
    <col min="2828" max="2828" width="13.42578125" style="70" customWidth="1"/>
    <col min="2829" max="2830" width="10.7109375" style="70" customWidth="1"/>
    <col min="2831" max="2831" width="13.42578125" style="70" customWidth="1"/>
    <col min="2832" max="3072" width="9.140625" style="70"/>
    <col min="3073" max="3073" width="5.7109375" style="70" customWidth="1"/>
    <col min="3074" max="3075" width="21.7109375" style="70" customWidth="1"/>
    <col min="3076" max="3083" width="10.7109375" style="70" customWidth="1"/>
    <col min="3084" max="3084" width="13.42578125" style="70" customWidth="1"/>
    <col min="3085" max="3086" width="10.7109375" style="70" customWidth="1"/>
    <col min="3087" max="3087" width="13.42578125" style="70" customWidth="1"/>
    <col min="3088" max="3328" width="9.140625" style="70"/>
    <col min="3329" max="3329" width="5.7109375" style="70" customWidth="1"/>
    <col min="3330" max="3331" width="21.7109375" style="70" customWidth="1"/>
    <col min="3332" max="3339" width="10.7109375" style="70" customWidth="1"/>
    <col min="3340" max="3340" width="13.42578125" style="70" customWidth="1"/>
    <col min="3341" max="3342" width="10.7109375" style="70" customWidth="1"/>
    <col min="3343" max="3343" width="13.42578125" style="70" customWidth="1"/>
    <col min="3344" max="3584" width="9.140625" style="70"/>
    <col min="3585" max="3585" width="5.7109375" style="70" customWidth="1"/>
    <col min="3586" max="3587" width="21.7109375" style="70" customWidth="1"/>
    <col min="3588" max="3595" width="10.7109375" style="70" customWidth="1"/>
    <col min="3596" max="3596" width="13.42578125" style="70" customWidth="1"/>
    <col min="3597" max="3598" width="10.7109375" style="70" customWidth="1"/>
    <col min="3599" max="3599" width="13.42578125" style="70" customWidth="1"/>
    <col min="3600" max="3840" width="9.140625" style="70"/>
    <col min="3841" max="3841" width="5.7109375" style="70" customWidth="1"/>
    <col min="3842" max="3843" width="21.7109375" style="70" customWidth="1"/>
    <col min="3844" max="3851" width="10.7109375" style="70" customWidth="1"/>
    <col min="3852" max="3852" width="13.42578125" style="70" customWidth="1"/>
    <col min="3853" max="3854" width="10.7109375" style="70" customWidth="1"/>
    <col min="3855" max="3855" width="13.42578125" style="70" customWidth="1"/>
    <col min="3856" max="4096" width="9.140625" style="70"/>
    <col min="4097" max="4097" width="5.7109375" style="70" customWidth="1"/>
    <col min="4098" max="4099" width="21.7109375" style="70" customWidth="1"/>
    <col min="4100" max="4107" width="10.7109375" style="70" customWidth="1"/>
    <col min="4108" max="4108" width="13.42578125" style="70" customWidth="1"/>
    <col min="4109" max="4110" width="10.7109375" style="70" customWidth="1"/>
    <col min="4111" max="4111" width="13.42578125" style="70" customWidth="1"/>
    <col min="4112" max="4352" width="9.140625" style="70"/>
    <col min="4353" max="4353" width="5.7109375" style="70" customWidth="1"/>
    <col min="4354" max="4355" width="21.7109375" style="70" customWidth="1"/>
    <col min="4356" max="4363" width="10.7109375" style="70" customWidth="1"/>
    <col min="4364" max="4364" width="13.42578125" style="70" customWidth="1"/>
    <col min="4365" max="4366" width="10.7109375" style="70" customWidth="1"/>
    <col min="4367" max="4367" width="13.42578125" style="70" customWidth="1"/>
    <col min="4368" max="4608" width="9.140625" style="70"/>
    <col min="4609" max="4609" width="5.7109375" style="70" customWidth="1"/>
    <col min="4610" max="4611" width="21.7109375" style="70" customWidth="1"/>
    <col min="4612" max="4619" width="10.7109375" style="70" customWidth="1"/>
    <col min="4620" max="4620" width="13.42578125" style="70" customWidth="1"/>
    <col min="4621" max="4622" width="10.7109375" style="70" customWidth="1"/>
    <col min="4623" max="4623" width="13.42578125" style="70" customWidth="1"/>
    <col min="4624" max="4864" width="9.140625" style="70"/>
    <col min="4865" max="4865" width="5.7109375" style="70" customWidth="1"/>
    <col min="4866" max="4867" width="21.7109375" style="70" customWidth="1"/>
    <col min="4868" max="4875" width="10.7109375" style="70" customWidth="1"/>
    <col min="4876" max="4876" width="13.42578125" style="70" customWidth="1"/>
    <col min="4877" max="4878" width="10.7109375" style="70" customWidth="1"/>
    <col min="4879" max="4879" width="13.42578125" style="70" customWidth="1"/>
    <col min="4880" max="5120" width="9.140625" style="70"/>
    <col min="5121" max="5121" width="5.7109375" style="70" customWidth="1"/>
    <col min="5122" max="5123" width="21.7109375" style="70" customWidth="1"/>
    <col min="5124" max="5131" width="10.7109375" style="70" customWidth="1"/>
    <col min="5132" max="5132" width="13.42578125" style="70" customWidth="1"/>
    <col min="5133" max="5134" width="10.7109375" style="70" customWidth="1"/>
    <col min="5135" max="5135" width="13.42578125" style="70" customWidth="1"/>
    <col min="5136" max="5376" width="9.140625" style="70"/>
    <col min="5377" max="5377" width="5.7109375" style="70" customWidth="1"/>
    <col min="5378" max="5379" width="21.7109375" style="70" customWidth="1"/>
    <col min="5380" max="5387" width="10.7109375" style="70" customWidth="1"/>
    <col min="5388" max="5388" width="13.42578125" style="70" customWidth="1"/>
    <col min="5389" max="5390" width="10.7109375" style="70" customWidth="1"/>
    <col min="5391" max="5391" width="13.42578125" style="70" customWidth="1"/>
    <col min="5392" max="5632" width="9.140625" style="70"/>
    <col min="5633" max="5633" width="5.7109375" style="70" customWidth="1"/>
    <col min="5634" max="5635" width="21.7109375" style="70" customWidth="1"/>
    <col min="5636" max="5643" width="10.7109375" style="70" customWidth="1"/>
    <col min="5644" max="5644" width="13.42578125" style="70" customWidth="1"/>
    <col min="5645" max="5646" width="10.7109375" style="70" customWidth="1"/>
    <col min="5647" max="5647" width="13.42578125" style="70" customWidth="1"/>
    <col min="5648" max="5888" width="9.140625" style="70"/>
    <col min="5889" max="5889" width="5.7109375" style="70" customWidth="1"/>
    <col min="5890" max="5891" width="21.7109375" style="70" customWidth="1"/>
    <col min="5892" max="5899" width="10.7109375" style="70" customWidth="1"/>
    <col min="5900" max="5900" width="13.42578125" style="70" customWidth="1"/>
    <col min="5901" max="5902" width="10.7109375" style="70" customWidth="1"/>
    <col min="5903" max="5903" width="13.42578125" style="70" customWidth="1"/>
    <col min="5904" max="6144" width="9.140625" style="70"/>
    <col min="6145" max="6145" width="5.7109375" style="70" customWidth="1"/>
    <col min="6146" max="6147" width="21.7109375" style="70" customWidth="1"/>
    <col min="6148" max="6155" width="10.7109375" style="70" customWidth="1"/>
    <col min="6156" max="6156" width="13.42578125" style="70" customWidth="1"/>
    <col min="6157" max="6158" width="10.7109375" style="70" customWidth="1"/>
    <col min="6159" max="6159" width="13.42578125" style="70" customWidth="1"/>
    <col min="6160" max="6400" width="9.140625" style="70"/>
    <col min="6401" max="6401" width="5.7109375" style="70" customWidth="1"/>
    <col min="6402" max="6403" width="21.7109375" style="70" customWidth="1"/>
    <col min="6404" max="6411" width="10.7109375" style="70" customWidth="1"/>
    <col min="6412" max="6412" width="13.42578125" style="70" customWidth="1"/>
    <col min="6413" max="6414" width="10.7109375" style="70" customWidth="1"/>
    <col min="6415" max="6415" width="13.42578125" style="70" customWidth="1"/>
    <col min="6416" max="6656" width="9.140625" style="70"/>
    <col min="6657" max="6657" width="5.7109375" style="70" customWidth="1"/>
    <col min="6658" max="6659" width="21.7109375" style="70" customWidth="1"/>
    <col min="6660" max="6667" width="10.7109375" style="70" customWidth="1"/>
    <col min="6668" max="6668" width="13.42578125" style="70" customWidth="1"/>
    <col min="6669" max="6670" width="10.7109375" style="70" customWidth="1"/>
    <col min="6671" max="6671" width="13.42578125" style="70" customWidth="1"/>
    <col min="6672" max="6912" width="9.140625" style="70"/>
    <col min="6913" max="6913" width="5.7109375" style="70" customWidth="1"/>
    <col min="6914" max="6915" width="21.7109375" style="70" customWidth="1"/>
    <col min="6916" max="6923" width="10.7109375" style="70" customWidth="1"/>
    <col min="6924" max="6924" width="13.42578125" style="70" customWidth="1"/>
    <col min="6925" max="6926" width="10.7109375" style="70" customWidth="1"/>
    <col min="6927" max="6927" width="13.42578125" style="70" customWidth="1"/>
    <col min="6928" max="7168" width="9.140625" style="70"/>
    <col min="7169" max="7169" width="5.7109375" style="70" customWidth="1"/>
    <col min="7170" max="7171" width="21.7109375" style="70" customWidth="1"/>
    <col min="7172" max="7179" width="10.7109375" style="70" customWidth="1"/>
    <col min="7180" max="7180" width="13.42578125" style="70" customWidth="1"/>
    <col min="7181" max="7182" width="10.7109375" style="70" customWidth="1"/>
    <col min="7183" max="7183" width="13.42578125" style="70" customWidth="1"/>
    <col min="7184" max="7424" width="9.140625" style="70"/>
    <col min="7425" max="7425" width="5.7109375" style="70" customWidth="1"/>
    <col min="7426" max="7427" width="21.7109375" style="70" customWidth="1"/>
    <col min="7428" max="7435" width="10.7109375" style="70" customWidth="1"/>
    <col min="7436" max="7436" width="13.42578125" style="70" customWidth="1"/>
    <col min="7437" max="7438" width="10.7109375" style="70" customWidth="1"/>
    <col min="7439" max="7439" width="13.42578125" style="70" customWidth="1"/>
    <col min="7440" max="7680" width="9.140625" style="70"/>
    <col min="7681" max="7681" width="5.7109375" style="70" customWidth="1"/>
    <col min="7682" max="7683" width="21.7109375" style="70" customWidth="1"/>
    <col min="7684" max="7691" width="10.7109375" style="70" customWidth="1"/>
    <col min="7692" max="7692" width="13.42578125" style="70" customWidth="1"/>
    <col min="7693" max="7694" width="10.7109375" style="70" customWidth="1"/>
    <col min="7695" max="7695" width="13.42578125" style="70" customWidth="1"/>
    <col min="7696" max="7936" width="9.140625" style="70"/>
    <col min="7937" max="7937" width="5.7109375" style="70" customWidth="1"/>
    <col min="7938" max="7939" width="21.7109375" style="70" customWidth="1"/>
    <col min="7940" max="7947" width="10.7109375" style="70" customWidth="1"/>
    <col min="7948" max="7948" width="13.42578125" style="70" customWidth="1"/>
    <col min="7949" max="7950" width="10.7109375" style="70" customWidth="1"/>
    <col min="7951" max="7951" width="13.42578125" style="70" customWidth="1"/>
    <col min="7952" max="8192" width="9.140625" style="70"/>
    <col min="8193" max="8193" width="5.7109375" style="70" customWidth="1"/>
    <col min="8194" max="8195" width="21.7109375" style="70" customWidth="1"/>
    <col min="8196" max="8203" width="10.7109375" style="70" customWidth="1"/>
    <col min="8204" max="8204" width="13.42578125" style="70" customWidth="1"/>
    <col min="8205" max="8206" width="10.7109375" style="70" customWidth="1"/>
    <col min="8207" max="8207" width="13.42578125" style="70" customWidth="1"/>
    <col min="8208" max="8448" width="9.140625" style="70"/>
    <col min="8449" max="8449" width="5.7109375" style="70" customWidth="1"/>
    <col min="8450" max="8451" width="21.7109375" style="70" customWidth="1"/>
    <col min="8452" max="8459" width="10.7109375" style="70" customWidth="1"/>
    <col min="8460" max="8460" width="13.42578125" style="70" customWidth="1"/>
    <col min="8461" max="8462" width="10.7109375" style="70" customWidth="1"/>
    <col min="8463" max="8463" width="13.42578125" style="70" customWidth="1"/>
    <col min="8464" max="8704" width="9.140625" style="70"/>
    <col min="8705" max="8705" width="5.7109375" style="70" customWidth="1"/>
    <col min="8706" max="8707" width="21.7109375" style="70" customWidth="1"/>
    <col min="8708" max="8715" width="10.7109375" style="70" customWidth="1"/>
    <col min="8716" max="8716" width="13.42578125" style="70" customWidth="1"/>
    <col min="8717" max="8718" width="10.7109375" style="70" customWidth="1"/>
    <col min="8719" max="8719" width="13.42578125" style="70" customWidth="1"/>
    <col min="8720" max="8960" width="9.140625" style="70"/>
    <col min="8961" max="8961" width="5.7109375" style="70" customWidth="1"/>
    <col min="8962" max="8963" width="21.7109375" style="70" customWidth="1"/>
    <col min="8964" max="8971" width="10.7109375" style="70" customWidth="1"/>
    <col min="8972" max="8972" width="13.42578125" style="70" customWidth="1"/>
    <col min="8973" max="8974" width="10.7109375" style="70" customWidth="1"/>
    <col min="8975" max="8975" width="13.42578125" style="70" customWidth="1"/>
    <col min="8976" max="9216" width="9.140625" style="70"/>
    <col min="9217" max="9217" width="5.7109375" style="70" customWidth="1"/>
    <col min="9218" max="9219" width="21.7109375" style="70" customWidth="1"/>
    <col min="9220" max="9227" width="10.7109375" style="70" customWidth="1"/>
    <col min="9228" max="9228" width="13.42578125" style="70" customWidth="1"/>
    <col min="9229" max="9230" width="10.7109375" style="70" customWidth="1"/>
    <col min="9231" max="9231" width="13.42578125" style="70" customWidth="1"/>
    <col min="9232" max="9472" width="9.140625" style="70"/>
    <col min="9473" max="9473" width="5.7109375" style="70" customWidth="1"/>
    <col min="9474" max="9475" width="21.7109375" style="70" customWidth="1"/>
    <col min="9476" max="9483" width="10.7109375" style="70" customWidth="1"/>
    <col min="9484" max="9484" width="13.42578125" style="70" customWidth="1"/>
    <col min="9485" max="9486" width="10.7109375" style="70" customWidth="1"/>
    <col min="9487" max="9487" width="13.42578125" style="70" customWidth="1"/>
    <col min="9488" max="9728" width="9.140625" style="70"/>
    <col min="9729" max="9729" width="5.7109375" style="70" customWidth="1"/>
    <col min="9730" max="9731" width="21.7109375" style="70" customWidth="1"/>
    <col min="9732" max="9739" width="10.7109375" style="70" customWidth="1"/>
    <col min="9740" max="9740" width="13.42578125" style="70" customWidth="1"/>
    <col min="9741" max="9742" width="10.7109375" style="70" customWidth="1"/>
    <col min="9743" max="9743" width="13.42578125" style="70" customWidth="1"/>
    <col min="9744" max="9984" width="9.140625" style="70"/>
    <col min="9985" max="9985" width="5.7109375" style="70" customWidth="1"/>
    <col min="9986" max="9987" width="21.7109375" style="70" customWidth="1"/>
    <col min="9988" max="9995" width="10.7109375" style="70" customWidth="1"/>
    <col min="9996" max="9996" width="13.42578125" style="70" customWidth="1"/>
    <col min="9997" max="9998" width="10.7109375" style="70" customWidth="1"/>
    <col min="9999" max="9999" width="13.42578125" style="70" customWidth="1"/>
    <col min="10000" max="10240" width="9.140625" style="70"/>
    <col min="10241" max="10241" width="5.7109375" style="70" customWidth="1"/>
    <col min="10242" max="10243" width="21.7109375" style="70" customWidth="1"/>
    <col min="10244" max="10251" width="10.7109375" style="70" customWidth="1"/>
    <col min="10252" max="10252" width="13.42578125" style="70" customWidth="1"/>
    <col min="10253" max="10254" width="10.7109375" style="70" customWidth="1"/>
    <col min="10255" max="10255" width="13.42578125" style="70" customWidth="1"/>
    <col min="10256" max="10496" width="9.140625" style="70"/>
    <col min="10497" max="10497" width="5.7109375" style="70" customWidth="1"/>
    <col min="10498" max="10499" width="21.7109375" style="70" customWidth="1"/>
    <col min="10500" max="10507" width="10.7109375" style="70" customWidth="1"/>
    <col min="10508" max="10508" width="13.42578125" style="70" customWidth="1"/>
    <col min="10509" max="10510" width="10.7109375" style="70" customWidth="1"/>
    <col min="10511" max="10511" width="13.42578125" style="70" customWidth="1"/>
    <col min="10512" max="10752" width="9.140625" style="70"/>
    <col min="10753" max="10753" width="5.7109375" style="70" customWidth="1"/>
    <col min="10754" max="10755" width="21.7109375" style="70" customWidth="1"/>
    <col min="10756" max="10763" width="10.7109375" style="70" customWidth="1"/>
    <col min="10764" max="10764" width="13.42578125" style="70" customWidth="1"/>
    <col min="10765" max="10766" width="10.7109375" style="70" customWidth="1"/>
    <col min="10767" max="10767" width="13.42578125" style="70" customWidth="1"/>
    <col min="10768" max="11008" width="9.140625" style="70"/>
    <col min="11009" max="11009" width="5.7109375" style="70" customWidth="1"/>
    <col min="11010" max="11011" width="21.7109375" style="70" customWidth="1"/>
    <col min="11012" max="11019" width="10.7109375" style="70" customWidth="1"/>
    <col min="11020" max="11020" width="13.42578125" style="70" customWidth="1"/>
    <col min="11021" max="11022" width="10.7109375" style="70" customWidth="1"/>
    <col min="11023" max="11023" width="13.42578125" style="70" customWidth="1"/>
    <col min="11024" max="11264" width="9.140625" style="70"/>
    <col min="11265" max="11265" width="5.7109375" style="70" customWidth="1"/>
    <col min="11266" max="11267" width="21.7109375" style="70" customWidth="1"/>
    <col min="11268" max="11275" width="10.7109375" style="70" customWidth="1"/>
    <col min="11276" max="11276" width="13.42578125" style="70" customWidth="1"/>
    <col min="11277" max="11278" width="10.7109375" style="70" customWidth="1"/>
    <col min="11279" max="11279" width="13.42578125" style="70" customWidth="1"/>
    <col min="11280" max="11520" width="9.140625" style="70"/>
    <col min="11521" max="11521" width="5.7109375" style="70" customWidth="1"/>
    <col min="11522" max="11523" width="21.7109375" style="70" customWidth="1"/>
    <col min="11524" max="11531" width="10.7109375" style="70" customWidth="1"/>
    <col min="11532" max="11532" width="13.42578125" style="70" customWidth="1"/>
    <col min="11533" max="11534" width="10.7109375" style="70" customWidth="1"/>
    <col min="11535" max="11535" width="13.42578125" style="70" customWidth="1"/>
    <col min="11536" max="11776" width="9.140625" style="70"/>
    <col min="11777" max="11777" width="5.7109375" style="70" customWidth="1"/>
    <col min="11778" max="11779" width="21.7109375" style="70" customWidth="1"/>
    <col min="11780" max="11787" width="10.7109375" style="70" customWidth="1"/>
    <col min="11788" max="11788" width="13.42578125" style="70" customWidth="1"/>
    <col min="11789" max="11790" width="10.7109375" style="70" customWidth="1"/>
    <col min="11791" max="11791" width="13.42578125" style="70" customWidth="1"/>
    <col min="11792" max="12032" width="9.140625" style="70"/>
    <col min="12033" max="12033" width="5.7109375" style="70" customWidth="1"/>
    <col min="12034" max="12035" width="21.7109375" style="70" customWidth="1"/>
    <col min="12036" max="12043" width="10.7109375" style="70" customWidth="1"/>
    <col min="12044" max="12044" width="13.42578125" style="70" customWidth="1"/>
    <col min="12045" max="12046" width="10.7109375" style="70" customWidth="1"/>
    <col min="12047" max="12047" width="13.42578125" style="70" customWidth="1"/>
    <col min="12048" max="12288" width="9.140625" style="70"/>
    <col min="12289" max="12289" width="5.7109375" style="70" customWidth="1"/>
    <col min="12290" max="12291" width="21.7109375" style="70" customWidth="1"/>
    <col min="12292" max="12299" width="10.7109375" style="70" customWidth="1"/>
    <col min="12300" max="12300" width="13.42578125" style="70" customWidth="1"/>
    <col min="12301" max="12302" width="10.7109375" style="70" customWidth="1"/>
    <col min="12303" max="12303" width="13.42578125" style="70" customWidth="1"/>
    <col min="12304" max="12544" width="9.140625" style="70"/>
    <col min="12545" max="12545" width="5.7109375" style="70" customWidth="1"/>
    <col min="12546" max="12547" width="21.7109375" style="70" customWidth="1"/>
    <col min="12548" max="12555" width="10.7109375" style="70" customWidth="1"/>
    <col min="12556" max="12556" width="13.42578125" style="70" customWidth="1"/>
    <col min="12557" max="12558" width="10.7109375" style="70" customWidth="1"/>
    <col min="12559" max="12559" width="13.42578125" style="70" customWidth="1"/>
    <col min="12560" max="12800" width="9.140625" style="70"/>
    <col min="12801" max="12801" width="5.7109375" style="70" customWidth="1"/>
    <col min="12802" max="12803" width="21.7109375" style="70" customWidth="1"/>
    <col min="12804" max="12811" width="10.7109375" style="70" customWidth="1"/>
    <col min="12812" max="12812" width="13.42578125" style="70" customWidth="1"/>
    <col min="12813" max="12814" width="10.7109375" style="70" customWidth="1"/>
    <col min="12815" max="12815" width="13.42578125" style="70" customWidth="1"/>
    <col min="12816" max="13056" width="9.140625" style="70"/>
    <col min="13057" max="13057" width="5.7109375" style="70" customWidth="1"/>
    <col min="13058" max="13059" width="21.7109375" style="70" customWidth="1"/>
    <col min="13060" max="13067" width="10.7109375" style="70" customWidth="1"/>
    <col min="13068" max="13068" width="13.42578125" style="70" customWidth="1"/>
    <col min="13069" max="13070" width="10.7109375" style="70" customWidth="1"/>
    <col min="13071" max="13071" width="13.42578125" style="70" customWidth="1"/>
    <col min="13072" max="13312" width="9.140625" style="70"/>
    <col min="13313" max="13313" width="5.7109375" style="70" customWidth="1"/>
    <col min="13314" max="13315" width="21.7109375" style="70" customWidth="1"/>
    <col min="13316" max="13323" width="10.7109375" style="70" customWidth="1"/>
    <col min="13324" max="13324" width="13.42578125" style="70" customWidth="1"/>
    <col min="13325" max="13326" width="10.7109375" style="70" customWidth="1"/>
    <col min="13327" max="13327" width="13.42578125" style="70" customWidth="1"/>
    <col min="13328" max="13568" width="9.140625" style="70"/>
    <col min="13569" max="13569" width="5.7109375" style="70" customWidth="1"/>
    <col min="13570" max="13571" width="21.7109375" style="70" customWidth="1"/>
    <col min="13572" max="13579" width="10.7109375" style="70" customWidth="1"/>
    <col min="13580" max="13580" width="13.42578125" style="70" customWidth="1"/>
    <col min="13581" max="13582" width="10.7109375" style="70" customWidth="1"/>
    <col min="13583" max="13583" width="13.42578125" style="70" customWidth="1"/>
    <col min="13584" max="13824" width="9.140625" style="70"/>
    <col min="13825" max="13825" width="5.7109375" style="70" customWidth="1"/>
    <col min="13826" max="13827" width="21.7109375" style="70" customWidth="1"/>
    <col min="13828" max="13835" width="10.7109375" style="70" customWidth="1"/>
    <col min="13836" max="13836" width="13.42578125" style="70" customWidth="1"/>
    <col min="13837" max="13838" width="10.7109375" style="70" customWidth="1"/>
    <col min="13839" max="13839" width="13.42578125" style="70" customWidth="1"/>
    <col min="13840" max="14080" width="9.140625" style="70"/>
    <col min="14081" max="14081" width="5.7109375" style="70" customWidth="1"/>
    <col min="14082" max="14083" width="21.7109375" style="70" customWidth="1"/>
    <col min="14084" max="14091" width="10.7109375" style="70" customWidth="1"/>
    <col min="14092" max="14092" width="13.42578125" style="70" customWidth="1"/>
    <col min="14093" max="14094" width="10.7109375" style="70" customWidth="1"/>
    <col min="14095" max="14095" width="13.42578125" style="70" customWidth="1"/>
    <col min="14096" max="14336" width="9.140625" style="70"/>
    <col min="14337" max="14337" width="5.7109375" style="70" customWidth="1"/>
    <col min="14338" max="14339" width="21.7109375" style="70" customWidth="1"/>
    <col min="14340" max="14347" width="10.7109375" style="70" customWidth="1"/>
    <col min="14348" max="14348" width="13.42578125" style="70" customWidth="1"/>
    <col min="14349" max="14350" width="10.7109375" style="70" customWidth="1"/>
    <col min="14351" max="14351" width="13.42578125" style="70" customWidth="1"/>
    <col min="14352" max="14592" width="9.140625" style="70"/>
    <col min="14593" max="14593" width="5.7109375" style="70" customWidth="1"/>
    <col min="14594" max="14595" width="21.7109375" style="70" customWidth="1"/>
    <col min="14596" max="14603" width="10.7109375" style="70" customWidth="1"/>
    <col min="14604" max="14604" width="13.42578125" style="70" customWidth="1"/>
    <col min="14605" max="14606" width="10.7109375" style="70" customWidth="1"/>
    <col min="14607" max="14607" width="13.42578125" style="70" customWidth="1"/>
    <col min="14608" max="14848" width="9.140625" style="70"/>
    <col min="14849" max="14849" width="5.7109375" style="70" customWidth="1"/>
    <col min="14850" max="14851" width="21.7109375" style="70" customWidth="1"/>
    <col min="14852" max="14859" width="10.7109375" style="70" customWidth="1"/>
    <col min="14860" max="14860" width="13.42578125" style="70" customWidth="1"/>
    <col min="14861" max="14862" width="10.7109375" style="70" customWidth="1"/>
    <col min="14863" max="14863" width="13.42578125" style="70" customWidth="1"/>
    <col min="14864" max="15104" width="9.140625" style="70"/>
    <col min="15105" max="15105" width="5.7109375" style="70" customWidth="1"/>
    <col min="15106" max="15107" width="21.7109375" style="70" customWidth="1"/>
    <col min="15108" max="15115" width="10.7109375" style="70" customWidth="1"/>
    <col min="15116" max="15116" width="13.42578125" style="70" customWidth="1"/>
    <col min="15117" max="15118" width="10.7109375" style="70" customWidth="1"/>
    <col min="15119" max="15119" width="13.42578125" style="70" customWidth="1"/>
    <col min="15120" max="15360" width="9.140625" style="70"/>
    <col min="15361" max="15361" width="5.7109375" style="70" customWidth="1"/>
    <col min="15362" max="15363" width="21.7109375" style="70" customWidth="1"/>
    <col min="15364" max="15371" width="10.7109375" style="70" customWidth="1"/>
    <col min="15372" max="15372" width="13.42578125" style="70" customWidth="1"/>
    <col min="15373" max="15374" width="10.7109375" style="70" customWidth="1"/>
    <col min="15375" max="15375" width="13.42578125" style="70" customWidth="1"/>
    <col min="15376" max="15616" width="9.140625" style="70"/>
    <col min="15617" max="15617" width="5.7109375" style="70" customWidth="1"/>
    <col min="15618" max="15619" width="21.7109375" style="70" customWidth="1"/>
    <col min="15620" max="15627" width="10.7109375" style="70" customWidth="1"/>
    <col min="15628" max="15628" width="13.42578125" style="70" customWidth="1"/>
    <col min="15629" max="15630" width="10.7109375" style="70" customWidth="1"/>
    <col min="15631" max="15631" width="13.42578125" style="70" customWidth="1"/>
    <col min="15632" max="15872" width="9.140625" style="70"/>
    <col min="15873" max="15873" width="5.7109375" style="70" customWidth="1"/>
    <col min="15874" max="15875" width="21.7109375" style="70" customWidth="1"/>
    <col min="15876" max="15883" width="10.7109375" style="70" customWidth="1"/>
    <col min="15884" max="15884" width="13.42578125" style="70" customWidth="1"/>
    <col min="15885" max="15886" width="10.7109375" style="70" customWidth="1"/>
    <col min="15887" max="15887" width="13.42578125" style="70" customWidth="1"/>
    <col min="15888" max="16128" width="9.140625" style="70"/>
    <col min="16129" max="16129" width="5.7109375" style="70" customWidth="1"/>
    <col min="16130" max="16131" width="21.7109375" style="70" customWidth="1"/>
    <col min="16132" max="16139" width="10.7109375" style="70" customWidth="1"/>
    <col min="16140" max="16140" width="13.42578125" style="70" customWidth="1"/>
    <col min="16141" max="16142" width="10.7109375" style="70" customWidth="1"/>
    <col min="16143" max="16143" width="13.42578125" style="70" customWidth="1"/>
    <col min="16144" max="16384" width="9.140625" style="70"/>
  </cols>
  <sheetData>
    <row r="1" spans="1:15" ht="15.75" x14ac:dyDescent="0.25">
      <c r="A1" s="289" t="s">
        <v>1035</v>
      </c>
    </row>
    <row r="3" spans="1:15" ht="15.75" x14ac:dyDescent="0.25">
      <c r="A3" s="222"/>
      <c r="B3" s="585"/>
      <c r="C3" s="585"/>
      <c r="D3" s="588" t="s">
        <v>1230</v>
      </c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</row>
    <row r="4" spans="1:15" ht="15.75" x14ac:dyDescent="0.25">
      <c r="A4" s="222"/>
      <c r="B4" s="222"/>
      <c r="C4" s="222"/>
      <c r="D4" s="222"/>
      <c r="E4" s="222"/>
      <c r="F4" s="222"/>
      <c r="G4" s="587" t="str">
        <f>'1'!E5</f>
        <v>KABUPATEN/KOTA</v>
      </c>
      <c r="H4" s="588" t="str">
        <f>'1'!F5</f>
        <v>….......</v>
      </c>
      <c r="I4" s="585"/>
      <c r="J4" s="585"/>
      <c r="K4" s="585"/>
      <c r="L4" s="585"/>
      <c r="M4" s="585"/>
      <c r="N4" s="585"/>
      <c r="O4" s="585"/>
    </row>
    <row r="5" spans="1:15" ht="15.75" x14ac:dyDescent="0.25">
      <c r="A5" s="222"/>
      <c r="B5" s="222"/>
      <c r="C5" s="222"/>
      <c r="D5" s="222"/>
      <c r="E5" s="222"/>
      <c r="F5" s="222"/>
      <c r="G5" s="587" t="str">
        <f>'1'!E6</f>
        <v>TAHUN</v>
      </c>
      <c r="H5" s="588" t="str">
        <f>'1'!F6</f>
        <v>….......</v>
      </c>
      <c r="I5" s="585"/>
      <c r="J5" s="585"/>
      <c r="K5" s="585"/>
      <c r="L5" s="585"/>
      <c r="M5" s="585"/>
      <c r="N5" s="585"/>
      <c r="O5" s="585"/>
    </row>
    <row r="6" spans="1:15" ht="15.75" thickBot="1" x14ac:dyDescent="0.3">
      <c r="A6" s="563"/>
      <c r="B6" s="563"/>
      <c r="C6" s="563"/>
      <c r="D6" s="563"/>
      <c r="E6" s="563"/>
      <c r="F6" s="563"/>
      <c r="G6" s="563"/>
      <c r="H6" s="563"/>
      <c r="I6" s="563"/>
      <c r="J6" s="563"/>
      <c r="K6" s="563"/>
      <c r="L6" s="563"/>
      <c r="M6" s="195"/>
      <c r="N6" s="195"/>
      <c r="O6" s="195"/>
    </row>
    <row r="7" spans="1:15" ht="17.25" customHeight="1" x14ac:dyDescent="0.25">
      <c r="A7" s="1096" t="s">
        <v>2</v>
      </c>
      <c r="B7" s="1127" t="s">
        <v>254</v>
      </c>
      <c r="C7" s="1096" t="s">
        <v>409</v>
      </c>
      <c r="D7" s="1132" t="s">
        <v>477</v>
      </c>
      <c r="E7" s="1133"/>
      <c r="F7" s="1133"/>
      <c r="G7" s="1133"/>
      <c r="H7" s="1133"/>
      <c r="I7" s="1133"/>
      <c r="J7" s="1133"/>
      <c r="K7" s="1133"/>
      <c r="L7" s="1134"/>
      <c r="M7" s="1130" t="s">
        <v>478</v>
      </c>
      <c r="N7" s="1115"/>
      <c r="O7" s="1084" t="s">
        <v>479</v>
      </c>
    </row>
    <row r="8" spans="1:15" ht="19.5" customHeight="1" x14ac:dyDescent="0.25">
      <c r="A8" s="1070"/>
      <c r="B8" s="1128"/>
      <c r="C8" s="1070"/>
      <c r="D8" s="1097" t="s">
        <v>480</v>
      </c>
      <c r="E8" s="1099"/>
      <c r="F8" s="1097" t="s">
        <v>481</v>
      </c>
      <c r="G8" s="1099"/>
      <c r="H8" s="1097" t="s">
        <v>482</v>
      </c>
      <c r="I8" s="1099"/>
      <c r="J8" s="1097" t="s">
        <v>483</v>
      </c>
      <c r="K8" s="1099"/>
      <c r="L8" s="1075" t="s">
        <v>256</v>
      </c>
      <c r="M8" s="1079"/>
      <c r="N8" s="1131"/>
      <c r="O8" s="1089"/>
    </row>
    <row r="9" spans="1:15" ht="15.75" x14ac:dyDescent="0.25">
      <c r="A9" s="1071"/>
      <c r="B9" s="1129"/>
      <c r="C9" s="1071"/>
      <c r="D9" s="134" t="s">
        <v>256</v>
      </c>
      <c r="E9" s="760" t="s">
        <v>27</v>
      </c>
      <c r="F9" s="566" t="s">
        <v>256</v>
      </c>
      <c r="G9" s="760" t="s">
        <v>27</v>
      </c>
      <c r="H9" s="566" t="s">
        <v>256</v>
      </c>
      <c r="I9" s="760" t="s">
        <v>27</v>
      </c>
      <c r="J9" s="566" t="s">
        <v>256</v>
      </c>
      <c r="K9" s="760" t="s">
        <v>27</v>
      </c>
      <c r="L9" s="1071"/>
      <c r="M9" s="843" t="s">
        <v>256</v>
      </c>
      <c r="N9" s="760" t="s">
        <v>27</v>
      </c>
      <c r="O9" s="1077"/>
    </row>
    <row r="10" spans="1:15" s="908" customFormat="1" ht="12" x14ac:dyDescent="0.25">
      <c r="A10" s="917">
        <v>1</v>
      </c>
      <c r="B10" s="918">
        <v>2</v>
      </c>
      <c r="C10" s="917">
        <v>3</v>
      </c>
      <c r="D10" s="918">
        <v>4</v>
      </c>
      <c r="E10" s="917">
        <v>5</v>
      </c>
      <c r="F10" s="918">
        <v>6</v>
      </c>
      <c r="G10" s="917">
        <v>7</v>
      </c>
      <c r="H10" s="918">
        <v>8</v>
      </c>
      <c r="I10" s="917">
        <v>9</v>
      </c>
      <c r="J10" s="918">
        <v>10</v>
      </c>
      <c r="K10" s="917">
        <v>11</v>
      </c>
      <c r="L10" s="918">
        <v>12</v>
      </c>
      <c r="M10" s="917">
        <v>13</v>
      </c>
      <c r="N10" s="918">
        <v>14</v>
      </c>
      <c r="O10" s="918">
        <v>15</v>
      </c>
    </row>
    <row r="11" spans="1:15" x14ac:dyDescent="0.25">
      <c r="A11" s="560">
        <v>1</v>
      </c>
      <c r="B11" s="197">
        <f>'9'!B9</f>
        <v>0</v>
      </c>
      <c r="C11" s="197">
        <f>'9'!C9</f>
        <v>0</v>
      </c>
      <c r="D11" s="198"/>
      <c r="E11" s="75" t="e">
        <f>D11/$L11*100</f>
        <v>#DIV/0!</v>
      </c>
      <c r="F11" s="199"/>
      <c r="G11" s="75" t="e">
        <f>F11/$L11*100</f>
        <v>#DIV/0!</v>
      </c>
      <c r="H11" s="198"/>
      <c r="I11" s="75" t="e">
        <f>H11/$L11*100</f>
        <v>#DIV/0!</v>
      </c>
      <c r="J11" s="199"/>
      <c r="K11" s="75" t="e">
        <f>J11/$L11*100</f>
        <v>#DIV/0!</v>
      </c>
      <c r="L11" s="199">
        <f>SUM(D11,F11,H11,J11)</f>
        <v>0</v>
      </c>
      <c r="M11" s="200">
        <f>SUM(H11,J11)</f>
        <v>0</v>
      </c>
      <c r="N11" s="201" t="e">
        <f>M11/L11*100</f>
        <v>#DIV/0!</v>
      </c>
      <c r="O11" s="199"/>
    </row>
    <row r="12" spans="1:15" x14ac:dyDescent="0.25">
      <c r="A12" s="556">
        <v>2</v>
      </c>
      <c r="B12" s="197">
        <f>'9'!B10</f>
        <v>0</v>
      </c>
      <c r="C12" s="197">
        <f>'9'!C10</f>
        <v>0</v>
      </c>
      <c r="D12" s="198"/>
      <c r="E12" s="75" t="e">
        <f>D12/$L12*100</f>
        <v>#DIV/0!</v>
      </c>
      <c r="F12" s="199"/>
      <c r="G12" s="75" t="e">
        <f t="shared" ref="G12:G30" si="0">F12/$L12*100</f>
        <v>#DIV/0!</v>
      </c>
      <c r="H12" s="198"/>
      <c r="I12" s="75" t="e">
        <f t="shared" ref="I12:I30" si="1">H12/$L12*100</f>
        <v>#DIV/0!</v>
      </c>
      <c r="J12" s="199"/>
      <c r="K12" s="75" t="e">
        <f t="shared" ref="K12:K30" si="2">J12/$L12*100</f>
        <v>#DIV/0!</v>
      </c>
      <c r="L12" s="199">
        <f t="shared" ref="L12:L29" si="3">SUM(D12,F12,H12,J12)</f>
        <v>0</v>
      </c>
      <c r="M12" s="200">
        <f t="shared" ref="M12:M30" si="4">SUM(H12,J12)</f>
        <v>0</v>
      </c>
      <c r="N12" s="201" t="e">
        <f t="shared" ref="N12:N30" si="5">M12/L12*100</f>
        <v>#DIV/0!</v>
      </c>
      <c r="O12" s="199"/>
    </row>
    <row r="13" spans="1:15" x14ac:dyDescent="0.25">
      <c r="A13" s="556">
        <v>3</v>
      </c>
      <c r="B13" s="197">
        <f>'9'!B11</f>
        <v>0</v>
      </c>
      <c r="C13" s="197">
        <f>'9'!C11</f>
        <v>0</v>
      </c>
      <c r="D13" s="198"/>
      <c r="E13" s="75" t="e">
        <f t="shared" ref="E13:E30" si="6">D13/$L13*100</f>
        <v>#DIV/0!</v>
      </c>
      <c r="F13" s="199"/>
      <c r="G13" s="75" t="e">
        <f t="shared" si="0"/>
        <v>#DIV/0!</v>
      </c>
      <c r="H13" s="198"/>
      <c r="I13" s="75" t="e">
        <f t="shared" si="1"/>
        <v>#DIV/0!</v>
      </c>
      <c r="J13" s="199"/>
      <c r="K13" s="75" t="e">
        <f t="shared" si="2"/>
        <v>#DIV/0!</v>
      </c>
      <c r="L13" s="199">
        <f t="shared" si="3"/>
        <v>0</v>
      </c>
      <c r="M13" s="200">
        <f t="shared" si="4"/>
        <v>0</v>
      </c>
      <c r="N13" s="201" t="e">
        <f>M13/L13*100</f>
        <v>#DIV/0!</v>
      </c>
      <c r="O13" s="199"/>
    </row>
    <row r="14" spans="1:15" x14ac:dyDescent="0.25">
      <c r="A14" s="556">
        <v>4</v>
      </c>
      <c r="B14" s="197">
        <f>'9'!B12</f>
        <v>0</v>
      </c>
      <c r="C14" s="197">
        <f>'9'!C12</f>
        <v>0</v>
      </c>
      <c r="D14" s="198"/>
      <c r="E14" s="75" t="e">
        <f t="shared" si="6"/>
        <v>#DIV/0!</v>
      </c>
      <c r="F14" s="199"/>
      <c r="G14" s="75" t="e">
        <f>F14/$L14*100</f>
        <v>#DIV/0!</v>
      </c>
      <c r="H14" s="198"/>
      <c r="I14" s="75" t="e">
        <f t="shared" si="1"/>
        <v>#DIV/0!</v>
      </c>
      <c r="J14" s="199"/>
      <c r="K14" s="75" t="e">
        <f t="shared" si="2"/>
        <v>#DIV/0!</v>
      </c>
      <c r="L14" s="199">
        <f t="shared" si="3"/>
        <v>0</v>
      </c>
      <c r="M14" s="200">
        <f t="shared" si="4"/>
        <v>0</v>
      </c>
      <c r="N14" s="201" t="e">
        <f>M14/L14*100</f>
        <v>#DIV/0!</v>
      </c>
      <c r="O14" s="199"/>
    </row>
    <row r="15" spans="1:15" x14ac:dyDescent="0.25">
      <c r="A15" s="556">
        <v>5</v>
      </c>
      <c r="B15" s="197">
        <f>'9'!B13</f>
        <v>0</v>
      </c>
      <c r="C15" s="197">
        <f>'9'!C13</f>
        <v>0</v>
      </c>
      <c r="D15" s="198"/>
      <c r="E15" s="75" t="e">
        <f t="shared" si="6"/>
        <v>#DIV/0!</v>
      </c>
      <c r="F15" s="199"/>
      <c r="G15" s="75" t="e">
        <f t="shared" si="0"/>
        <v>#DIV/0!</v>
      </c>
      <c r="H15" s="198"/>
      <c r="I15" s="75" t="e">
        <f t="shared" si="1"/>
        <v>#DIV/0!</v>
      </c>
      <c r="J15" s="199"/>
      <c r="K15" s="75" t="e">
        <f t="shared" si="2"/>
        <v>#DIV/0!</v>
      </c>
      <c r="L15" s="199">
        <f t="shared" si="3"/>
        <v>0</v>
      </c>
      <c r="M15" s="200">
        <f t="shared" si="4"/>
        <v>0</v>
      </c>
      <c r="N15" s="201" t="e">
        <f>M15/L15*100</f>
        <v>#DIV/0!</v>
      </c>
      <c r="O15" s="199"/>
    </row>
    <row r="16" spans="1:15" x14ac:dyDescent="0.25">
      <c r="A16" s="556">
        <v>6</v>
      </c>
      <c r="B16" s="197">
        <f>'9'!B14</f>
        <v>0</v>
      </c>
      <c r="C16" s="197">
        <f>'9'!C14</f>
        <v>0</v>
      </c>
      <c r="D16" s="198"/>
      <c r="E16" s="75" t="e">
        <f t="shared" si="6"/>
        <v>#DIV/0!</v>
      </c>
      <c r="F16" s="199"/>
      <c r="G16" s="75" t="e">
        <f t="shared" si="0"/>
        <v>#DIV/0!</v>
      </c>
      <c r="H16" s="198"/>
      <c r="I16" s="75" t="e">
        <f t="shared" si="1"/>
        <v>#DIV/0!</v>
      </c>
      <c r="J16" s="199"/>
      <c r="K16" s="75" t="e">
        <f t="shared" si="2"/>
        <v>#DIV/0!</v>
      </c>
      <c r="L16" s="199">
        <f>SUM(D16,F16,H16,J16)</f>
        <v>0</v>
      </c>
      <c r="M16" s="200">
        <f t="shared" si="4"/>
        <v>0</v>
      </c>
      <c r="N16" s="201" t="e">
        <f t="shared" si="5"/>
        <v>#DIV/0!</v>
      </c>
      <c r="O16" s="199"/>
    </row>
    <row r="17" spans="1:15" x14ac:dyDescent="0.25">
      <c r="A17" s="556">
        <v>7</v>
      </c>
      <c r="B17" s="197">
        <f>'9'!B15</f>
        <v>0</v>
      </c>
      <c r="C17" s="197">
        <f>'9'!C15</f>
        <v>0</v>
      </c>
      <c r="D17" s="198"/>
      <c r="E17" s="75" t="e">
        <f t="shared" si="6"/>
        <v>#DIV/0!</v>
      </c>
      <c r="F17" s="199"/>
      <c r="G17" s="75" t="e">
        <f t="shared" si="0"/>
        <v>#DIV/0!</v>
      </c>
      <c r="H17" s="198"/>
      <c r="I17" s="75" t="e">
        <f>H17/$L17*100</f>
        <v>#DIV/0!</v>
      </c>
      <c r="J17" s="199"/>
      <c r="K17" s="75" t="e">
        <f t="shared" si="2"/>
        <v>#DIV/0!</v>
      </c>
      <c r="L17" s="199">
        <f t="shared" si="3"/>
        <v>0</v>
      </c>
      <c r="M17" s="200">
        <f t="shared" si="4"/>
        <v>0</v>
      </c>
      <c r="N17" s="201" t="e">
        <f t="shared" si="5"/>
        <v>#DIV/0!</v>
      </c>
      <c r="O17" s="199"/>
    </row>
    <row r="18" spans="1:15" x14ac:dyDescent="0.25">
      <c r="A18" s="556">
        <v>8</v>
      </c>
      <c r="B18" s="197">
        <f>'9'!B16</f>
        <v>0</v>
      </c>
      <c r="C18" s="197">
        <f>'9'!C16</f>
        <v>0</v>
      </c>
      <c r="D18" s="198"/>
      <c r="E18" s="75" t="e">
        <f t="shared" si="6"/>
        <v>#DIV/0!</v>
      </c>
      <c r="F18" s="199"/>
      <c r="G18" s="75" t="e">
        <f t="shared" si="0"/>
        <v>#DIV/0!</v>
      </c>
      <c r="H18" s="198"/>
      <c r="I18" s="75" t="e">
        <f t="shared" si="1"/>
        <v>#DIV/0!</v>
      </c>
      <c r="J18" s="199"/>
      <c r="K18" s="75" t="e">
        <f t="shared" si="2"/>
        <v>#DIV/0!</v>
      </c>
      <c r="L18" s="199">
        <f t="shared" si="3"/>
        <v>0</v>
      </c>
      <c r="M18" s="200">
        <f t="shared" si="4"/>
        <v>0</v>
      </c>
      <c r="N18" s="201" t="e">
        <f>M18/L18*100</f>
        <v>#DIV/0!</v>
      </c>
      <c r="O18" s="199"/>
    </row>
    <row r="19" spans="1:15" x14ac:dyDescent="0.25">
      <c r="A19" s="556">
        <v>9</v>
      </c>
      <c r="B19" s="197">
        <f>'9'!B17</f>
        <v>0</v>
      </c>
      <c r="C19" s="197">
        <f>'9'!C17</f>
        <v>0</v>
      </c>
      <c r="D19" s="198"/>
      <c r="E19" s="75" t="e">
        <f t="shared" si="6"/>
        <v>#DIV/0!</v>
      </c>
      <c r="F19" s="199"/>
      <c r="G19" s="75" t="e">
        <f t="shared" si="0"/>
        <v>#DIV/0!</v>
      </c>
      <c r="H19" s="198"/>
      <c r="I19" s="75" t="e">
        <f t="shared" si="1"/>
        <v>#DIV/0!</v>
      </c>
      <c r="J19" s="199"/>
      <c r="K19" s="75" t="e">
        <f t="shared" si="2"/>
        <v>#DIV/0!</v>
      </c>
      <c r="L19" s="199">
        <f t="shared" si="3"/>
        <v>0</v>
      </c>
      <c r="M19" s="200">
        <f t="shared" si="4"/>
        <v>0</v>
      </c>
      <c r="N19" s="201" t="e">
        <f t="shared" si="5"/>
        <v>#DIV/0!</v>
      </c>
      <c r="O19" s="199"/>
    </row>
    <row r="20" spans="1:15" x14ac:dyDescent="0.25">
      <c r="A20" s="556">
        <v>10</v>
      </c>
      <c r="B20" s="197">
        <f>'9'!B18</f>
        <v>0</v>
      </c>
      <c r="C20" s="197">
        <f>'9'!C18</f>
        <v>0</v>
      </c>
      <c r="D20" s="198"/>
      <c r="E20" s="75" t="e">
        <f t="shared" si="6"/>
        <v>#DIV/0!</v>
      </c>
      <c r="F20" s="199"/>
      <c r="G20" s="75" t="e">
        <f t="shared" si="0"/>
        <v>#DIV/0!</v>
      </c>
      <c r="H20" s="198"/>
      <c r="I20" s="75" t="e">
        <f t="shared" si="1"/>
        <v>#DIV/0!</v>
      </c>
      <c r="J20" s="199"/>
      <c r="K20" s="75" t="e">
        <f t="shared" si="2"/>
        <v>#DIV/0!</v>
      </c>
      <c r="L20" s="199">
        <f t="shared" si="3"/>
        <v>0</v>
      </c>
      <c r="M20" s="200">
        <f t="shared" si="4"/>
        <v>0</v>
      </c>
      <c r="N20" s="201" t="e">
        <f t="shared" si="5"/>
        <v>#DIV/0!</v>
      </c>
      <c r="O20" s="199"/>
    </row>
    <row r="21" spans="1:15" x14ac:dyDescent="0.25">
      <c r="A21" s="556">
        <v>11</v>
      </c>
      <c r="B21" s="197">
        <f>'9'!B19</f>
        <v>0</v>
      </c>
      <c r="C21" s="197">
        <f>'9'!C19</f>
        <v>0</v>
      </c>
      <c r="D21" s="198"/>
      <c r="E21" s="75" t="e">
        <f t="shared" si="6"/>
        <v>#DIV/0!</v>
      </c>
      <c r="F21" s="199"/>
      <c r="G21" s="75" t="e">
        <f t="shared" si="0"/>
        <v>#DIV/0!</v>
      </c>
      <c r="H21" s="198"/>
      <c r="I21" s="75" t="e">
        <f t="shared" si="1"/>
        <v>#DIV/0!</v>
      </c>
      <c r="J21" s="199"/>
      <c r="K21" s="75" t="e">
        <f t="shared" si="2"/>
        <v>#DIV/0!</v>
      </c>
      <c r="L21" s="199">
        <f t="shared" si="3"/>
        <v>0</v>
      </c>
      <c r="M21" s="200">
        <f t="shared" si="4"/>
        <v>0</v>
      </c>
      <c r="N21" s="201" t="e">
        <f t="shared" si="5"/>
        <v>#DIV/0!</v>
      </c>
      <c r="O21" s="199"/>
    </row>
    <row r="22" spans="1:15" x14ac:dyDescent="0.25">
      <c r="A22" s="556">
        <v>12</v>
      </c>
      <c r="B22" s="197">
        <f>'9'!B20</f>
        <v>0</v>
      </c>
      <c r="C22" s="197">
        <f>'9'!C20</f>
        <v>0</v>
      </c>
      <c r="D22" s="198"/>
      <c r="E22" s="75" t="e">
        <f t="shared" si="6"/>
        <v>#DIV/0!</v>
      </c>
      <c r="F22" s="199"/>
      <c r="G22" s="75" t="e">
        <f t="shared" si="0"/>
        <v>#DIV/0!</v>
      </c>
      <c r="H22" s="198"/>
      <c r="I22" s="75" t="e">
        <f t="shared" si="1"/>
        <v>#DIV/0!</v>
      </c>
      <c r="J22" s="199"/>
      <c r="K22" s="75" t="e">
        <f t="shared" si="2"/>
        <v>#DIV/0!</v>
      </c>
      <c r="L22" s="199">
        <f t="shared" si="3"/>
        <v>0</v>
      </c>
      <c r="M22" s="200">
        <f t="shared" si="4"/>
        <v>0</v>
      </c>
      <c r="N22" s="201" t="e">
        <f t="shared" si="5"/>
        <v>#DIV/0!</v>
      </c>
      <c r="O22" s="199"/>
    </row>
    <row r="23" spans="1:15" x14ac:dyDescent="0.25">
      <c r="A23" s="556">
        <v>13</v>
      </c>
      <c r="B23" s="197">
        <f>'9'!B21</f>
        <v>0</v>
      </c>
      <c r="C23" s="197">
        <f>'9'!C21</f>
        <v>0</v>
      </c>
      <c r="D23" s="198"/>
      <c r="E23" s="75" t="e">
        <f t="shared" si="6"/>
        <v>#DIV/0!</v>
      </c>
      <c r="F23" s="199"/>
      <c r="G23" s="75" t="e">
        <f t="shared" si="0"/>
        <v>#DIV/0!</v>
      </c>
      <c r="H23" s="198"/>
      <c r="I23" s="75" t="e">
        <f t="shared" si="1"/>
        <v>#DIV/0!</v>
      </c>
      <c r="J23" s="199"/>
      <c r="K23" s="75" t="e">
        <f>J23/$L23*100</f>
        <v>#DIV/0!</v>
      </c>
      <c r="L23" s="199">
        <f t="shared" si="3"/>
        <v>0</v>
      </c>
      <c r="M23" s="200">
        <f t="shared" si="4"/>
        <v>0</v>
      </c>
      <c r="N23" s="201" t="e">
        <f t="shared" si="5"/>
        <v>#DIV/0!</v>
      </c>
      <c r="O23" s="199"/>
    </row>
    <row r="24" spans="1:15" x14ac:dyDescent="0.25">
      <c r="A24" s="556">
        <v>14</v>
      </c>
      <c r="B24" s="197">
        <f>'9'!B22</f>
        <v>0</v>
      </c>
      <c r="C24" s="197">
        <f>'9'!C22</f>
        <v>0</v>
      </c>
      <c r="D24" s="198"/>
      <c r="E24" s="75" t="e">
        <f t="shared" si="6"/>
        <v>#DIV/0!</v>
      </c>
      <c r="F24" s="199"/>
      <c r="G24" s="75" t="e">
        <f t="shared" si="0"/>
        <v>#DIV/0!</v>
      </c>
      <c r="H24" s="198"/>
      <c r="I24" s="75" t="e">
        <f t="shared" si="1"/>
        <v>#DIV/0!</v>
      </c>
      <c r="J24" s="199"/>
      <c r="K24" s="75" t="e">
        <f>J24/$L24*100</f>
        <v>#DIV/0!</v>
      </c>
      <c r="L24" s="199">
        <f t="shared" si="3"/>
        <v>0</v>
      </c>
      <c r="M24" s="200">
        <f t="shared" si="4"/>
        <v>0</v>
      </c>
      <c r="N24" s="201" t="e">
        <f t="shared" si="5"/>
        <v>#DIV/0!</v>
      </c>
      <c r="O24" s="199"/>
    </row>
    <row r="25" spans="1:15" x14ac:dyDescent="0.25">
      <c r="A25" s="556">
        <v>15</v>
      </c>
      <c r="B25" s="197">
        <f>'9'!B23</f>
        <v>0</v>
      </c>
      <c r="C25" s="197">
        <f>'9'!C23</f>
        <v>0</v>
      </c>
      <c r="D25" s="198"/>
      <c r="E25" s="75" t="e">
        <f t="shared" si="6"/>
        <v>#DIV/0!</v>
      </c>
      <c r="F25" s="199"/>
      <c r="G25" s="75" t="e">
        <f t="shared" si="0"/>
        <v>#DIV/0!</v>
      </c>
      <c r="H25" s="198"/>
      <c r="I25" s="75" t="e">
        <f>H25/$L25*100</f>
        <v>#DIV/0!</v>
      </c>
      <c r="J25" s="199"/>
      <c r="K25" s="75" t="e">
        <f t="shared" si="2"/>
        <v>#DIV/0!</v>
      </c>
      <c r="L25" s="199">
        <f t="shared" si="3"/>
        <v>0</v>
      </c>
      <c r="M25" s="200">
        <f t="shared" si="4"/>
        <v>0</v>
      </c>
      <c r="N25" s="201" t="e">
        <f>M25/L25*100</f>
        <v>#DIV/0!</v>
      </c>
      <c r="O25" s="199"/>
    </row>
    <row r="26" spans="1:15" x14ac:dyDescent="0.25">
      <c r="A26" s="556">
        <v>16</v>
      </c>
      <c r="B26" s="197">
        <f>'9'!B24</f>
        <v>0</v>
      </c>
      <c r="C26" s="197">
        <f>'9'!C24</f>
        <v>0</v>
      </c>
      <c r="D26" s="198"/>
      <c r="E26" s="75" t="e">
        <f t="shared" si="6"/>
        <v>#DIV/0!</v>
      </c>
      <c r="F26" s="199"/>
      <c r="G26" s="75" t="e">
        <f t="shared" si="0"/>
        <v>#DIV/0!</v>
      </c>
      <c r="H26" s="198"/>
      <c r="I26" s="75" t="e">
        <f t="shared" si="1"/>
        <v>#DIV/0!</v>
      </c>
      <c r="J26" s="199"/>
      <c r="K26" s="75" t="e">
        <f t="shared" si="2"/>
        <v>#DIV/0!</v>
      </c>
      <c r="L26" s="199">
        <f t="shared" si="3"/>
        <v>0</v>
      </c>
      <c r="M26" s="200">
        <f t="shared" si="4"/>
        <v>0</v>
      </c>
      <c r="N26" s="201" t="e">
        <f t="shared" si="5"/>
        <v>#DIV/0!</v>
      </c>
      <c r="O26" s="199"/>
    </row>
    <row r="27" spans="1:15" x14ac:dyDescent="0.25">
      <c r="A27" s="556">
        <v>17</v>
      </c>
      <c r="B27" s="197">
        <f>'9'!B25</f>
        <v>0</v>
      </c>
      <c r="C27" s="197">
        <f>'9'!C25</f>
        <v>0</v>
      </c>
      <c r="D27" s="198"/>
      <c r="E27" s="75" t="e">
        <f>D27/$L27*100</f>
        <v>#DIV/0!</v>
      </c>
      <c r="F27" s="199"/>
      <c r="G27" s="75" t="e">
        <f>F27/$L27*100</f>
        <v>#DIV/0!</v>
      </c>
      <c r="H27" s="198"/>
      <c r="I27" s="75" t="e">
        <f t="shared" si="1"/>
        <v>#DIV/0!</v>
      </c>
      <c r="J27" s="199"/>
      <c r="K27" s="75" t="e">
        <f t="shared" si="2"/>
        <v>#DIV/0!</v>
      </c>
      <c r="L27" s="199">
        <f t="shared" si="3"/>
        <v>0</v>
      </c>
      <c r="M27" s="200">
        <f t="shared" si="4"/>
        <v>0</v>
      </c>
      <c r="N27" s="201" t="e">
        <f t="shared" si="5"/>
        <v>#DIV/0!</v>
      </c>
      <c r="O27" s="199"/>
    </row>
    <row r="28" spans="1:15" x14ac:dyDescent="0.25">
      <c r="A28" s="556">
        <v>18</v>
      </c>
      <c r="B28" s="197">
        <f>'9'!B26</f>
        <v>0</v>
      </c>
      <c r="C28" s="197">
        <f>'9'!C26</f>
        <v>0</v>
      </c>
      <c r="D28" s="198"/>
      <c r="E28" s="75" t="e">
        <f t="shared" si="6"/>
        <v>#DIV/0!</v>
      </c>
      <c r="F28" s="199"/>
      <c r="G28" s="75" t="e">
        <f t="shared" si="0"/>
        <v>#DIV/0!</v>
      </c>
      <c r="H28" s="198"/>
      <c r="I28" s="75" t="e">
        <f t="shared" si="1"/>
        <v>#DIV/0!</v>
      </c>
      <c r="J28" s="199"/>
      <c r="K28" s="75" t="e">
        <f>J28/$L28*100</f>
        <v>#DIV/0!</v>
      </c>
      <c r="L28" s="199">
        <f t="shared" si="3"/>
        <v>0</v>
      </c>
      <c r="M28" s="200">
        <f t="shared" si="4"/>
        <v>0</v>
      </c>
      <c r="N28" s="201" t="e">
        <f t="shared" si="5"/>
        <v>#DIV/0!</v>
      </c>
      <c r="O28" s="199"/>
    </row>
    <row r="29" spans="1:15" x14ac:dyDescent="0.25">
      <c r="A29" s="556">
        <v>19</v>
      </c>
      <c r="B29" s="197">
        <f>'9'!B27</f>
        <v>0</v>
      </c>
      <c r="C29" s="197">
        <f>'9'!C27</f>
        <v>0</v>
      </c>
      <c r="D29" s="198"/>
      <c r="E29" s="75" t="e">
        <f t="shared" si="6"/>
        <v>#DIV/0!</v>
      </c>
      <c r="F29" s="199"/>
      <c r="G29" s="75" t="e">
        <f t="shared" si="0"/>
        <v>#DIV/0!</v>
      </c>
      <c r="H29" s="198"/>
      <c r="I29" s="75" t="e">
        <f t="shared" si="1"/>
        <v>#DIV/0!</v>
      </c>
      <c r="J29" s="199"/>
      <c r="K29" s="75" t="e">
        <f t="shared" si="2"/>
        <v>#DIV/0!</v>
      </c>
      <c r="L29" s="199">
        <f t="shared" si="3"/>
        <v>0</v>
      </c>
      <c r="M29" s="200">
        <f t="shared" si="4"/>
        <v>0</v>
      </c>
      <c r="N29" s="201" t="e">
        <f t="shared" si="5"/>
        <v>#DIV/0!</v>
      </c>
      <c r="O29" s="199"/>
    </row>
    <row r="30" spans="1:15" x14ac:dyDescent="0.25">
      <c r="A30" s="556">
        <v>20</v>
      </c>
      <c r="B30" s="197">
        <f>'9'!B28</f>
        <v>0</v>
      </c>
      <c r="C30" s="197">
        <f>'9'!C28</f>
        <v>0</v>
      </c>
      <c r="D30" s="198"/>
      <c r="E30" s="75" t="e">
        <f t="shared" si="6"/>
        <v>#DIV/0!</v>
      </c>
      <c r="F30" s="199"/>
      <c r="G30" s="75" t="e">
        <f t="shared" si="0"/>
        <v>#DIV/0!</v>
      </c>
      <c r="H30" s="198"/>
      <c r="I30" s="75" t="e">
        <f t="shared" si="1"/>
        <v>#DIV/0!</v>
      </c>
      <c r="J30" s="199"/>
      <c r="K30" s="75" t="e">
        <f t="shared" si="2"/>
        <v>#DIV/0!</v>
      </c>
      <c r="L30" s="199">
        <f>SUM(D30,F30,H30,J30)</f>
        <v>0</v>
      </c>
      <c r="M30" s="200">
        <f t="shared" si="4"/>
        <v>0</v>
      </c>
      <c r="N30" s="201" t="e">
        <f t="shared" si="5"/>
        <v>#DIV/0!</v>
      </c>
      <c r="O30" s="199"/>
    </row>
    <row r="31" spans="1:15" x14ac:dyDescent="0.25">
      <c r="A31" s="72"/>
      <c r="B31" s="197"/>
      <c r="C31" s="197"/>
      <c r="D31" s="198"/>
      <c r="E31" s="75"/>
      <c r="F31" s="199"/>
      <c r="G31" s="75"/>
      <c r="H31" s="198"/>
      <c r="I31" s="75"/>
      <c r="J31" s="199"/>
      <c r="K31" s="75"/>
      <c r="L31" s="199"/>
      <c r="M31" s="199"/>
      <c r="N31" s="201"/>
      <c r="O31" s="199"/>
    </row>
    <row r="32" spans="1:15" x14ac:dyDescent="0.25">
      <c r="A32" s="72"/>
      <c r="B32" s="197"/>
      <c r="C32" s="197"/>
      <c r="D32" s="198"/>
      <c r="E32" s="75"/>
      <c r="F32" s="199"/>
      <c r="G32" s="75"/>
      <c r="H32" s="198"/>
      <c r="I32" s="75"/>
      <c r="J32" s="199"/>
      <c r="K32" s="75"/>
      <c r="L32" s="199"/>
      <c r="M32" s="199"/>
      <c r="N32" s="201"/>
      <c r="O32" s="199"/>
    </row>
    <row r="33" spans="1:15" ht="16.5" customHeight="1" x14ac:dyDescent="0.25">
      <c r="A33" s="1121" t="s">
        <v>484</v>
      </c>
      <c r="B33" s="1122"/>
      <c r="C33" s="1123"/>
      <c r="D33" s="202">
        <f>SUM(D11:D32)</f>
        <v>0</v>
      </c>
      <c r="E33" s="203" t="e">
        <f>D33/$L$33*100</f>
        <v>#DIV/0!</v>
      </c>
      <c r="F33" s="202">
        <f>SUM(F11:F32)</f>
        <v>0</v>
      </c>
      <c r="G33" s="203" t="e">
        <f>F33/$L$33*100</f>
        <v>#DIV/0!</v>
      </c>
      <c r="H33" s="204">
        <f>SUM(H11:H32)</f>
        <v>0</v>
      </c>
      <c r="I33" s="203" t="e">
        <f>H33/$L$33*100</f>
        <v>#DIV/0!</v>
      </c>
      <c r="J33" s="202">
        <f>SUM(J11:J32)</f>
        <v>0</v>
      </c>
      <c r="K33" s="203" t="e">
        <f>J33/$L$33*100</f>
        <v>#DIV/0!</v>
      </c>
      <c r="L33" s="202">
        <f>SUM(L11:L32)</f>
        <v>0</v>
      </c>
      <c r="M33" s="202">
        <f>SUM(M11:M32)</f>
        <v>0</v>
      </c>
      <c r="N33" s="203" t="e">
        <f>M33/L33*100</f>
        <v>#DIV/0!</v>
      </c>
      <c r="O33" s="202">
        <f>SUM(O11:O32)</f>
        <v>0</v>
      </c>
    </row>
    <row r="34" spans="1:15" ht="16.5" customHeight="1" thickBot="1" x14ac:dyDescent="0.3">
      <c r="A34" s="1124" t="s">
        <v>485</v>
      </c>
      <c r="B34" s="1125"/>
      <c r="C34" s="1126"/>
      <c r="D34" s="205"/>
      <c r="E34" s="206"/>
      <c r="F34" s="207"/>
      <c r="G34" s="206"/>
      <c r="H34" s="207"/>
      <c r="I34" s="206"/>
      <c r="J34" s="207"/>
      <c r="K34" s="208"/>
      <c r="L34" s="209" t="e">
        <f>L33/'2'!E11*100</f>
        <v>#DIV/0!</v>
      </c>
      <c r="M34" s="205"/>
      <c r="N34" s="208"/>
      <c r="O34" s="207"/>
    </row>
    <row r="35" spans="1:15" x14ac:dyDescent="0.25">
      <c r="M35" s="104"/>
      <c r="N35" s="104"/>
    </row>
    <row r="36" spans="1:15" x14ac:dyDescent="0.25">
      <c r="A36" s="727" t="s">
        <v>486</v>
      </c>
      <c r="B36" s="727"/>
      <c r="C36" s="727"/>
      <c r="D36" s="727"/>
    </row>
    <row r="37" spans="1:15" x14ac:dyDescent="0.25">
      <c r="A37" s="727" t="s">
        <v>487</v>
      </c>
      <c r="B37" s="727"/>
      <c r="C37" s="727"/>
      <c r="D37" s="727"/>
    </row>
    <row r="38" spans="1:15" x14ac:dyDescent="0.25">
      <c r="A38" s="727" t="s">
        <v>488</v>
      </c>
      <c r="B38" s="727"/>
      <c r="C38" s="727"/>
      <c r="D38" s="727"/>
    </row>
    <row r="39" spans="1:15" x14ac:dyDescent="0.25">
      <c r="A39" s="727"/>
      <c r="B39" s="727"/>
      <c r="C39" s="727"/>
      <c r="D39" s="727"/>
    </row>
    <row r="40" spans="1:15" x14ac:dyDescent="0.25">
      <c r="A40" s="727"/>
      <c r="B40" s="727"/>
      <c r="C40" s="727"/>
      <c r="D40" s="727"/>
    </row>
  </sheetData>
  <mergeCells count="13">
    <mergeCell ref="M7:N8"/>
    <mergeCell ref="O7:O9"/>
    <mergeCell ref="D8:E8"/>
    <mergeCell ref="F8:G8"/>
    <mergeCell ref="H8:I8"/>
    <mergeCell ref="J8:K8"/>
    <mergeCell ref="L8:L9"/>
    <mergeCell ref="D7:L7"/>
    <mergeCell ref="A33:C33"/>
    <mergeCell ref="A34:C34"/>
    <mergeCell ref="A7:A9"/>
    <mergeCell ref="B7:B9"/>
    <mergeCell ref="C7:C9"/>
  </mergeCells>
  <printOptions horizontalCentered="1"/>
  <pageMargins left="1.29" right="0.9" top="1.04" bottom="0.9" header="0" footer="0"/>
  <pageSetup paperSize="9" scale="66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B0F7C-1A27-4DCE-AD28-036C67EBEFD8}">
  <sheetPr codeName="Sheet34">
    <tabColor rgb="FF92D050"/>
    <pageSetUpPr fitToPage="1"/>
  </sheetPr>
  <dimension ref="A1:U45"/>
  <sheetViews>
    <sheetView topLeftCell="A19" zoomScale="70" zoomScaleNormal="70" workbookViewId="0">
      <selection activeCell="C47" sqref="C47"/>
    </sheetView>
  </sheetViews>
  <sheetFormatPr defaultColWidth="9.140625" defaultRowHeight="15" x14ac:dyDescent="0.25"/>
  <cols>
    <col min="1" max="1" width="5.7109375" style="70" customWidth="1"/>
    <col min="2" max="2" width="50.42578125" style="70" customWidth="1"/>
    <col min="3" max="20" width="8.7109375" style="70" customWidth="1"/>
    <col min="21" max="256" width="9.140625" style="70"/>
    <col min="257" max="257" width="5.7109375" style="70" customWidth="1"/>
    <col min="258" max="258" width="50.42578125" style="70" customWidth="1"/>
    <col min="259" max="276" width="8.7109375" style="70" customWidth="1"/>
    <col min="277" max="512" width="9.140625" style="70"/>
    <col min="513" max="513" width="5.7109375" style="70" customWidth="1"/>
    <col min="514" max="514" width="50.42578125" style="70" customWidth="1"/>
    <col min="515" max="532" width="8.7109375" style="70" customWidth="1"/>
    <col min="533" max="768" width="9.140625" style="70"/>
    <col min="769" max="769" width="5.7109375" style="70" customWidth="1"/>
    <col min="770" max="770" width="50.42578125" style="70" customWidth="1"/>
    <col min="771" max="788" width="8.7109375" style="70" customWidth="1"/>
    <col min="789" max="1024" width="9.140625" style="70"/>
    <col min="1025" max="1025" width="5.7109375" style="70" customWidth="1"/>
    <col min="1026" max="1026" width="50.42578125" style="70" customWidth="1"/>
    <col min="1027" max="1044" width="8.7109375" style="70" customWidth="1"/>
    <col min="1045" max="1280" width="9.140625" style="70"/>
    <col min="1281" max="1281" width="5.7109375" style="70" customWidth="1"/>
    <col min="1282" max="1282" width="50.42578125" style="70" customWidth="1"/>
    <col min="1283" max="1300" width="8.7109375" style="70" customWidth="1"/>
    <col min="1301" max="1536" width="9.140625" style="70"/>
    <col min="1537" max="1537" width="5.7109375" style="70" customWidth="1"/>
    <col min="1538" max="1538" width="50.42578125" style="70" customWidth="1"/>
    <col min="1539" max="1556" width="8.7109375" style="70" customWidth="1"/>
    <col min="1557" max="1792" width="9.140625" style="70"/>
    <col min="1793" max="1793" width="5.7109375" style="70" customWidth="1"/>
    <col min="1794" max="1794" width="50.42578125" style="70" customWidth="1"/>
    <col min="1795" max="1812" width="8.7109375" style="70" customWidth="1"/>
    <col min="1813" max="2048" width="9.140625" style="70"/>
    <col min="2049" max="2049" width="5.7109375" style="70" customWidth="1"/>
    <col min="2050" max="2050" width="50.42578125" style="70" customWidth="1"/>
    <col min="2051" max="2068" width="8.7109375" style="70" customWidth="1"/>
    <col min="2069" max="2304" width="9.140625" style="70"/>
    <col min="2305" max="2305" width="5.7109375" style="70" customWidth="1"/>
    <col min="2306" max="2306" width="50.42578125" style="70" customWidth="1"/>
    <col min="2307" max="2324" width="8.7109375" style="70" customWidth="1"/>
    <col min="2325" max="2560" width="9.140625" style="70"/>
    <col min="2561" max="2561" width="5.7109375" style="70" customWidth="1"/>
    <col min="2562" max="2562" width="50.42578125" style="70" customWidth="1"/>
    <col min="2563" max="2580" width="8.7109375" style="70" customWidth="1"/>
    <col min="2581" max="2816" width="9.140625" style="70"/>
    <col min="2817" max="2817" width="5.7109375" style="70" customWidth="1"/>
    <col min="2818" max="2818" width="50.42578125" style="70" customWidth="1"/>
    <col min="2819" max="2836" width="8.7109375" style="70" customWidth="1"/>
    <col min="2837" max="3072" width="9.140625" style="70"/>
    <col min="3073" max="3073" width="5.7109375" style="70" customWidth="1"/>
    <col min="3074" max="3074" width="50.42578125" style="70" customWidth="1"/>
    <col min="3075" max="3092" width="8.7109375" style="70" customWidth="1"/>
    <col min="3093" max="3328" width="9.140625" style="70"/>
    <col min="3329" max="3329" width="5.7109375" style="70" customWidth="1"/>
    <col min="3330" max="3330" width="50.42578125" style="70" customWidth="1"/>
    <col min="3331" max="3348" width="8.7109375" style="70" customWidth="1"/>
    <col min="3349" max="3584" width="9.140625" style="70"/>
    <col min="3585" max="3585" width="5.7109375" style="70" customWidth="1"/>
    <col min="3586" max="3586" width="50.42578125" style="70" customWidth="1"/>
    <col min="3587" max="3604" width="8.7109375" style="70" customWidth="1"/>
    <col min="3605" max="3840" width="9.140625" style="70"/>
    <col min="3841" max="3841" width="5.7109375" style="70" customWidth="1"/>
    <col min="3842" max="3842" width="50.42578125" style="70" customWidth="1"/>
    <col min="3843" max="3860" width="8.7109375" style="70" customWidth="1"/>
    <col min="3861" max="4096" width="9.140625" style="70"/>
    <col min="4097" max="4097" width="5.7109375" style="70" customWidth="1"/>
    <col min="4098" max="4098" width="50.42578125" style="70" customWidth="1"/>
    <col min="4099" max="4116" width="8.7109375" style="70" customWidth="1"/>
    <col min="4117" max="4352" width="9.140625" style="70"/>
    <col min="4353" max="4353" width="5.7109375" style="70" customWidth="1"/>
    <col min="4354" max="4354" width="50.42578125" style="70" customWidth="1"/>
    <col min="4355" max="4372" width="8.7109375" style="70" customWidth="1"/>
    <col min="4373" max="4608" width="9.140625" style="70"/>
    <col min="4609" max="4609" width="5.7109375" style="70" customWidth="1"/>
    <col min="4610" max="4610" width="50.42578125" style="70" customWidth="1"/>
    <col min="4611" max="4628" width="8.7109375" style="70" customWidth="1"/>
    <col min="4629" max="4864" width="9.140625" style="70"/>
    <col min="4865" max="4865" width="5.7109375" style="70" customWidth="1"/>
    <col min="4866" max="4866" width="50.42578125" style="70" customWidth="1"/>
    <col min="4867" max="4884" width="8.7109375" style="70" customWidth="1"/>
    <col min="4885" max="5120" width="9.140625" style="70"/>
    <col min="5121" max="5121" width="5.7109375" style="70" customWidth="1"/>
    <col min="5122" max="5122" width="50.42578125" style="70" customWidth="1"/>
    <col min="5123" max="5140" width="8.7109375" style="70" customWidth="1"/>
    <col min="5141" max="5376" width="9.140625" style="70"/>
    <col min="5377" max="5377" width="5.7109375" style="70" customWidth="1"/>
    <col min="5378" max="5378" width="50.42578125" style="70" customWidth="1"/>
    <col min="5379" max="5396" width="8.7109375" style="70" customWidth="1"/>
    <col min="5397" max="5632" width="9.140625" style="70"/>
    <col min="5633" max="5633" width="5.7109375" style="70" customWidth="1"/>
    <col min="5634" max="5634" width="50.42578125" style="70" customWidth="1"/>
    <col min="5635" max="5652" width="8.7109375" style="70" customWidth="1"/>
    <col min="5653" max="5888" width="9.140625" style="70"/>
    <col min="5889" max="5889" width="5.7109375" style="70" customWidth="1"/>
    <col min="5890" max="5890" width="50.42578125" style="70" customWidth="1"/>
    <col min="5891" max="5908" width="8.7109375" style="70" customWidth="1"/>
    <col min="5909" max="6144" width="9.140625" style="70"/>
    <col min="6145" max="6145" width="5.7109375" style="70" customWidth="1"/>
    <col min="6146" max="6146" width="50.42578125" style="70" customWidth="1"/>
    <col min="6147" max="6164" width="8.7109375" style="70" customWidth="1"/>
    <col min="6165" max="6400" width="9.140625" style="70"/>
    <col min="6401" max="6401" width="5.7109375" style="70" customWidth="1"/>
    <col min="6402" max="6402" width="50.42578125" style="70" customWidth="1"/>
    <col min="6403" max="6420" width="8.7109375" style="70" customWidth="1"/>
    <col min="6421" max="6656" width="9.140625" style="70"/>
    <col min="6657" max="6657" width="5.7109375" style="70" customWidth="1"/>
    <col min="6658" max="6658" width="50.42578125" style="70" customWidth="1"/>
    <col min="6659" max="6676" width="8.7109375" style="70" customWidth="1"/>
    <col min="6677" max="6912" width="9.140625" style="70"/>
    <col min="6913" max="6913" width="5.7109375" style="70" customWidth="1"/>
    <col min="6914" max="6914" width="50.42578125" style="70" customWidth="1"/>
    <col min="6915" max="6932" width="8.7109375" style="70" customWidth="1"/>
    <col min="6933" max="7168" width="9.140625" style="70"/>
    <col min="7169" max="7169" width="5.7109375" style="70" customWidth="1"/>
    <col min="7170" max="7170" width="50.42578125" style="70" customWidth="1"/>
    <col min="7171" max="7188" width="8.7109375" style="70" customWidth="1"/>
    <col min="7189" max="7424" width="9.140625" style="70"/>
    <col min="7425" max="7425" width="5.7109375" style="70" customWidth="1"/>
    <col min="7426" max="7426" width="50.42578125" style="70" customWidth="1"/>
    <col min="7427" max="7444" width="8.7109375" style="70" customWidth="1"/>
    <col min="7445" max="7680" width="9.140625" style="70"/>
    <col min="7681" max="7681" width="5.7109375" style="70" customWidth="1"/>
    <col min="7682" max="7682" width="50.42578125" style="70" customWidth="1"/>
    <col min="7683" max="7700" width="8.7109375" style="70" customWidth="1"/>
    <col min="7701" max="7936" width="9.140625" style="70"/>
    <col min="7937" max="7937" width="5.7109375" style="70" customWidth="1"/>
    <col min="7938" max="7938" width="50.42578125" style="70" customWidth="1"/>
    <col min="7939" max="7956" width="8.7109375" style="70" customWidth="1"/>
    <col min="7957" max="8192" width="9.140625" style="70"/>
    <col min="8193" max="8193" width="5.7109375" style="70" customWidth="1"/>
    <col min="8194" max="8194" width="50.42578125" style="70" customWidth="1"/>
    <col min="8195" max="8212" width="8.7109375" style="70" customWidth="1"/>
    <col min="8213" max="8448" width="9.140625" style="70"/>
    <col min="8449" max="8449" width="5.7109375" style="70" customWidth="1"/>
    <col min="8450" max="8450" width="50.42578125" style="70" customWidth="1"/>
    <col min="8451" max="8468" width="8.7109375" style="70" customWidth="1"/>
    <col min="8469" max="8704" width="9.140625" style="70"/>
    <col min="8705" max="8705" width="5.7109375" style="70" customWidth="1"/>
    <col min="8706" max="8706" width="50.42578125" style="70" customWidth="1"/>
    <col min="8707" max="8724" width="8.7109375" style="70" customWidth="1"/>
    <col min="8725" max="8960" width="9.140625" style="70"/>
    <col min="8961" max="8961" width="5.7109375" style="70" customWidth="1"/>
    <col min="8962" max="8962" width="50.42578125" style="70" customWidth="1"/>
    <col min="8963" max="8980" width="8.7109375" style="70" customWidth="1"/>
    <col min="8981" max="9216" width="9.140625" style="70"/>
    <col min="9217" max="9217" width="5.7109375" style="70" customWidth="1"/>
    <col min="9218" max="9218" width="50.42578125" style="70" customWidth="1"/>
    <col min="9219" max="9236" width="8.7109375" style="70" customWidth="1"/>
    <col min="9237" max="9472" width="9.140625" style="70"/>
    <col min="9473" max="9473" width="5.7109375" style="70" customWidth="1"/>
    <col min="9474" max="9474" width="50.42578125" style="70" customWidth="1"/>
    <col min="9475" max="9492" width="8.7109375" style="70" customWidth="1"/>
    <col min="9493" max="9728" width="9.140625" style="70"/>
    <col min="9729" max="9729" width="5.7109375" style="70" customWidth="1"/>
    <col min="9730" max="9730" width="50.42578125" style="70" customWidth="1"/>
    <col min="9731" max="9748" width="8.7109375" style="70" customWidth="1"/>
    <col min="9749" max="9984" width="9.140625" style="70"/>
    <col min="9985" max="9985" width="5.7109375" style="70" customWidth="1"/>
    <col min="9986" max="9986" width="50.42578125" style="70" customWidth="1"/>
    <col min="9987" max="10004" width="8.7109375" style="70" customWidth="1"/>
    <col min="10005" max="10240" width="9.140625" style="70"/>
    <col min="10241" max="10241" width="5.7109375" style="70" customWidth="1"/>
    <col min="10242" max="10242" width="50.42578125" style="70" customWidth="1"/>
    <col min="10243" max="10260" width="8.7109375" style="70" customWidth="1"/>
    <col min="10261" max="10496" width="9.140625" style="70"/>
    <col min="10497" max="10497" width="5.7109375" style="70" customWidth="1"/>
    <col min="10498" max="10498" width="50.42578125" style="70" customWidth="1"/>
    <col min="10499" max="10516" width="8.7109375" style="70" customWidth="1"/>
    <col min="10517" max="10752" width="9.140625" style="70"/>
    <col min="10753" max="10753" width="5.7109375" style="70" customWidth="1"/>
    <col min="10754" max="10754" width="50.42578125" style="70" customWidth="1"/>
    <col min="10755" max="10772" width="8.7109375" style="70" customWidth="1"/>
    <col min="10773" max="11008" width="9.140625" style="70"/>
    <col min="11009" max="11009" width="5.7109375" style="70" customWidth="1"/>
    <col min="11010" max="11010" width="50.42578125" style="70" customWidth="1"/>
    <col min="11011" max="11028" width="8.7109375" style="70" customWidth="1"/>
    <col min="11029" max="11264" width="9.140625" style="70"/>
    <col min="11265" max="11265" width="5.7109375" style="70" customWidth="1"/>
    <col min="11266" max="11266" width="50.42578125" style="70" customWidth="1"/>
    <col min="11267" max="11284" width="8.7109375" style="70" customWidth="1"/>
    <col min="11285" max="11520" width="9.140625" style="70"/>
    <col min="11521" max="11521" width="5.7109375" style="70" customWidth="1"/>
    <col min="11522" max="11522" width="50.42578125" style="70" customWidth="1"/>
    <col min="11523" max="11540" width="8.7109375" style="70" customWidth="1"/>
    <col min="11541" max="11776" width="9.140625" style="70"/>
    <col min="11777" max="11777" width="5.7109375" style="70" customWidth="1"/>
    <col min="11778" max="11778" width="50.42578125" style="70" customWidth="1"/>
    <col min="11779" max="11796" width="8.7109375" style="70" customWidth="1"/>
    <col min="11797" max="12032" width="9.140625" style="70"/>
    <col min="12033" max="12033" width="5.7109375" style="70" customWidth="1"/>
    <col min="12034" max="12034" width="50.42578125" style="70" customWidth="1"/>
    <col min="12035" max="12052" width="8.7109375" style="70" customWidth="1"/>
    <col min="12053" max="12288" width="9.140625" style="70"/>
    <col min="12289" max="12289" width="5.7109375" style="70" customWidth="1"/>
    <col min="12290" max="12290" width="50.42578125" style="70" customWidth="1"/>
    <col min="12291" max="12308" width="8.7109375" style="70" customWidth="1"/>
    <col min="12309" max="12544" width="9.140625" style="70"/>
    <col min="12545" max="12545" width="5.7109375" style="70" customWidth="1"/>
    <col min="12546" max="12546" width="50.42578125" style="70" customWidth="1"/>
    <col min="12547" max="12564" width="8.7109375" style="70" customWidth="1"/>
    <col min="12565" max="12800" width="9.140625" style="70"/>
    <col min="12801" max="12801" width="5.7109375" style="70" customWidth="1"/>
    <col min="12802" max="12802" width="50.42578125" style="70" customWidth="1"/>
    <col min="12803" max="12820" width="8.7109375" style="70" customWidth="1"/>
    <col min="12821" max="13056" width="9.140625" style="70"/>
    <col min="13057" max="13057" width="5.7109375" style="70" customWidth="1"/>
    <col min="13058" max="13058" width="50.42578125" style="70" customWidth="1"/>
    <col min="13059" max="13076" width="8.7109375" style="70" customWidth="1"/>
    <col min="13077" max="13312" width="9.140625" style="70"/>
    <col min="13313" max="13313" width="5.7109375" style="70" customWidth="1"/>
    <col min="13314" max="13314" width="50.42578125" style="70" customWidth="1"/>
    <col min="13315" max="13332" width="8.7109375" style="70" customWidth="1"/>
    <col min="13333" max="13568" width="9.140625" style="70"/>
    <col min="13569" max="13569" width="5.7109375" style="70" customWidth="1"/>
    <col min="13570" max="13570" width="50.42578125" style="70" customWidth="1"/>
    <col min="13571" max="13588" width="8.7109375" style="70" customWidth="1"/>
    <col min="13589" max="13824" width="9.140625" style="70"/>
    <col min="13825" max="13825" width="5.7109375" style="70" customWidth="1"/>
    <col min="13826" max="13826" width="50.42578125" style="70" customWidth="1"/>
    <col min="13827" max="13844" width="8.7109375" style="70" customWidth="1"/>
    <col min="13845" max="14080" width="9.140625" style="70"/>
    <col min="14081" max="14081" width="5.7109375" style="70" customWidth="1"/>
    <col min="14082" max="14082" width="50.42578125" style="70" customWidth="1"/>
    <col min="14083" max="14100" width="8.7109375" style="70" customWidth="1"/>
    <col min="14101" max="14336" width="9.140625" style="70"/>
    <col min="14337" max="14337" width="5.7109375" style="70" customWidth="1"/>
    <col min="14338" max="14338" width="50.42578125" style="70" customWidth="1"/>
    <col min="14339" max="14356" width="8.7109375" style="70" customWidth="1"/>
    <col min="14357" max="14592" width="9.140625" style="70"/>
    <col min="14593" max="14593" width="5.7109375" style="70" customWidth="1"/>
    <col min="14594" max="14594" width="50.42578125" style="70" customWidth="1"/>
    <col min="14595" max="14612" width="8.7109375" style="70" customWidth="1"/>
    <col min="14613" max="14848" width="9.140625" style="70"/>
    <col min="14849" max="14849" width="5.7109375" style="70" customWidth="1"/>
    <col min="14850" max="14850" width="50.42578125" style="70" customWidth="1"/>
    <col min="14851" max="14868" width="8.7109375" style="70" customWidth="1"/>
    <col min="14869" max="15104" width="9.140625" style="70"/>
    <col min="15105" max="15105" width="5.7109375" style="70" customWidth="1"/>
    <col min="15106" max="15106" width="50.42578125" style="70" customWidth="1"/>
    <col min="15107" max="15124" width="8.7109375" style="70" customWidth="1"/>
    <col min="15125" max="15360" width="9.140625" style="70"/>
    <col min="15361" max="15361" width="5.7109375" style="70" customWidth="1"/>
    <col min="15362" max="15362" width="50.42578125" style="70" customWidth="1"/>
    <col min="15363" max="15380" width="8.7109375" style="70" customWidth="1"/>
    <col min="15381" max="15616" width="9.140625" style="70"/>
    <col min="15617" max="15617" width="5.7109375" style="70" customWidth="1"/>
    <col min="15618" max="15618" width="50.42578125" style="70" customWidth="1"/>
    <col min="15619" max="15636" width="8.7109375" style="70" customWidth="1"/>
    <col min="15637" max="15872" width="9.140625" style="70"/>
    <col min="15873" max="15873" width="5.7109375" style="70" customWidth="1"/>
    <col min="15874" max="15874" width="50.42578125" style="70" customWidth="1"/>
    <col min="15875" max="15892" width="8.7109375" style="70" customWidth="1"/>
    <col min="15893" max="16128" width="9.140625" style="70"/>
    <col min="16129" max="16129" width="5.7109375" style="70" customWidth="1"/>
    <col min="16130" max="16130" width="50.42578125" style="70" customWidth="1"/>
    <col min="16131" max="16148" width="8.7109375" style="70" customWidth="1"/>
    <col min="16149" max="16384" width="9.140625" style="70"/>
  </cols>
  <sheetData>
    <row r="1" spans="1:21" ht="15.75" x14ac:dyDescent="0.25">
      <c r="A1" s="289" t="s">
        <v>1034</v>
      </c>
      <c r="F1" s="70" t="s">
        <v>316</v>
      </c>
    </row>
    <row r="3" spans="1:21" ht="15.75" x14ac:dyDescent="0.25">
      <c r="A3" s="1094" t="s">
        <v>489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94"/>
      <c r="M3" s="1094"/>
      <c r="N3" s="1094"/>
      <c r="O3" s="1094"/>
      <c r="P3" s="1094"/>
      <c r="Q3" s="1094"/>
      <c r="R3" s="1094"/>
      <c r="S3" s="1094"/>
      <c r="T3" s="1094"/>
    </row>
    <row r="4" spans="1:21" ht="15.75" x14ac:dyDescent="0.25">
      <c r="A4" s="222"/>
      <c r="B4" s="222"/>
      <c r="C4" s="222"/>
      <c r="D4" s="222"/>
      <c r="E4" s="222"/>
      <c r="F4" s="222"/>
      <c r="G4" s="222"/>
      <c r="H4" s="587" t="str">
        <f>'1'!E5</f>
        <v>KABUPATEN/KOTA</v>
      </c>
      <c r="I4" s="588" t="str">
        <f>'1'!F5</f>
        <v>….......</v>
      </c>
      <c r="J4" s="588"/>
      <c r="K4" s="588"/>
      <c r="L4" s="588"/>
      <c r="M4" s="588"/>
      <c r="N4" s="586"/>
      <c r="O4" s="588"/>
      <c r="P4" s="588"/>
      <c r="Q4" s="586"/>
      <c r="R4" s="222"/>
      <c r="S4" s="588"/>
      <c r="T4" s="588"/>
    </row>
    <row r="5" spans="1:21" ht="15.75" x14ac:dyDescent="0.25">
      <c r="A5" s="222"/>
      <c r="B5" s="222"/>
      <c r="C5" s="222"/>
      <c r="D5" s="222"/>
      <c r="E5" s="222"/>
      <c r="F5" s="222"/>
      <c r="G5" s="222"/>
      <c r="H5" s="587" t="str">
        <f>'1'!E6</f>
        <v>TAHUN</v>
      </c>
      <c r="I5" s="588" t="str">
        <f>'1'!F6</f>
        <v>….......</v>
      </c>
      <c r="J5" s="588"/>
      <c r="K5" s="588"/>
      <c r="L5" s="588"/>
      <c r="M5" s="588"/>
      <c r="N5" s="586"/>
      <c r="O5" s="588"/>
      <c r="P5" s="588"/>
      <c r="Q5" s="586"/>
      <c r="R5" s="222"/>
      <c r="S5" s="588"/>
      <c r="T5" s="588"/>
    </row>
    <row r="6" spans="1:21" ht="15.75" thickBot="1" x14ac:dyDescent="0.3">
      <c r="A6" s="563"/>
      <c r="B6" s="563"/>
      <c r="C6" s="563"/>
      <c r="D6" s="563"/>
      <c r="E6" s="563"/>
      <c r="F6" s="563"/>
      <c r="G6" s="563"/>
      <c r="H6" s="563"/>
      <c r="I6" s="563"/>
      <c r="J6" s="563"/>
      <c r="K6" s="563"/>
      <c r="L6" s="563"/>
      <c r="M6" s="563"/>
      <c r="N6" s="563"/>
      <c r="O6" s="563"/>
      <c r="P6" s="563"/>
      <c r="Q6" s="563"/>
      <c r="R6" s="563"/>
      <c r="S6" s="563"/>
      <c r="T6" s="563"/>
    </row>
    <row r="7" spans="1:21" ht="30" customHeight="1" x14ac:dyDescent="0.25">
      <c r="A7" s="1096" t="s">
        <v>2</v>
      </c>
      <c r="B7" s="1096" t="s">
        <v>490</v>
      </c>
      <c r="C7" s="1085" t="s">
        <v>1037</v>
      </c>
      <c r="D7" s="1086"/>
      <c r="E7" s="1087"/>
      <c r="F7" s="1085" t="s">
        <v>1231</v>
      </c>
      <c r="G7" s="1086"/>
      <c r="H7" s="1087"/>
      <c r="I7" s="1130" t="s">
        <v>491</v>
      </c>
      <c r="J7" s="1116"/>
      <c r="K7" s="1115"/>
      <c r="L7" s="1113" t="s">
        <v>492</v>
      </c>
      <c r="M7" s="1113"/>
      <c r="N7" s="1113"/>
      <c r="O7" s="1113" t="s">
        <v>493</v>
      </c>
      <c r="P7" s="1113"/>
      <c r="Q7" s="1113"/>
      <c r="R7" s="1130" t="s">
        <v>491</v>
      </c>
      <c r="S7" s="1116"/>
      <c r="T7" s="1115"/>
    </row>
    <row r="8" spans="1:21" ht="15.75" x14ac:dyDescent="0.25">
      <c r="A8" s="1071"/>
      <c r="B8" s="1071"/>
      <c r="C8" s="763" t="s">
        <v>6</v>
      </c>
      <c r="D8" s="763" t="s">
        <v>7</v>
      </c>
      <c r="E8" s="763" t="s">
        <v>370</v>
      </c>
      <c r="F8" s="763" t="s">
        <v>6</v>
      </c>
      <c r="G8" s="763" t="s">
        <v>7</v>
      </c>
      <c r="H8" s="763" t="s">
        <v>370</v>
      </c>
      <c r="I8" s="761" t="s">
        <v>6</v>
      </c>
      <c r="J8" s="761" t="s">
        <v>7</v>
      </c>
      <c r="K8" s="761" t="s">
        <v>370</v>
      </c>
      <c r="L8" s="763" t="s">
        <v>6</v>
      </c>
      <c r="M8" s="763" t="s">
        <v>7</v>
      </c>
      <c r="N8" s="763" t="s">
        <v>370</v>
      </c>
      <c r="O8" s="763" t="s">
        <v>6</v>
      </c>
      <c r="P8" s="763" t="s">
        <v>7</v>
      </c>
      <c r="Q8" s="763" t="s">
        <v>370</v>
      </c>
      <c r="R8" s="761" t="s">
        <v>6</v>
      </c>
      <c r="S8" s="761" t="s">
        <v>7</v>
      </c>
      <c r="T8" s="761" t="s">
        <v>370</v>
      </c>
    </row>
    <row r="9" spans="1:21" s="920" customFormat="1" ht="12" x14ac:dyDescent="0.25">
      <c r="A9" s="906">
        <v>1</v>
      </c>
      <c r="B9" s="906">
        <v>2</v>
      </c>
      <c r="C9" s="906">
        <v>3</v>
      </c>
      <c r="D9" s="906">
        <v>4</v>
      </c>
      <c r="E9" s="906">
        <v>5</v>
      </c>
      <c r="F9" s="906">
        <v>6</v>
      </c>
      <c r="G9" s="906">
        <v>7</v>
      </c>
      <c r="H9" s="906">
        <v>8</v>
      </c>
      <c r="I9" s="906">
        <v>9</v>
      </c>
      <c r="J9" s="906">
        <v>10</v>
      </c>
      <c r="K9" s="906">
        <v>11</v>
      </c>
      <c r="L9" s="906">
        <v>12</v>
      </c>
      <c r="M9" s="906">
        <v>13</v>
      </c>
      <c r="N9" s="906">
        <v>14</v>
      </c>
      <c r="O9" s="906">
        <v>15</v>
      </c>
      <c r="P9" s="906">
        <v>16</v>
      </c>
      <c r="Q9" s="906">
        <v>17</v>
      </c>
      <c r="R9" s="906">
        <v>18</v>
      </c>
      <c r="S9" s="906">
        <v>19</v>
      </c>
      <c r="T9" s="906">
        <v>20</v>
      </c>
      <c r="U9" s="919"/>
    </row>
    <row r="10" spans="1:21" ht="15" customHeight="1" x14ac:dyDescent="0.25">
      <c r="A10" s="210">
        <v>1</v>
      </c>
      <c r="B10" s="175">
        <f>'9'!C9</f>
        <v>0</v>
      </c>
      <c r="C10" s="211"/>
      <c r="D10" s="211"/>
      <c r="E10" s="211">
        <f>SUM(C10:D10)</f>
        <v>0</v>
      </c>
      <c r="F10" s="211"/>
      <c r="G10" s="211"/>
      <c r="H10" s="212">
        <f>SUM(F10:G10)</f>
        <v>0</v>
      </c>
      <c r="I10" s="212">
        <f>C10+F10</f>
        <v>0</v>
      </c>
      <c r="J10" s="212">
        <f>D10+G10</f>
        <v>0</v>
      </c>
      <c r="K10" s="212">
        <f>SUM(I10:J10)</f>
        <v>0</v>
      </c>
      <c r="L10" s="212"/>
      <c r="M10" s="212"/>
      <c r="N10" s="212">
        <f>SUM(L10:M10)</f>
        <v>0</v>
      </c>
      <c r="O10" s="212"/>
      <c r="P10" s="212"/>
      <c r="Q10" s="211">
        <f>SUM(O10:P10)</f>
        <v>0</v>
      </c>
      <c r="R10" s="212">
        <f>L10+O10</f>
        <v>0</v>
      </c>
      <c r="S10" s="212">
        <f>M10+P10</f>
        <v>0</v>
      </c>
      <c r="T10" s="212">
        <f t="shared" ref="T10:T29" si="0">SUM(R10:S10)</f>
        <v>0</v>
      </c>
    </row>
    <row r="11" spans="1:21" ht="15" customHeight="1" x14ac:dyDescent="0.25">
      <c r="A11" s="82">
        <v>2</v>
      </c>
      <c r="B11" s="72">
        <f>'9'!C10</f>
        <v>0</v>
      </c>
      <c r="C11" s="213"/>
      <c r="D11" s="213"/>
      <c r="E11" s="213">
        <f t="shared" ref="E11:E36" si="1">SUM(C11:D11)</f>
        <v>0</v>
      </c>
      <c r="F11" s="213"/>
      <c r="G11" s="213"/>
      <c r="H11" s="214">
        <f t="shared" ref="H11:H31" si="2">SUM(F11:G11)</f>
        <v>0</v>
      </c>
      <c r="I11" s="214">
        <f t="shared" ref="I11:J36" si="3">C11+F11</f>
        <v>0</v>
      </c>
      <c r="J11" s="214">
        <f t="shared" si="3"/>
        <v>0</v>
      </c>
      <c r="K11" s="214">
        <f t="shared" ref="K11:K29" si="4">SUM(I11:J11)</f>
        <v>0</v>
      </c>
      <c r="L11" s="214"/>
      <c r="M11" s="214"/>
      <c r="N11" s="214">
        <f>SUM(L11:M11)</f>
        <v>0</v>
      </c>
      <c r="O11" s="214"/>
      <c r="P11" s="214"/>
      <c r="Q11" s="213">
        <f>SUM(O11:P11)</f>
        <v>0</v>
      </c>
      <c r="R11" s="214">
        <f t="shared" ref="R11:S36" si="5">L11+O11</f>
        <v>0</v>
      </c>
      <c r="S11" s="214">
        <f t="shared" si="5"/>
        <v>0</v>
      </c>
      <c r="T11" s="214">
        <f t="shared" si="0"/>
        <v>0</v>
      </c>
    </row>
    <row r="12" spans="1:21" ht="15" customHeight="1" x14ac:dyDescent="0.25">
      <c r="A12" s="82">
        <v>3</v>
      </c>
      <c r="B12" s="72">
        <f>'9'!C11</f>
        <v>0</v>
      </c>
      <c r="C12" s="213"/>
      <c r="D12" s="213"/>
      <c r="E12" s="213">
        <f t="shared" si="1"/>
        <v>0</v>
      </c>
      <c r="F12" s="213"/>
      <c r="G12" s="213"/>
      <c r="H12" s="214">
        <f t="shared" si="2"/>
        <v>0</v>
      </c>
      <c r="I12" s="214">
        <f t="shared" si="3"/>
        <v>0</v>
      </c>
      <c r="J12" s="214">
        <f t="shared" si="3"/>
        <v>0</v>
      </c>
      <c r="K12" s="214">
        <f t="shared" si="4"/>
        <v>0</v>
      </c>
      <c r="L12" s="214"/>
      <c r="M12" s="214"/>
      <c r="N12" s="214">
        <f t="shared" ref="N12:N31" si="6">SUM(L12:M12)</f>
        <v>0</v>
      </c>
      <c r="O12" s="214"/>
      <c r="P12" s="214"/>
      <c r="Q12" s="213">
        <f>SUM(O12:P12)</f>
        <v>0</v>
      </c>
      <c r="R12" s="214">
        <f t="shared" si="5"/>
        <v>0</v>
      </c>
      <c r="S12" s="214">
        <f t="shared" si="5"/>
        <v>0</v>
      </c>
      <c r="T12" s="214">
        <f t="shared" si="0"/>
        <v>0</v>
      </c>
    </row>
    <row r="13" spans="1:21" ht="15" customHeight="1" x14ac:dyDescent="0.25">
      <c r="A13" s="82">
        <v>4</v>
      </c>
      <c r="B13" s="72">
        <f>'9'!C12</f>
        <v>0</v>
      </c>
      <c r="C13" s="213"/>
      <c r="D13" s="213"/>
      <c r="E13" s="213">
        <f t="shared" si="1"/>
        <v>0</v>
      </c>
      <c r="F13" s="213"/>
      <c r="G13" s="213"/>
      <c r="H13" s="214">
        <f t="shared" si="2"/>
        <v>0</v>
      </c>
      <c r="I13" s="214">
        <f t="shared" si="3"/>
        <v>0</v>
      </c>
      <c r="J13" s="214">
        <f t="shared" si="3"/>
        <v>0</v>
      </c>
      <c r="K13" s="214">
        <f t="shared" si="4"/>
        <v>0</v>
      </c>
      <c r="L13" s="214"/>
      <c r="M13" s="214"/>
      <c r="N13" s="214">
        <f>SUM(L13:M13)</f>
        <v>0</v>
      </c>
      <c r="O13" s="214"/>
      <c r="P13" s="214"/>
      <c r="Q13" s="213">
        <f>SUM(O13:P13)</f>
        <v>0</v>
      </c>
      <c r="R13" s="214">
        <f t="shared" si="5"/>
        <v>0</v>
      </c>
      <c r="S13" s="214">
        <f t="shared" si="5"/>
        <v>0</v>
      </c>
      <c r="T13" s="214">
        <f t="shared" si="0"/>
        <v>0</v>
      </c>
    </row>
    <row r="14" spans="1:21" ht="15" customHeight="1" x14ac:dyDescent="0.25">
      <c r="A14" s="82">
        <v>5</v>
      </c>
      <c r="B14" s="72">
        <f>'9'!C13</f>
        <v>0</v>
      </c>
      <c r="C14" s="213"/>
      <c r="D14" s="213"/>
      <c r="E14" s="213">
        <f t="shared" si="1"/>
        <v>0</v>
      </c>
      <c r="F14" s="213"/>
      <c r="G14" s="213"/>
      <c r="H14" s="214">
        <f t="shared" si="2"/>
        <v>0</v>
      </c>
      <c r="I14" s="214">
        <f t="shared" si="3"/>
        <v>0</v>
      </c>
      <c r="J14" s="214">
        <f t="shared" si="3"/>
        <v>0</v>
      </c>
      <c r="K14" s="214">
        <f t="shared" si="4"/>
        <v>0</v>
      </c>
      <c r="L14" s="214"/>
      <c r="M14" s="214"/>
      <c r="N14" s="214">
        <f t="shared" ref="N14:N15" si="7">SUM(L14:M14)</f>
        <v>0</v>
      </c>
      <c r="O14" s="214"/>
      <c r="P14" s="214"/>
      <c r="Q14" s="213">
        <f t="shared" ref="Q14:Q31" si="8">SUM(O14:P14)</f>
        <v>0</v>
      </c>
      <c r="R14" s="214">
        <f t="shared" si="5"/>
        <v>0</v>
      </c>
      <c r="S14" s="214">
        <f t="shared" si="5"/>
        <v>0</v>
      </c>
      <c r="T14" s="214">
        <f t="shared" si="0"/>
        <v>0</v>
      </c>
    </row>
    <row r="15" spans="1:21" ht="15" customHeight="1" x14ac:dyDescent="0.25">
      <c r="A15" s="131">
        <v>6</v>
      </c>
      <c r="B15" s="72">
        <f>'9'!C14</f>
        <v>0</v>
      </c>
      <c r="C15" s="213"/>
      <c r="D15" s="213"/>
      <c r="E15" s="213">
        <f t="shared" si="1"/>
        <v>0</v>
      </c>
      <c r="F15" s="213"/>
      <c r="G15" s="213"/>
      <c r="H15" s="214">
        <f t="shared" si="2"/>
        <v>0</v>
      </c>
      <c r="I15" s="214">
        <f t="shared" si="3"/>
        <v>0</v>
      </c>
      <c r="J15" s="214">
        <f t="shared" si="3"/>
        <v>0</v>
      </c>
      <c r="K15" s="214">
        <f t="shared" si="4"/>
        <v>0</v>
      </c>
      <c r="L15" s="214"/>
      <c r="M15" s="214"/>
      <c r="N15" s="214">
        <f t="shared" si="7"/>
        <v>0</v>
      </c>
      <c r="O15" s="214"/>
      <c r="P15" s="214"/>
      <c r="Q15" s="213">
        <f t="shared" si="8"/>
        <v>0</v>
      </c>
      <c r="R15" s="214">
        <f t="shared" si="5"/>
        <v>0</v>
      </c>
      <c r="S15" s="214">
        <f t="shared" si="5"/>
        <v>0</v>
      </c>
      <c r="T15" s="214">
        <f t="shared" si="0"/>
        <v>0</v>
      </c>
    </row>
    <row r="16" spans="1:21" ht="15" customHeight="1" x14ac:dyDescent="0.25">
      <c r="A16" s="131">
        <v>7</v>
      </c>
      <c r="B16" s="72">
        <f>'9'!C15</f>
        <v>0</v>
      </c>
      <c r="C16" s="213"/>
      <c r="D16" s="213"/>
      <c r="E16" s="213">
        <f t="shared" si="1"/>
        <v>0</v>
      </c>
      <c r="F16" s="213"/>
      <c r="G16" s="213"/>
      <c r="H16" s="214">
        <f t="shared" si="2"/>
        <v>0</v>
      </c>
      <c r="I16" s="214">
        <f t="shared" si="3"/>
        <v>0</v>
      </c>
      <c r="J16" s="214">
        <f t="shared" si="3"/>
        <v>0</v>
      </c>
      <c r="K16" s="214">
        <f t="shared" si="4"/>
        <v>0</v>
      </c>
      <c r="L16" s="214"/>
      <c r="M16" s="214"/>
      <c r="N16" s="214">
        <f t="shared" si="6"/>
        <v>0</v>
      </c>
      <c r="O16" s="214"/>
      <c r="P16" s="214"/>
      <c r="Q16" s="213">
        <f t="shared" si="8"/>
        <v>0</v>
      </c>
      <c r="R16" s="214">
        <f t="shared" si="5"/>
        <v>0</v>
      </c>
      <c r="S16" s="214">
        <f t="shared" si="5"/>
        <v>0</v>
      </c>
      <c r="T16" s="214">
        <f t="shared" si="0"/>
        <v>0</v>
      </c>
    </row>
    <row r="17" spans="1:20" ht="15" customHeight="1" x14ac:dyDescent="0.25">
      <c r="A17" s="131">
        <v>8</v>
      </c>
      <c r="B17" s="72">
        <f>'9'!C16</f>
        <v>0</v>
      </c>
      <c r="C17" s="213"/>
      <c r="D17" s="213"/>
      <c r="E17" s="213">
        <f t="shared" si="1"/>
        <v>0</v>
      </c>
      <c r="F17" s="213"/>
      <c r="G17" s="213"/>
      <c r="H17" s="214">
        <f t="shared" si="2"/>
        <v>0</v>
      </c>
      <c r="I17" s="214">
        <f t="shared" si="3"/>
        <v>0</v>
      </c>
      <c r="J17" s="214">
        <f t="shared" si="3"/>
        <v>0</v>
      </c>
      <c r="K17" s="214">
        <f t="shared" si="4"/>
        <v>0</v>
      </c>
      <c r="L17" s="214"/>
      <c r="M17" s="214"/>
      <c r="N17" s="214">
        <f t="shared" si="6"/>
        <v>0</v>
      </c>
      <c r="O17" s="214"/>
      <c r="P17" s="214"/>
      <c r="Q17" s="213">
        <f t="shared" si="8"/>
        <v>0</v>
      </c>
      <c r="R17" s="214">
        <f t="shared" si="5"/>
        <v>0</v>
      </c>
      <c r="S17" s="214">
        <f t="shared" si="5"/>
        <v>0</v>
      </c>
      <c r="T17" s="214">
        <f t="shared" si="0"/>
        <v>0</v>
      </c>
    </row>
    <row r="18" spans="1:20" ht="15" customHeight="1" x14ac:dyDescent="0.25">
      <c r="A18" s="131">
        <v>9</v>
      </c>
      <c r="B18" s="72">
        <f>'9'!C17</f>
        <v>0</v>
      </c>
      <c r="C18" s="213"/>
      <c r="D18" s="213"/>
      <c r="E18" s="213">
        <f t="shared" si="1"/>
        <v>0</v>
      </c>
      <c r="F18" s="213"/>
      <c r="G18" s="213"/>
      <c r="H18" s="214">
        <f t="shared" si="2"/>
        <v>0</v>
      </c>
      <c r="I18" s="214">
        <f t="shared" si="3"/>
        <v>0</v>
      </c>
      <c r="J18" s="214">
        <f t="shared" si="3"/>
        <v>0</v>
      </c>
      <c r="K18" s="214">
        <f t="shared" si="4"/>
        <v>0</v>
      </c>
      <c r="L18" s="214"/>
      <c r="M18" s="214"/>
      <c r="N18" s="214">
        <f t="shared" si="6"/>
        <v>0</v>
      </c>
      <c r="O18" s="214"/>
      <c r="P18" s="214"/>
      <c r="Q18" s="213">
        <f t="shared" si="8"/>
        <v>0</v>
      </c>
      <c r="R18" s="214">
        <f t="shared" si="5"/>
        <v>0</v>
      </c>
      <c r="S18" s="214">
        <f t="shared" si="5"/>
        <v>0</v>
      </c>
      <c r="T18" s="214">
        <f t="shared" si="0"/>
        <v>0</v>
      </c>
    </row>
    <row r="19" spans="1:20" ht="15" customHeight="1" x14ac:dyDescent="0.25">
      <c r="A19" s="131">
        <v>10</v>
      </c>
      <c r="B19" s="72">
        <f>'9'!C18</f>
        <v>0</v>
      </c>
      <c r="C19" s="213"/>
      <c r="D19" s="213"/>
      <c r="E19" s="213">
        <f t="shared" si="1"/>
        <v>0</v>
      </c>
      <c r="F19" s="213"/>
      <c r="G19" s="213"/>
      <c r="H19" s="214">
        <f t="shared" si="2"/>
        <v>0</v>
      </c>
      <c r="I19" s="214">
        <f t="shared" si="3"/>
        <v>0</v>
      </c>
      <c r="J19" s="214">
        <f t="shared" si="3"/>
        <v>0</v>
      </c>
      <c r="K19" s="214">
        <f t="shared" si="4"/>
        <v>0</v>
      </c>
      <c r="L19" s="214"/>
      <c r="M19" s="214"/>
      <c r="N19" s="214">
        <f t="shared" si="6"/>
        <v>0</v>
      </c>
      <c r="O19" s="214"/>
      <c r="P19" s="214"/>
      <c r="Q19" s="213">
        <f t="shared" si="8"/>
        <v>0</v>
      </c>
      <c r="R19" s="214">
        <f t="shared" si="5"/>
        <v>0</v>
      </c>
      <c r="S19" s="214">
        <f t="shared" si="5"/>
        <v>0</v>
      </c>
      <c r="T19" s="214">
        <f t="shared" si="0"/>
        <v>0</v>
      </c>
    </row>
    <row r="20" spans="1:20" ht="15" customHeight="1" x14ac:dyDescent="0.25">
      <c r="A20" s="131">
        <v>11</v>
      </c>
      <c r="B20" s="72">
        <f>'9'!C19</f>
        <v>0</v>
      </c>
      <c r="C20" s="213"/>
      <c r="D20" s="213"/>
      <c r="E20" s="213">
        <f t="shared" si="1"/>
        <v>0</v>
      </c>
      <c r="F20" s="213"/>
      <c r="G20" s="213"/>
      <c r="H20" s="214">
        <f t="shared" si="2"/>
        <v>0</v>
      </c>
      <c r="I20" s="214">
        <f t="shared" si="3"/>
        <v>0</v>
      </c>
      <c r="J20" s="214">
        <f t="shared" si="3"/>
        <v>0</v>
      </c>
      <c r="K20" s="214">
        <f t="shared" si="4"/>
        <v>0</v>
      </c>
      <c r="L20" s="214"/>
      <c r="M20" s="214"/>
      <c r="N20" s="214">
        <f t="shared" si="6"/>
        <v>0</v>
      </c>
      <c r="O20" s="214"/>
      <c r="P20" s="214"/>
      <c r="Q20" s="213">
        <f t="shared" si="8"/>
        <v>0</v>
      </c>
      <c r="R20" s="214">
        <f t="shared" si="5"/>
        <v>0</v>
      </c>
      <c r="S20" s="214">
        <f t="shared" si="5"/>
        <v>0</v>
      </c>
      <c r="T20" s="214">
        <f t="shared" si="0"/>
        <v>0</v>
      </c>
    </row>
    <row r="21" spans="1:20" ht="15" customHeight="1" x14ac:dyDescent="0.25">
      <c r="A21" s="131">
        <v>12</v>
      </c>
      <c r="B21" s="72">
        <f>'9'!C20</f>
        <v>0</v>
      </c>
      <c r="C21" s="213"/>
      <c r="D21" s="213"/>
      <c r="E21" s="213">
        <f t="shared" si="1"/>
        <v>0</v>
      </c>
      <c r="F21" s="213"/>
      <c r="G21" s="213"/>
      <c r="H21" s="214">
        <f t="shared" si="2"/>
        <v>0</v>
      </c>
      <c r="I21" s="214">
        <f t="shared" si="3"/>
        <v>0</v>
      </c>
      <c r="J21" s="214">
        <f t="shared" si="3"/>
        <v>0</v>
      </c>
      <c r="K21" s="214">
        <f t="shared" si="4"/>
        <v>0</v>
      </c>
      <c r="L21" s="214"/>
      <c r="M21" s="214"/>
      <c r="N21" s="214">
        <f t="shared" si="6"/>
        <v>0</v>
      </c>
      <c r="O21" s="214"/>
      <c r="P21" s="214"/>
      <c r="Q21" s="213">
        <f t="shared" si="8"/>
        <v>0</v>
      </c>
      <c r="R21" s="214">
        <f t="shared" si="5"/>
        <v>0</v>
      </c>
      <c r="S21" s="214">
        <f t="shared" si="5"/>
        <v>0</v>
      </c>
      <c r="T21" s="214">
        <f t="shared" si="0"/>
        <v>0</v>
      </c>
    </row>
    <row r="22" spans="1:20" ht="15" customHeight="1" x14ac:dyDescent="0.25">
      <c r="A22" s="131">
        <v>13</v>
      </c>
      <c r="B22" s="72">
        <f>'9'!C21</f>
        <v>0</v>
      </c>
      <c r="C22" s="213"/>
      <c r="D22" s="213"/>
      <c r="E22" s="213">
        <f t="shared" si="1"/>
        <v>0</v>
      </c>
      <c r="F22" s="213"/>
      <c r="G22" s="213"/>
      <c r="H22" s="214">
        <f t="shared" si="2"/>
        <v>0</v>
      </c>
      <c r="I22" s="214">
        <f t="shared" si="3"/>
        <v>0</v>
      </c>
      <c r="J22" s="214">
        <f t="shared" si="3"/>
        <v>0</v>
      </c>
      <c r="K22" s="214">
        <f t="shared" si="4"/>
        <v>0</v>
      </c>
      <c r="L22" s="214"/>
      <c r="M22" s="214"/>
      <c r="N22" s="214">
        <f t="shared" si="6"/>
        <v>0</v>
      </c>
      <c r="O22" s="214"/>
      <c r="P22" s="214"/>
      <c r="Q22" s="213">
        <f t="shared" si="8"/>
        <v>0</v>
      </c>
      <c r="R22" s="214">
        <f t="shared" si="5"/>
        <v>0</v>
      </c>
      <c r="S22" s="214">
        <f t="shared" si="5"/>
        <v>0</v>
      </c>
      <c r="T22" s="214">
        <f t="shared" si="0"/>
        <v>0</v>
      </c>
    </row>
    <row r="23" spans="1:20" ht="15" customHeight="1" x14ac:dyDescent="0.25">
      <c r="A23" s="131">
        <v>14</v>
      </c>
      <c r="B23" s="72">
        <f>'9'!C22</f>
        <v>0</v>
      </c>
      <c r="C23" s="213"/>
      <c r="D23" s="213"/>
      <c r="E23" s="213">
        <f t="shared" si="1"/>
        <v>0</v>
      </c>
      <c r="F23" s="213"/>
      <c r="G23" s="213"/>
      <c r="H23" s="214">
        <f t="shared" si="2"/>
        <v>0</v>
      </c>
      <c r="I23" s="214">
        <f t="shared" si="3"/>
        <v>0</v>
      </c>
      <c r="J23" s="214">
        <f t="shared" si="3"/>
        <v>0</v>
      </c>
      <c r="K23" s="214">
        <f t="shared" si="4"/>
        <v>0</v>
      </c>
      <c r="L23" s="214"/>
      <c r="M23" s="214"/>
      <c r="N23" s="214">
        <f t="shared" si="6"/>
        <v>0</v>
      </c>
      <c r="O23" s="214"/>
      <c r="P23" s="214"/>
      <c r="Q23" s="213">
        <f t="shared" si="8"/>
        <v>0</v>
      </c>
      <c r="R23" s="214">
        <f t="shared" si="5"/>
        <v>0</v>
      </c>
      <c r="S23" s="214">
        <f t="shared" si="5"/>
        <v>0</v>
      </c>
      <c r="T23" s="214">
        <f t="shared" si="0"/>
        <v>0</v>
      </c>
    </row>
    <row r="24" spans="1:20" ht="15" customHeight="1" x14ac:dyDescent="0.25">
      <c r="A24" s="131">
        <v>15</v>
      </c>
      <c r="B24" s="72">
        <f>'9'!C23</f>
        <v>0</v>
      </c>
      <c r="C24" s="213"/>
      <c r="D24" s="213"/>
      <c r="E24" s="213">
        <f t="shared" si="1"/>
        <v>0</v>
      </c>
      <c r="F24" s="213"/>
      <c r="G24" s="213"/>
      <c r="H24" s="214">
        <f t="shared" si="2"/>
        <v>0</v>
      </c>
      <c r="I24" s="214">
        <f t="shared" si="3"/>
        <v>0</v>
      </c>
      <c r="J24" s="214">
        <f t="shared" si="3"/>
        <v>0</v>
      </c>
      <c r="K24" s="214">
        <f t="shared" si="4"/>
        <v>0</v>
      </c>
      <c r="L24" s="214"/>
      <c r="M24" s="214"/>
      <c r="N24" s="214">
        <f t="shared" si="6"/>
        <v>0</v>
      </c>
      <c r="O24" s="214"/>
      <c r="P24" s="214"/>
      <c r="Q24" s="213">
        <f t="shared" si="8"/>
        <v>0</v>
      </c>
      <c r="R24" s="214">
        <f t="shared" si="5"/>
        <v>0</v>
      </c>
      <c r="S24" s="214">
        <f t="shared" si="5"/>
        <v>0</v>
      </c>
      <c r="T24" s="214">
        <f t="shared" si="0"/>
        <v>0</v>
      </c>
    </row>
    <row r="25" spans="1:20" ht="15" customHeight="1" x14ac:dyDescent="0.25">
      <c r="A25" s="131">
        <v>16</v>
      </c>
      <c r="B25" s="72">
        <f>'9'!C24</f>
        <v>0</v>
      </c>
      <c r="C25" s="213"/>
      <c r="D25" s="213"/>
      <c r="E25" s="213">
        <f t="shared" si="1"/>
        <v>0</v>
      </c>
      <c r="F25" s="213"/>
      <c r="G25" s="213"/>
      <c r="H25" s="214">
        <f t="shared" si="2"/>
        <v>0</v>
      </c>
      <c r="I25" s="214">
        <f t="shared" si="3"/>
        <v>0</v>
      </c>
      <c r="J25" s="214">
        <f t="shared" si="3"/>
        <v>0</v>
      </c>
      <c r="K25" s="214">
        <f t="shared" si="4"/>
        <v>0</v>
      </c>
      <c r="L25" s="214"/>
      <c r="M25" s="214"/>
      <c r="N25" s="214">
        <f t="shared" si="6"/>
        <v>0</v>
      </c>
      <c r="O25" s="214"/>
      <c r="P25" s="214"/>
      <c r="Q25" s="213">
        <f t="shared" si="8"/>
        <v>0</v>
      </c>
      <c r="R25" s="214">
        <f t="shared" si="5"/>
        <v>0</v>
      </c>
      <c r="S25" s="214">
        <f t="shared" si="5"/>
        <v>0</v>
      </c>
      <c r="T25" s="214">
        <f t="shared" si="0"/>
        <v>0</v>
      </c>
    </row>
    <row r="26" spans="1:20" ht="15" customHeight="1" x14ac:dyDescent="0.25">
      <c r="A26" s="131">
        <v>17</v>
      </c>
      <c r="B26" s="72">
        <f>'9'!C25</f>
        <v>0</v>
      </c>
      <c r="C26" s="213"/>
      <c r="D26" s="213"/>
      <c r="E26" s="213">
        <f t="shared" si="1"/>
        <v>0</v>
      </c>
      <c r="F26" s="213"/>
      <c r="G26" s="213"/>
      <c r="H26" s="214">
        <f t="shared" si="2"/>
        <v>0</v>
      </c>
      <c r="I26" s="214">
        <f t="shared" si="3"/>
        <v>0</v>
      </c>
      <c r="J26" s="214">
        <f t="shared" si="3"/>
        <v>0</v>
      </c>
      <c r="K26" s="214">
        <f t="shared" si="4"/>
        <v>0</v>
      </c>
      <c r="L26" s="214"/>
      <c r="M26" s="214"/>
      <c r="N26" s="214">
        <f t="shared" si="6"/>
        <v>0</v>
      </c>
      <c r="O26" s="214"/>
      <c r="P26" s="214"/>
      <c r="Q26" s="213">
        <f t="shared" si="8"/>
        <v>0</v>
      </c>
      <c r="R26" s="214">
        <f t="shared" si="5"/>
        <v>0</v>
      </c>
      <c r="S26" s="214">
        <f t="shared" si="5"/>
        <v>0</v>
      </c>
      <c r="T26" s="214">
        <f t="shared" si="0"/>
        <v>0</v>
      </c>
    </row>
    <row r="27" spans="1:20" ht="15" customHeight="1" x14ac:dyDescent="0.25">
      <c r="A27" s="131">
        <v>18</v>
      </c>
      <c r="B27" s="72">
        <f>'9'!C26</f>
        <v>0</v>
      </c>
      <c r="C27" s="213"/>
      <c r="D27" s="213"/>
      <c r="E27" s="213">
        <f t="shared" si="1"/>
        <v>0</v>
      </c>
      <c r="F27" s="213"/>
      <c r="G27" s="213"/>
      <c r="H27" s="214">
        <f t="shared" si="2"/>
        <v>0</v>
      </c>
      <c r="I27" s="214">
        <f t="shared" si="3"/>
        <v>0</v>
      </c>
      <c r="J27" s="214">
        <f t="shared" si="3"/>
        <v>0</v>
      </c>
      <c r="K27" s="214">
        <f t="shared" si="4"/>
        <v>0</v>
      </c>
      <c r="L27" s="214"/>
      <c r="M27" s="214"/>
      <c r="N27" s="214">
        <f t="shared" si="6"/>
        <v>0</v>
      </c>
      <c r="O27" s="214"/>
      <c r="P27" s="214"/>
      <c r="Q27" s="213">
        <f t="shared" si="8"/>
        <v>0</v>
      </c>
      <c r="R27" s="214">
        <f t="shared" si="5"/>
        <v>0</v>
      </c>
      <c r="S27" s="214">
        <f t="shared" si="5"/>
        <v>0</v>
      </c>
      <c r="T27" s="214">
        <f t="shared" si="0"/>
        <v>0</v>
      </c>
    </row>
    <row r="28" spans="1:20" ht="15" customHeight="1" x14ac:dyDescent="0.25">
      <c r="A28" s="131">
        <v>19</v>
      </c>
      <c r="B28" s="72">
        <f>'9'!C27</f>
        <v>0</v>
      </c>
      <c r="C28" s="213"/>
      <c r="D28" s="213"/>
      <c r="E28" s="213">
        <f t="shared" si="1"/>
        <v>0</v>
      </c>
      <c r="F28" s="213"/>
      <c r="G28" s="213"/>
      <c r="H28" s="214">
        <f t="shared" si="2"/>
        <v>0</v>
      </c>
      <c r="I28" s="214">
        <f t="shared" si="3"/>
        <v>0</v>
      </c>
      <c r="J28" s="214">
        <f t="shared" si="3"/>
        <v>0</v>
      </c>
      <c r="K28" s="214">
        <f t="shared" si="4"/>
        <v>0</v>
      </c>
      <c r="L28" s="214"/>
      <c r="M28" s="214"/>
      <c r="N28" s="214">
        <f t="shared" si="6"/>
        <v>0</v>
      </c>
      <c r="O28" s="214"/>
      <c r="P28" s="214"/>
      <c r="Q28" s="213">
        <f t="shared" si="8"/>
        <v>0</v>
      </c>
      <c r="R28" s="214">
        <f t="shared" si="5"/>
        <v>0</v>
      </c>
      <c r="S28" s="214">
        <f t="shared" si="5"/>
        <v>0</v>
      </c>
      <c r="T28" s="214">
        <f t="shared" si="0"/>
        <v>0</v>
      </c>
    </row>
    <row r="29" spans="1:20" ht="15" customHeight="1" x14ac:dyDescent="0.25">
      <c r="A29" s="131">
        <v>20</v>
      </c>
      <c r="B29" s="72">
        <f>'9'!C28</f>
        <v>0</v>
      </c>
      <c r="C29" s="213"/>
      <c r="D29" s="213"/>
      <c r="E29" s="213">
        <f t="shared" si="1"/>
        <v>0</v>
      </c>
      <c r="F29" s="213"/>
      <c r="G29" s="213"/>
      <c r="H29" s="214">
        <f t="shared" si="2"/>
        <v>0</v>
      </c>
      <c r="I29" s="214">
        <f t="shared" si="3"/>
        <v>0</v>
      </c>
      <c r="J29" s="214">
        <f t="shared" si="3"/>
        <v>0</v>
      </c>
      <c r="K29" s="214">
        <f t="shared" si="4"/>
        <v>0</v>
      </c>
      <c r="L29" s="214"/>
      <c r="M29" s="214"/>
      <c r="N29" s="214">
        <f t="shared" si="6"/>
        <v>0</v>
      </c>
      <c r="O29" s="214"/>
      <c r="P29" s="214"/>
      <c r="Q29" s="213">
        <f t="shared" si="8"/>
        <v>0</v>
      </c>
      <c r="R29" s="214">
        <f t="shared" si="5"/>
        <v>0</v>
      </c>
      <c r="S29" s="214">
        <f t="shared" si="5"/>
        <v>0</v>
      </c>
      <c r="T29" s="214">
        <f t="shared" si="0"/>
        <v>0</v>
      </c>
    </row>
    <row r="30" spans="1:20" ht="15" customHeight="1" x14ac:dyDescent="0.25">
      <c r="A30" s="82"/>
      <c r="B30" s="72"/>
      <c r="C30" s="213"/>
      <c r="D30" s="213"/>
      <c r="E30" s="213">
        <f t="shared" si="1"/>
        <v>0</v>
      </c>
      <c r="F30" s="213"/>
      <c r="G30" s="213"/>
      <c r="H30" s="214">
        <f t="shared" si="2"/>
        <v>0</v>
      </c>
      <c r="I30" s="214">
        <f t="shared" si="3"/>
        <v>0</v>
      </c>
      <c r="J30" s="214">
        <f t="shared" ref="J30:J31" si="9">D30+G30</f>
        <v>0</v>
      </c>
      <c r="K30" s="214">
        <f t="shared" ref="K30:K31" si="10">SUM(I30:J30)</f>
        <v>0</v>
      </c>
      <c r="L30" s="214"/>
      <c r="M30" s="214"/>
      <c r="N30" s="214">
        <f t="shared" si="6"/>
        <v>0</v>
      </c>
      <c r="O30" s="214"/>
      <c r="P30" s="214"/>
      <c r="Q30" s="213">
        <f t="shared" si="8"/>
        <v>0</v>
      </c>
      <c r="R30" s="214">
        <f t="shared" ref="R30:R31" si="11">L30+O30</f>
        <v>0</v>
      </c>
      <c r="S30" s="214">
        <f t="shared" ref="S30:S31" si="12">M30+P30</f>
        <v>0</v>
      </c>
      <c r="T30" s="214">
        <f t="shared" ref="T30:T31" si="13">SUM(R30:S30)</f>
        <v>0</v>
      </c>
    </row>
    <row r="31" spans="1:20" ht="15" customHeight="1" x14ac:dyDescent="0.25">
      <c r="A31" s="215"/>
      <c r="B31" s="78"/>
      <c r="C31" s="216"/>
      <c r="D31" s="216"/>
      <c r="E31" s="217">
        <f t="shared" si="1"/>
        <v>0</v>
      </c>
      <c r="F31" s="216"/>
      <c r="G31" s="216"/>
      <c r="H31" s="217">
        <f t="shared" si="2"/>
        <v>0</v>
      </c>
      <c r="I31" s="217">
        <f t="shared" si="3"/>
        <v>0</v>
      </c>
      <c r="J31" s="217">
        <f t="shared" si="9"/>
        <v>0</v>
      </c>
      <c r="K31" s="217">
        <f t="shared" si="10"/>
        <v>0</v>
      </c>
      <c r="L31" s="217"/>
      <c r="M31" s="217"/>
      <c r="N31" s="217">
        <f t="shared" si="6"/>
        <v>0</v>
      </c>
      <c r="O31" s="217"/>
      <c r="P31" s="217"/>
      <c r="Q31" s="216">
        <f t="shared" si="8"/>
        <v>0</v>
      </c>
      <c r="R31" s="217">
        <f t="shared" si="11"/>
        <v>0</v>
      </c>
      <c r="S31" s="217">
        <f t="shared" si="12"/>
        <v>0</v>
      </c>
      <c r="T31" s="217">
        <f t="shared" si="13"/>
        <v>0</v>
      </c>
    </row>
    <row r="32" spans="1:20" ht="20.100000000000001" customHeight="1" x14ac:dyDescent="0.25">
      <c r="A32" s="72">
        <v>1</v>
      </c>
      <c r="B32" s="72" t="s">
        <v>494</v>
      </c>
      <c r="C32" s="213"/>
      <c r="D32" s="213"/>
      <c r="E32" s="213">
        <f t="shared" si="1"/>
        <v>0</v>
      </c>
      <c r="F32" s="214"/>
      <c r="G32" s="214"/>
      <c r="H32" s="213">
        <f>SUM(F32:G32)</f>
        <v>0</v>
      </c>
      <c r="I32" s="214">
        <f t="shared" si="3"/>
        <v>0</v>
      </c>
      <c r="J32" s="214">
        <f t="shared" si="3"/>
        <v>0</v>
      </c>
      <c r="K32" s="214">
        <f>SUM(I32:J32)</f>
        <v>0</v>
      </c>
      <c r="L32" s="214"/>
      <c r="M32" s="214"/>
      <c r="N32" s="213">
        <f>SUM(L32:M32)</f>
        <v>0</v>
      </c>
      <c r="O32" s="214"/>
      <c r="P32" s="214"/>
      <c r="Q32" s="213">
        <f>SUM(O32:P32)</f>
        <v>0</v>
      </c>
      <c r="R32" s="214">
        <f t="shared" si="5"/>
        <v>0</v>
      </c>
      <c r="S32" s="214">
        <f t="shared" si="5"/>
        <v>0</v>
      </c>
      <c r="T32" s="214">
        <f>SUM(R32:S32)</f>
        <v>0</v>
      </c>
    </row>
    <row r="33" spans="1:20" ht="15" customHeight="1" x14ac:dyDescent="0.25">
      <c r="A33" s="72" t="s">
        <v>316</v>
      </c>
      <c r="B33" s="72" t="s">
        <v>495</v>
      </c>
      <c r="C33" s="213"/>
      <c r="D33" s="213"/>
      <c r="E33" s="213">
        <f t="shared" si="1"/>
        <v>0</v>
      </c>
      <c r="F33" s="214"/>
      <c r="G33" s="214"/>
      <c r="H33" s="213">
        <f>SUM(F33:G33)</f>
        <v>0</v>
      </c>
      <c r="I33" s="214">
        <f>C33+F33</f>
        <v>0</v>
      </c>
      <c r="J33" s="214">
        <f>D33+G33</f>
        <v>0</v>
      </c>
      <c r="K33" s="214">
        <f>SUM(I33:J33)</f>
        <v>0</v>
      </c>
      <c r="L33" s="214"/>
      <c r="M33" s="214"/>
      <c r="N33" s="213">
        <f>SUM(L33:M33)</f>
        <v>0</v>
      </c>
      <c r="O33" s="214"/>
      <c r="P33" s="214"/>
      <c r="Q33" s="213">
        <f>SUM(O33:P33)</f>
        <v>0</v>
      </c>
      <c r="R33" s="214">
        <f t="shared" si="5"/>
        <v>0</v>
      </c>
      <c r="S33" s="214">
        <f t="shared" si="5"/>
        <v>0</v>
      </c>
      <c r="T33" s="214">
        <f>SUM(R33:S33)</f>
        <v>0</v>
      </c>
    </row>
    <row r="34" spans="1:20" ht="15" customHeight="1" x14ac:dyDescent="0.25">
      <c r="A34" s="72"/>
      <c r="B34" s="72" t="s">
        <v>496</v>
      </c>
      <c r="C34" s="213"/>
      <c r="D34" s="213"/>
      <c r="E34" s="213">
        <f t="shared" ref="E34:E35" si="14">SUM(C34:D34)</f>
        <v>0</v>
      </c>
      <c r="F34" s="214"/>
      <c r="G34" s="214"/>
      <c r="H34" s="213">
        <f t="shared" ref="H34:H35" si="15">SUM(F34:G34)</f>
        <v>0</v>
      </c>
      <c r="I34" s="214">
        <f t="shared" ref="I34:I35" si="16">C34+F34</f>
        <v>0</v>
      </c>
      <c r="J34" s="214">
        <f t="shared" ref="J34:J35" si="17">D34+G34</f>
        <v>0</v>
      </c>
      <c r="K34" s="214">
        <f t="shared" ref="K34:K35" si="18">SUM(I34:J34)</f>
        <v>0</v>
      </c>
      <c r="L34" s="214"/>
      <c r="M34" s="214"/>
      <c r="N34" s="213">
        <f t="shared" ref="N34:N35" si="19">SUM(L34:M34)</f>
        <v>0</v>
      </c>
      <c r="O34" s="214"/>
      <c r="P34" s="214"/>
      <c r="Q34" s="213">
        <f t="shared" ref="Q34:Q35" si="20">SUM(O34:P34)</f>
        <v>0</v>
      </c>
      <c r="R34" s="214">
        <f t="shared" ref="R34:R35" si="21">L34+O34</f>
        <v>0</v>
      </c>
      <c r="S34" s="214">
        <f t="shared" ref="S34:S35" si="22">M34+P34</f>
        <v>0</v>
      </c>
      <c r="T34" s="214">
        <f t="shared" ref="T34:T35" si="23">SUM(R34:S34)</f>
        <v>0</v>
      </c>
    </row>
    <row r="35" spans="1:20" ht="15" customHeight="1" x14ac:dyDescent="0.25">
      <c r="A35" s="72"/>
      <c r="B35" s="72"/>
      <c r="C35" s="213"/>
      <c r="D35" s="213"/>
      <c r="E35" s="213">
        <f t="shared" si="14"/>
        <v>0</v>
      </c>
      <c r="F35" s="214"/>
      <c r="G35" s="214"/>
      <c r="H35" s="213">
        <f t="shared" si="15"/>
        <v>0</v>
      </c>
      <c r="I35" s="214">
        <f t="shared" si="16"/>
        <v>0</v>
      </c>
      <c r="J35" s="214">
        <f t="shared" si="17"/>
        <v>0</v>
      </c>
      <c r="K35" s="214">
        <f t="shared" si="18"/>
        <v>0</v>
      </c>
      <c r="L35" s="214"/>
      <c r="M35" s="214"/>
      <c r="N35" s="213">
        <f t="shared" si="19"/>
        <v>0</v>
      </c>
      <c r="O35" s="214"/>
      <c r="P35" s="214"/>
      <c r="Q35" s="213">
        <f t="shared" si="20"/>
        <v>0</v>
      </c>
      <c r="R35" s="214">
        <f t="shared" si="21"/>
        <v>0</v>
      </c>
      <c r="S35" s="214">
        <f t="shared" si="22"/>
        <v>0</v>
      </c>
      <c r="T35" s="214">
        <f t="shared" si="23"/>
        <v>0</v>
      </c>
    </row>
    <row r="36" spans="1:20" ht="15" customHeight="1" x14ac:dyDescent="0.25">
      <c r="A36" s="72"/>
      <c r="B36" s="72"/>
      <c r="C36" s="213"/>
      <c r="D36" s="213"/>
      <c r="E36" s="213">
        <f t="shared" si="1"/>
        <v>0</v>
      </c>
      <c r="F36" s="214"/>
      <c r="G36" s="214"/>
      <c r="H36" s="217">
        <f>SUM(F36:G36)</f>
        <v>0</v>
      </c>
      <c r="I36" s="217">
        <f t="shared" si="3"/>
        <v>0</v>
      </c>
      <c r="J36" s="217">
        <f t="shared" si="3"/>
        <v>0</v>
      </c>
      <c r="K36" s="217">
        <f>SUM(I36:J36)</f>
        <v>0</v>
      </c>
      <c r="L36" s="214"/>
      <c r="M36" s="214"/>
      <c r="N36" s="217">
        <f>SUM(L36:M36)</f>
        <v>0</v>
      </c>
      <c r="O36" s="214"/>
      <c r="P36" s="214"/>
      <c r="Q36" s="217">
        <f>SUM(O36:P36)</f>
        <v>0</v>
      </c>
      <c r="R36" s="217">
        <f>L36+O36</f>
        <v>0</v>
      </c>
      <c r="S36" s="217">
        <f t="shared" si="5"/>
        <v>0</v>
      </c>
      <c r="T36" s="217">
        <f>SUM(R36:S36)</f>
        <v>0</v>
      </c>
    </row>
    <row r="37" spans="1:20" ht="18.75" customHeight="1" x14ac:dyDescent="0.25">
      <c r="A37" s="142" t="s">
        <v>1017</v>
      </c>
      <c r="B37" s="175"/>
      <c r="C37" s="211"/>
      <c r="D37" s="211"/>
      <c r="E37" s="218">
        <f>SUM(C37:D37)</f>
        <v>0</v>
      </c>
      <c r="F37" s="212"/>
      <c r="G37" s="212"/>
      <c r="H37" s="213">
        <f>SUM(F37:G37)</f>
        <v>0</v>
      </c>
      <c r="I37" s="214">
        <f t="shared" ref="I37" si="24">C37+F37</f>
        <v>0</v>
      </c>
      <c r="J37" s="214">
        <f t="shared" ref="J37" si="25">D37+G37</f>
        <v>0</v>
      </c>
      <c r="K37" s="214">
        <f>SUM(I37:J37)</f>
        <v>0</v>
      </c>
      <c r="L37" s="212"/>
      <c r="M37" s="212"/>
      <c r="N37" s="213">
        <f>SUM(L37:M37)</f>
        <v>0</v>
      </c>
      <c r="O37" s="212"/>
      <c r="P37" s="212"/>
      <c r="Q37" s="213">
        <f>SUM(O37:P37)</f>
        <v>0</v>
      </c>
      <c r="R37" s="214">
        <f>L37+O37</f>
        <v>0</v>
      </c>
      <c r="S37" s="214">
        <f t="shared" ref="S37" si="26">M37+P37</f>
        <v>0</v>
      </c>
      <c r="T37" s="214">
        <f>SUM(R37:S37)</f>
        <v>0</v>
      </c>
    </row>
    <row r="38" spans="1:20" ht="21" customHeight="1" x14ac:dyDescent="0.25">
      <c r="A38" s="196" t="s">
        <v>1235</v>
      </c>
      <c r="B38" s="196"/>
      <c r="C38" s="219"/>
      <c r="D38" s="219"/>
      <c r="E38" s="211">
        <f>SUM(C38:D38)</f>
        <v>0</v>
      </c>
      <c r="F38" s="219"/>
      <c r="G38" s="219"/>
      <c r="H38" s="211">
        <f>SUM(F38:G38)</f>
        <v>0</v>
      </c>
      <c r="I38" s="212">
        <f t="shared" ref="I38:J38" si="27">SUM(C38,F38)</f>
        <v>0</v>
      </c>
      <c r="J38" s="212">
        <f t="shared" si="27"/>
        <v>0</v>
      </c>
      <c r="K38" s="211">
        <f>SUM(I38:J38)</f>
        <v>0</v>
      </c>
      <c r="L38" s="219"/>
      <c r="M38" s="219"/>
      <c r="N38" s="211">
        <f>SUM(L38:M38)</f>
        <v>0</v>
      </c>
      <c r="O38" s="219"/>
      <c r="P38" s="219"/>
      <c r="Q38" s="211">
        <f>SUM(O38:P38)</f>
        <v>0</v>
      </c>
      <c r="R38" s="212">
        <f t="shared" ref="R38:S38" si="28">SUM(L38,O38)</f>
        <v>0</v>
      </c>
      <c r="S38" s="212">
        <f t="shared" si="28"/>
        <v>0</v>
      </c>
      <c r="T38" s="211">
        <f>SUM(R38:S38)</f>
        <v>0</v>
      </c>
    </row>
    <row r="39" spans="1:20" ht="15.75" customHeight="1" thickBot="1" x14ac:dyDescent="0.3">
      <c r="A39" s="83" t="s">
        <v>1038</v>
      </c>
      <c r="B39" s="83"/>
      <c r="C39" s="220"/>
      <c r="D39" s="220"/>
      <c r="E39" s="221" t="e">
        <f>E38/'2'!$E$28*100000</f>
        <v>#DIV/0!</v>
      </c>
      <c r="F39" s="220"/>
      <c r="G39" s="220"/>
      <c r="H39" s="221" t="e">
        <f>H38/'2'!$E$28*100000</f>
        <v>#DIV/0!</v>
      </c>
      <c r="I39" s="220"/>
      <c r="J39" s="220"/>
      <c r="K39" s="221" t="e">
        <f>K38/'2'!$E$28*100000</f>
        <v>#DIV/0!</v>
      </c>
      <c r="L39" s="220"/>
      <c r="M39" s="220"/>
      <c r="N39" s="221" t="e">
        <f>N38/'2'!$E$28*100000</f>
        <v>#DIV/0!</v>
      </c>
      <c r="O39" s="220"/>
      <c r="P39" s="220"/>
      <c r="Q39" s="221" t="e">
        <f>Q38/'2'!$E$28*100000</f>
        <v>#DIV/0!</v>
      </c>
      <c r="R39" s="220"/>
      <c r="S39" s="220"/>
      <c r="T39" s="221" t="e">
        <f>T38/'2'!$E$28*100000</f>
        <v>#DIV/0!</v>
      </c>
    </row>
    <row r="40" spans="1:20" ht="15.75" customHeight="1" x14ac:dyDescent="0.25">
      <c r="A40" s="222"/>
      <c r="B40" s="222"/>
      <c r="C40" s="222"/>
      <c r="D40" s="222"/>
      <c r="E40" s="223"/>
      <c r="F40" s="222"/>
      <c r="G40" s="222"/>
      <c r="H40" s="223"/>
      <c r="I40" s="222"/>
      <c r="J40" s="222"/>
      <c r="K40" s="223"/>
      <c r="L40" s="222"/>
      <c r="M40" s="222"/>
      <c r="N40" s="223"/>
      <c r="O40" s="222"/>
      <c r="P40" s="222"/>
      <c r="Q40" s="223"/>
      <c r="R40" s="222"/>
      <c r="S40" s="222"/>
      <c r="T40" s="223"/>
    </row>
    <row r="41" spans="1:20" ht="21" customHeight="1" x14ac:dyDescent="0.25">
      <c r="A41" s="1135" t="s">
        <v>388</v>
      </c>
      <c r="B41" s="1135"/>
      <c r="C41" s="1135"/>
      <c r="D41" s="998"/>
      <c r="E41" s="998"/>
      <c r="F41" s="998"/>
      <c r="G41" s="998"/>
      <c r="H41" s="998"/>
      <c r="I41" s="998"/>
      <c r="J41" s="998"/>
      <c r="K41" s="998"/>
      <c r="L41" s="998"/>
      <c r="M41" s="998"/>
      <c r="N41" s="998"/>
      <c r="O41" s="127"/>
      <c r="P41" s="127"/>
      <c r="Q41" s="127"/>
      <c r="R41" s="127"/>
      <c r="S41" s="127"/>
      <c r="T41" s="127"/>
    </row>
    <row r="42" spans="1:20" ht="21" customHeight="1" x14ac:dyDescent="0.25">
      <c r="A42" s="727" t="s">
        <v>1039</v>
      </c>
      <c r="B42" s="727"/>
      <c r="C42" s="727"/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</row>
    <row r="43" spans="1:20" ht="21" customHeight="1" x14ac:dyDescent="0.25">
      <c r="A43" s="727"/>
      <c r="B43" s="727" t="s">
        <v>1236</v>
      </c>
      <c r="C43" s="727"/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</row>
    <row r="44" spans="1:20" x14ac:dyDescent="0.25">
      <c r="A44" s="727"/>
      <c r="B44" s="727"/>
      <c r="C44" s="727"/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</row>
    <row r="45" spans="1:20" x14ac:dyDescent="0.25">
      <c r="A45" s="727"/>
      <c r="B45" s="727"/>
      <c r="C45" s="727"/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</row>
  </sheetData>
  <mergeCells count="10">
    <mergeCell ref="A41:C41"/>
    <mergeCell ref="A3:T3"/>
    <mergeCell ref="A7:A8"/>
    <mergeCell ref="B7:B8"/>
    <mergeCell ref="I7:K7"/>
    <mergeCell ref="L7:N7"/>
    <mergeCell ref="O7:Q7"/>
    <mergeCell ref="R7:T7"/>
    <mergeCell ref="C7:E7"/>
    <mergeCell ref="F7:H7"/>
  </mergeCells>
  <printOptions horizontalCentered="1"/>
  <pageMargins left="1.1200000000000001" right="0.77" top="1.1499999999999999" bottom="0.9" header="0" footer="0"/>
  <pageSetup paperSize="9" scale="58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9F1E1-B3B3-40CC-B39F-4E745D80CC11}">
  <sheetPr codeName="Sheet35">
    <tabColor rgb="FF92D050"/>
    <pageSetUpPr fitToPage="1"/>
  </sheetPr>
  <dimension ref="A1:N44"/>
  <sheetViews>
    <sheetView topLeftCell="D1" zoomScale="90" zoomScaleNormal="90" workbookViewId="0">
      <selection activeCell="C47" sqref="C47"/>
    </sheetView>
  </sheetViews>
  <sheetFormatPr defaultColWidth="9.140625" defaultRowHeight="15" x14ac:dyDescent="0.25"/>
  <cols>
    <col min="1" max="1" width="5.7109375" style="70" customWidth="1"/>
    <col min="2" max="2" width="39.28515625" style="70" customWidth="1"/>
    <col min="3" max="3" width="16.28515625" style="70" customWidth="1"/>
    <col min="4" max="4" width="17.28515625" style="70" customWidth="1"/>
    <col min="5" max="5" width="16.28515625" style="70" customWidth="1"/>
    <col min="6" max="6" width="28.28515625" style="70" customWidth="1"/>
    <col min="7" max="9" width="12.7109375" style="70" customWidth="1"/>
    <col min="10" max="12" width="12.28515625" style="70" customWidth="1"/>
    <col min="13" max="14" width="8.7109375" style="70" customWidth="1"/>
    <col min="15" max="253" width="9.140625" style="70"/>
    <col min="254" max="254" width="5.7109375" style="70" customWidth="1"/>
    <col min="255" max="255" width="39.28515625" style="70" customWidth="1"/>
    <col min="256" max="262" width="13.7109375" style="70" customWidth="1"/>
    <col min="263" max="265" width="12.7109375" style="70" customWidth="1"/>
    <col min="266" max="268" width="12.28515625" style="70" customWidth="1"/>
    <col min="269" max="270" width="8.7109375" style="70" customWidth="1"/>
    <col min="271" max="509" width="9.140625" style="70"/>
    <col min="510" max="510" width="5.7109375" style="70" customWidth="1"/>
    <col min="511" max="511" width="39.28515625" style="70" customWidth="1"/>
    <col min="512" max="518" width="13.7109375" style="70" customWidth="1"/>
    <col min="519" max="521" width="12.7109375" style="70" customWidth="1"/>
    <col min="522" max="524" width="12.28515625" style="70" customWidth="1"/>
    <col min="525" max="526" width="8.7109375" style="70" customWidth="1"/>
    <col min="527" max="765" width="9.140625" style="70"/>
    <col min="766" max="766" width="5.7109375" style="70" customWidth="1"/>
    <col min="767" max="767" width="39.28515625" style="70" customWidth="1"/>
    <col min="768" max="774" width="13.7109375" style="70" customWidth="1"/>
    <col min="775" max="777" width="12.7109375" style="70" customWidth="1"/>
    <col min="778" max="780" width="12.28515625" style="70" customWidth="1"/>
    <col min="781" max="782" width="8.7109375" style="70" customWidth="1"/>
    <col min="783" max="1021" width="9.140625" style="70"/>
    <col min="1022" max="1022" width="5.7109375" style="70" customWidth="1"/>
    <col min="1023" max="1023" width="39.28515625" style="70" customWidth="1"/>
    <col min="1024" max="1030" width="13.7109375" style="70" customWidth="1"/>
    <col min="1031" max="1033" width="12.7109375" style="70" customWidth="1"/>
    <col min="1034" max="1036" width="12.28515625" style="70" customWidth="1"/>
    <col min="1037" max="1038" width="8.7109375" style="70" customWidth="1"/>
    <col min="1039" max="1277" width="9.140625" style="70"/>
    <col min="1278" max="1278" width="5.7109375" style="70" customWidth="1"/>
    <col min="1279" max="1279" width="39.28515625" style="70" customWidth="1"/>
    <col min="1280" max="1286" width="13.7109375" style="70" customWidth="1"/>
    <col min="1287" max="1289" width="12.7109375" style="70" customWidth="1"/>
    <col min="1290" max="1292" width="12.28515625" style="70" customWidth="1"/>
    <col min="1293" max="1294" width="8.7109375" style="70" customWidth="1"/>
    <col min="1295" max="1533" width="9.140625" style="70"/>
    <col min="1534" max="1534" width="5.7109375" style="70" customWidth="1"/>
    <col min="1535" max="1535" width="39.28515625" style="70" customWidth="1"/>
    <col min="1536" max="1542" width="13.7109375" style="70" customWidth="1"/>
    <col min="1543" max="1545" width="12.7109375" style="70" customWidth="1"/>
    <col min="1546" max="1548" width="12.28515625" style="70" customWidth="1"/>
    <col min="1549" max="1550" width="8.7109375" style="70" customWidth="1"/>
    <col min="1551" max="1789" width="9.140625" style="70"/>
    <col min="1790" max="1790" width="5.7109375" style="70" customWidth="1"/>
    <col min="1791" max="1791" width="39.28515625" style="70" customWidth="1"/>
    <col min="1792" max="1798" width="13.7109375" style="70" customWidth="1"/>
    <col min="1799" max="1801" width="12.7109375" style="70" customWidth="1"/>
    <col min="1802" max="1804" width="12.28515625" style="70" customWidth="1"/>
    <col min="1805" max="1806" width="8.7109375" style="70" customWidth="1"/>
    <col min="1807" max="2045" width="9.140625" style="70"/>
    <col min="2046" max="2046" width="5.7109375" style="70" customWidth="1"/>
    <col min="2047" max="2047" width="39.28515625" style="70" customWidth="1"/>
    <col min="2048" max="2054" width="13.7109375" style="70" customWidth="1"/>
    <col min="2055" max="2057" width="12.7109375" style="70" customWidth="1"/>
    <col min="2058" max="2060" width="12.28515625" style="70" customWidth="1"/>
    <col min="2061" max="2062" width="8.7109375" style="70" customWidth="1"/>
    <col min="2063" max="2301" width="9.140625" style="70"/>
    <col min="2302" max="2302" width="5.7109375" style="70" customWidth="1"/>
    <col min="2303" max="2303" width="39.28515625" style="70" customWidth="1"/>
    <col min="2304" max="2310" width="13.7109375" style="70" customWidth="1"/>
    <col min="2311" max="2313" width="12.7109375" style="70" customWidth="1"/>
    <col min="2314" max="2316" width="12.28515625" style="70" customWidth="1"/>
    <col min="2317" max="2318" width="8.7109375" style="70" customWidth="1"/>
    <col min="2319" max="2557" width="9.140625" style="70"/>
    <col min="2558" max="2558" width="5.7109375" style="70" customWidth="1"/>
    <col min="2559" max="2559" width="39.28515625" style="70" customWidth="1"/>
    <col min="2560" max="2566" width="13.7109375" style="70" customWidth="1"/>
    <col min="2567" max="2569" width="12.7109375" style="70" customWidth="1"/>
    <col min="2570" max="2572" width="12.28515625" style="70" customWidth="1"/>
    <col min="2573" max="2574" width="8.7109375" style="70" customWidth="1"/>
    <col min="2575" max="2813" width="9.140625" style="70"/>
    <col min="2814" max="2814" width="5.7109375" style="70" customWidth="1"/>
    <col min="2815" max="2815" width="39.28515625" style="70" customWidth="1"/>
    <col min="2816" max="2822" width="13.7109375" style="70" customWidth="1"/>
    <col min="2823" max="2825" width="12.7109375" style="70" customWidth="1"/>
    <col min="2826" max="2828" width="12.28515625" style="70" customWidth="1"/>
    <col min="2829" max="2830" width="8.7109375" style="70" customWidth="1"/>
    <col min="2831" max="3069" width="9.140625" style="70"/>
    <col min="3070" max="3070" width="5.7109375" style="70" customWidth="1"/>
    <col min="3071" max="3071" width="39.28515625" style="70" customWidth="1"/>
    <col min="3072" max="3078" width="13.7109375" style="70" customWidth="1"/>
    <col min="3079" max="3081" width="12.7109375" style="70" customWidth="1"/>
    <col min="3082" max="3084" width="12.28515625" style="70" customWidth="1"/>
    <col min="3085" max="3086" width="8.7109375" style="70" customWidth="1"/>
    <col min="3087" max="3325" width="9.140625" style="70"/>
    <col min="3326" max="3326" width="5.7109375" style="70" customWidth="1"/>
    <col min="3327" max="3327" width="39.28515625" style="70" customWidth="1"/>
    <col min="3328" max="3334" width="13.7109375" style="70" customWidth="1"/>
    <col min="3335" max="3337" width="12.7109375" style="70" customWidth="1"/>
    <col min="3338" max="3340" width="12.28515625" style="70" customWidth="1"/>
    <col min="3341" max="3342" width="8.7109375" style="70" customWidth="1"/>
    <col min="3343" max="3581" width="9.140625" style="70"/>
    <col min="3582" max="3582" width="5.7109375" style="70" customWidth="1"/>
    <col min="3583" max="3583" width="39.28515625" style="70" customWidth="1"/>
    <col min="3584" max="3590" width="13.7109375" style="70" customWidth="1"/>
    <col min="3591" max="3593" width="12.7109375" style="70" customWidth="1"/>
    <col min="3594" max="3596" width="12.28515625" style="70" customWidth="1"/>
    <col min="3597" max="3598" width="8.7109375" style="70" customWidth="1"/>
    <col min="3599" max="3837" width="9.140625" style="70"/>
    <col min="3838" max="3838" width="5.7109375" style="70" customWidth="1"/>
    <col min="3839" max="3839" width="39.28515625" style="70" customWidth="1"/>
    <col min="3840" max="3846" width="13.7109375" style="70" customWidth="1"/>
    <col min="3847" max="3849" width="12.7109375" style="70" customWidth="1"/>
    <col min="3850" max="3852" width="12.28515625" style="70" customWidth="1"/>
    <col min="3853" max="3854" width="8.7109375" style="70" customWidth="1"/>
    <col min="3855" max="4093" width="9.140625" style="70"/>
    <col min="4094" max="4094" width="5.7109375" style="70" customWidth="1"/>
    <col min="4095" max="4095" width="39.28515625" style="70" customWidth="1"/>
    <col min="4096" max="4102" width="13.7109375" style="70" customWidth="1"/>
    <col min="4103" max="4105" width="12.7109375" style="70" customWidth="1"/>
    <col min="4106" max="4108" width="12.28515625" style="70" customWidth="1"/>
    <col min="4109" max="4110" width="8.7109375" style="70" customWidth="1"/>
    <col min="4111" max="4349" width="9.140625" style="70"/>
    <col min="4350" max="4350" width="5.7109375" style="70" customWidth="1"/>
    <col min="4351" max="4351" width="39.28515625" style="70" customWidth="1"/>
    <col min="4352" max="4358" width="13.7109375" style="70" customWidth="1"/>
    <col min="4359" max="4361" width="12.7109375" style="70" customWidth="1"/>
    <col min="4362" max="4364" width="12.28515625" style="70" customWidth="1"/>
    <col min="4365" max="4366" width="8.7109375" style="70" customWidth="1"/>
    <col min="4367" max="4605" width="9.140625" style="70"/>
    <col min="4606" max="4606" width="5.7109375" style="70" customWidth="1"/>
    <col min="4607" max="4607" width="39.28515625" style="70" customWidth="1"/>
    <col min="4608" max="4614" width="13.7109375" style="70" customWidth="1"/>
    <col min="4615" max="4617" width="12.7109375" style="70" customWidth="1"/>
    <col min="4618" max="4620" width="12.28515625" style="70" customWidth="1"/>
    <col min="4621" max="4622" width="8.7109375" style="70" customWidth="1"/>
    <col min="4623" max="4861" width="9.140625" style="70"/>
    <col min="4862" max="4862" width="5.7109375" style="70" customWidth="1"/>
    <col min="4863" max="4863" width="39.28515625" style="70" customWidth="1"/>
    <col min="4864" max="4870" width="13.7109375" style="70" customWidth="1"/>
    <col min="4871" max="4873" width="12.7109375" style="70" customWidth="1"/>
    <col min="4874" max="4876" width="12.28515625" style="70" customWidth="1"/>
    <col min="4877" max="4878" width="8.7109375" style="70" customWidth="1"/>
    <col min="4879" max="5117" width="9.140625" style="70"/>
    <col min="5118" max="5118" width="5.7109375" style="70" customWidth="1"/>
    <col min="5119" max="5119" width="39.28515625" style="70" customWidth="1"/>
    <col min="5120" max="5126" width="13.7109375" style="70" customWidth="1"/>
    <col min="5127" max="5129" width="12.7109375" style="70" customWidth="1"/>
    <col min="5130" max="5132" width="12.28515625" style="70" customWidth="1"/>
    <col min="5133" max="5134" width="8.7109375" style="70" customWidth="1"/>
    <col min="5135" max="5373" width="9.140625" style="70"/>
    <col min="5374" max="5374" width="5.7109375" style="70" customWidth="1"/>
    <col min="5375" max="5375" width="39.28515625" style="70" customWidth="1"/>
    <col min="5376" max="5382" width="13.7109375" style="70" customWidth="1"/>
    <col min="5383" max="5385" width="12.7109375" style="70" customWidth="1"/>
    <col min="5386" max="5388" width="12.28515625" style="70" customWidth="1"/>
    <col min="5389" max="5390" width="8.7109375" style="70" customWidth="1"/>
    <col min="5391" max="5629" width="9.140625" style="70"/>
    <col min="5630" max="5630" width="5.7109375" style="70" customWidth="1"/>
    <col min="5631" max="5631" width="39.28515625" style="70" customWidth="1"/>
    <col min="5632" max="5638" width="13.7109375" style="70" customWidth="1"/>
    <col min="5639" max="5641" width="12.7109375" style="70" customWidth="1"/>
    <col min="5642" max="5644" width="12.28515625" style="70" customWidth="1"/>
    <col min="5645" max="5646" width="8.7109375" style="70" customWidth="1"/>
    <col min="5647" max="5885" width="9.140625" style="70"/>
    <col min="5886" max="5886" width="5.7109375" style="70" customWidth="1"/>
    <col min="5887" max="5887" width="39.28515625" style="70" customWidth="1"/>
    <col min="5888" max="5894" width="13.7109375" style="70" customWidth="1"/>
    <col min="5895" max="5897" width="12.7109375" style="70" customWidth="1"/>
    <col min="5898" max="5900" width="12.28515625" style="70" customWidth="1"/>
    <col min="5901" max="5902" width="8.7109375" style="70" customWidth="1"/>
    <col min="5903" max="6141" width="9.140625" style="70"/>
    <col min="6142" max="6142" width="5.7109375" style="70" customWidth="1"/>
    <col min="6143" max="6143" width="39.28515625" style="70" customWidth="1"/>
    <col min="6144" max="6150" width="13.7109375" style="70" customWidth="1"/>
    <col min="6151" max="6153" width="12.7109375" style="70" customWidth="1"/>
    <col min="6154" max="6156" width="12.28515625" style="70" customWidth="1"/>
    <col min="6157" max="6158" width="8.7109375" style="70" customWidth="1"/>
    <col min="6159" max="6397" width="9.140625" style="70"/>
    <col min="6398" max="6398" width="5.7109375" style="70" customWidth="1"/>
    <col min="6399" max="6399" width="39.28515625" style="70" customWidth="1"/>
    <col min="6400" max="6406" width="13.7109375" style="70" customWidth="1"/>
    <col min="6407" max="6409" width="12.7109375" style="70" customWidth="1"/>
    <col min="6410" max="6412" width="12.28515625" style="70" customWidth="1"/>
    <col min="6413" max="6414" width="8.7109375" style="70" customWidth="1"/>
    <col min="6415" max="6653" width="9.140625" style="70"/>
    <col min="6654" max="6654" width="5.7109375" style="70" customWidth="1"/>
    <col min="6655" max="6655" width="39.28515625" style="70" customWidth="1"/>
    <col min="6656" max="6662" width="13.7109375" style="70" customWidth="1"/>
    <col min="6663" max="6665" width="12.7109375" style="70" customWidth="1"/>
    <col min="6666" max="6668" width="12.28515625" style="70" customWidth="1"/>
    <col min="6669" max="6670" width="8.7109375" style="70" customWidth="1"/>
    <col min="6671" max="6909" width="9.140625" style="70"/>
    <col min="6910" max="6910" width="5.7109375" style="70" customWidth="1"/>
    <col min="6911" max="6911" width="39.28515625" style="70" customWidth="1"/>
    <col min="6912" max="6918" width="13.7109375" style="70" customWidth="1"/>
    <col min="6919" max="6921" width="12.7109375" style="70" customWidth="1"/>
    <col min="6922" max="6924" width="12.28515625" style="70" customWidth="1"/>
    <col min="6925" max="6926" width="8.7109375" style="70" customWidth="1"/>
    <col min="6927" max="7165" width="9.140625" style="70"/>
    <col min="7166" max="7166" width="5.7109375" style="70" customWidth="1"/>
    <col min="7167" max="7167" width="39.28515625" style="70" customWidth="1"/>
    <col min="7168" max="7174" width="13.7109375" style="70" customWidth="1"/>
    <col min="7175" max="7177" width="12.7109375" style="70" customWidth="1"/>
    <col min="7178" max="7180" width="12.28515625" style="70" customWidth="1"/>
    <col min="7181" max="7182" width="8.7109375" style="70" customWidth="1"/>
    <col min="7183" max="7421" width="9.140625" style="70"/>
    <col min="7422" max="7422" width="5.7109375" style="70" customWidth="1"/>
    <col min="7423" max="7423" width="39.28515625" style="70" customWidth="1"/>
    <col min="7424" max="7430" width="13.7109375" style="70" customWidth="1"/>
    <col min="7431" max="7433" width="12.7109375" style="70" customWidth="1"/>
    <col min="7434" max="7436" width="12.28515625" style="70" customWidth="1"/>
    <col min="7437" max="7438" width="8.7109375" style="70" customWidth="1"/>
    <col min="7439" max="7677" width="9.140625" style="70"/>
    <col min="7678" max="7678" width="5.7109375" style="70" customWidth="1"/>
    <col min="7679" max="7679" width="39.28515625" style="70" customWidth="1"/>
    <col min="7680" max="7686" width="13.7109375" style="70" customWidth="1"/>
    <col min="7687" max="7689" width="12.7109375" style="70" customWidth="1"/>
    <col min="7690" max="7692" width="12.28515625" style="70" customWidth="1"/>
    <col min="7693" max="7694" width="8.7109375" style="70" customWidth="1"/>
    <col min="7695" max="7933" width="9.140625" style="70"/>
    <col min="7934" max="7934" width="5.7109375" style="70" customWidth="1"/>
    <col min="7935" max="7935" width="39.28515625" style="70" customWidth="1"/>
    <col min="7936" max="7942" width="13.7109375" style="70" customWidth="1"/>
    <col min="7943" max="7945" width="12.7109375" style="70" customWidth="1"/>
    <col min="7946" max="7948" width="12.28515625" style="70" customWidth="1"/>
    <col min="7949" max="7950" width="8.7109375" style="70" customWidth="1"/>
    <col min="7951" max="8189" width="9.140625" style="70"/>
    <col min="8190" max="8190" width="5.7109375" style="70" customWidth="1"/>
    <col min="8191" max="8191" width="39.28515625" style="70" customWidth="1"/>
    <col min="8192" max="8198" width="13.7109375" style="70" customWidth="1"/>
    <col min="8199" max="8201" width="12.7109375" style="70" customWidth="1"/>
    <col min="8202" max="8204" width="12.28515625" style="70" customWidth="1"/>
    <col min="8205" max="8206" width="8.7109375" style="70" customWidth="1"/>
    <col min="8207" max="8445" width="9.140625" style="70"/>
    <col min="8446" max="8446" width="5.7109375" style="70" customWidth="1"/>
    <col min="8447" max="8447" width="39.28515625" style="70" customWidth="1"/>
    <col min="8448" max="8454" width="13.7109375" style="70" customWidth="1"/>
    <col min="8455" max="8457" width="12.7109375" style="70" customWidth="1"/>
    <col min="8458" max="8460" width="12.28515625" style="70" customWidth="1"/>
    <col min="8461" max="8462" width="8.7109375" style="70" customWidth="1"/>
    <col min="8463" max="8701" width="9.140625" style="70"/>
    <col min="8702" max="8702" width="5.7109375" style="70" customWidth="1"/>
    <col min="8703" max="8703" width="39.28515625" style="70" customWidth="1"/>
    <col min="8704" max="8710" width="13.7109375" style="70" customWidth="1"/>
    <col min="8711" max="8713" width="12.7109375" style="70" customWidth="1"/>
    <col min="8714" max="8716" width="12.28515625" style="70" customWidth="1"/>
    <col min="8717" max="8718" width="8.7109375" style="70" customWidth="1"/>
    <col min="8719" max="8957" width="9.140625" style="70"/>
    <col min="8958" max="8958" width="5.7109375" style="70" customWidth="1"/>
    <col min="8959" max="8959" width="39.28515625" style="70" customWidth="1"/>
    <col min="8960" max="8966" width="13.7109375" style="70" customWidth="1"/>
    <col min="8967" max="8969" width="12.7109375" style="70" customWidth="1"/>
    <col min="8970" max="8972" width="12.28515625" style="70" customWidth="1"/>
    <col min="8973" max="8974" width="8.7109375" style="70" customWidth="1"/>
    <col min="8975" max="9213" width="9.140625" style="70"/>
    <col min="9214" max="9214" width="5.7109375" style="70" customWidth="1"/>
    <col min="9215" max="9215" width="39.28515625" style="70" customWidth="1"/>
    <col min="9216" max="9222" width="13.7109375" style="70" customWidth="1"/>
    <col min="9223" max="9225" width="12.7109375" style="70" customWidth="1"/>
    <col min="9226" max="9228" width="12.28515625" style="70" customWidth="1"/>
    <col min="9229" max="9230" width="8.7109375" style="70" customWidth="1"/>
    <col min="9231" max="9469" width="9.140625" style="70"/>
    <col min="9470" max="9470" width="5.7109375" style="70" customWidth="1"/>
    <col min="9471" max="9471" width="39.28515625" style="70" customWidth="1"/>
    <col min="9472" max="9478" width="13.7109375" style="70" customWidth="1"/>
    <col min="9479" max="9481" width="12.7109375" style="70" customWidth="1"/>
    <col min="9482" max="9484" width="12.28515625" style="70" customWidth="1"/>
    <col min="9485" max="9486" width="8.7109375" style="70" customWidth="1"/>
    <col min="9487" max="9725" width="9.140625" style="70"/>
    <col min="9726" max="9726" width="5.7109375" style="70" customWidth="1"/>
    <col min="9727" max="9727" width="39.28515625" style="70" customWidth="1"/>
    <col min="9728" max="9734" width="13.7109375" style="70" customWidth="1"/>
    <col min="9735" max="9737" width="12.7109375" style="70" customWidth="1"/>
    <col min="9738" max="9740" width="12.28515625" style="70" customWidth="1"/>
    <col min="9741" max="9742" width="8.7109375" style="70" customWidth="1"/>
    <col min="9743" max="9981" width="9.140625" style="70"/>
    <col min="9982" max="9982" width="5.7109375" style="70" customWidth="1"/>
    <col min="9983" max="9983" width="39.28515625" style="70" customWidth="1"/>
    <col min="9984" max="9990" width="13.7109375" style="70" customWidth="1"/>
    <col min="9991" max="9993" width="12.7109375" style="70" customWidth="1"/>
    <col min="9994" max="9996" width="12.28515625" style="70" customWidth="1"/>
    <col min="9997" max="9998" width="8.7109375" style="70" customWidth="1"/>
    <col min="9999" max="10237" width="9.140625" style="70"/>
    <col min="10238" max="10238" width="5.7109375" style="70" customWidth="1"/>
    <col min="10239" max="10239" width="39.28515625" style="70" customWidth="1"/>
    <col min="10240" max="10246" width="13.7109375" style="70" customWidth="1"/>
    <col min="10247" max="10249" width="12.7109375" style="70" customWidth="1"/>
    <col min="10250" max="10252" width="12.28515625" style="70" customWidth="1"/>
    <col min="10253" max="10254" width="8.7109375" style="70" customWidth="1"/>
    <col min="10255" max="10493" width="9.140625" style="70"/>
    <col min="10494" max="10494" width="5.7109375" style="70" customWidth="1"/>
    <col min="10495" max="10495" width="39.28515625" style="70" customWidth="1"/>
    <col min="10496" max="10502" width="13.7109375" style="70" customWidth="1"/>
    <col min="10503" max="10505" width="12.7109375" style="70" customWidth="1"/>
    <col min="10506" max="10508" width="12.28515625" style="70" customWidth="1"/>
    <col min="10509" max="10510" width="8.7109375" style="70" customWidth="1"/>
    <col min="10511" max="10749" width="9.140625" style="70"/>
    <col min="10750" max="10750" width="5.7109375" style="70" customWidth="1"/>
    <col min="10751" max="10751" width="39.28515625" style="70" customWidth="1"/>
    <col min="10752" max="10758" width="13.7109375" style="70" customWidth="1"/>
    <col min="10759" max="10761" width="12.7109375" style="70" customWidth="1"/>
    <col min="10762" max="10764" width="12.28515625" style="70" customWidth="1"/>
    <col min="10765" max="10766" width="8.7109375" style="70" customWidth="1"/>
    <col min="10767" max="11005" width="9.140625" style="70"/>
    <col min="11006" max="11006" width="5.7109375" style="70" customWidth="1"/>
    <col min="11007" max="11007" width="39.28515625" style="70" customWidth="1"/>
    <col min="11008" max="11014" width="13.7109375" style="70" customWidth="1"/>
    <col min="11015" max="11017" width="12.7109375" style="70" customWidth="1"/>
    <col min="11018" max="11020" width="12.28515625" style="70" customWidth="1"/>
    <col min="11021" max="11022" width="8.7109375" style="70" customWidth="1"/>
    <col min="11023" max="11261" width="9.140625" style="70"/>
    <col min="11262" max="11262" width="5.7109375" style="70" customWidth="1"/>
    <col min="11263" max="11263" width="39.28515625" style="70" customWidth="1"/>
    <col min="11264" max="11270" width="13.7109375" style="70" customWidth="1"/>
    <col min="11271" max="11273" width="12.7109375" style="70" customWidth="1"/>
    <col min="11274" max="11276" width="12.28515625" style="70" customWidth="1"/>
    <col min="11277" max="11278" width="8.7109375" style="70" customWidth="1"/>
    <col min="11279" max="11517" width="9.140625" style="70"/>
    <col min="11518" max="11518" width="5.7109375" style="70" customWidth="1"/>
    <col min="11519" max="11519" width="39.28515625" style="70" customWidth="1"/>
    <col min="11520" max="11526" width="13.7109375" style="70" customWidth="1"/>
    <col min="11527" max="11529" width="12.7109375" style="70" customWidth="1"/>
    <col min="11530" max="11532" width="12.28515625" style="70" customWidth="1"/>
    <col min="11533" max="11534" width="8.7109375" style="70" customWidth="1"/>
    <col min="11535" max="11773" width="9.140625" style="70"/>
    <col min="11774" max="11774" width="5.7109375" style="70" customWidth="1"/>
    <col min="11775" max="11775" width="39.28515625" style="70" customWidth="1"/>
    <col min="11776" max="11782" width="13.7109375" style="70" customWidth="1"/>
    <col min="11783" max="11785" width="12.7109375" style="70" customWidth="1"/>
    <col min="11786" max="11788" width="12.28515625" style="70" customWidth="1"/>
    <col min="11789" max="11790" width="8.7109375" style="70" customWidth="1"/>
    <col min="11791" max="12029" width="9.140625" style="70"/>
    <col min="12030" max="12030" width="5.7109375" style="70" customWidth="1"/>
    <col min="12031" max="12031" width="39.28515625" style="70" customWidth="1"/>
    <col min="12032" max="12038" width="13.7109375" style="70" customWidth="1"/>
    <col min="12039" max="12041" width="12.7109375" style="70" customWidth="1"/>
    <col min="12042" max="12044" width="12.28515625" style="70" customWidth="1"/>
    <col min="12045" max="12046" width="8.7109375" style="70" customWidth="1"/>
    <col min="12047" max="12285" width="9.140625" style="70"/>
    <col min="12286" max="12286" width="5.7109375" style="70" customWidth="1"/>
    <col min="12287" max="12287" width="39.28515625" style="70" customWidth="1"/>
    <col min="12288" max="12294" width="13.7109375" style="70" customWidth="1"/>
    <col min="12295" max="12297" width="12.7109375" style="70" customWidth="1"/>
    <col min="12298" max="12300" width="12.28515625" style="70" customWidth="1"/>
    <col min="12301" max="12302" width="8.7109375" style="70" customWidth="1"/>
    <col min="12303" max="12541" width="9.140625" style="70"/>
    <col min="12542" max="12542" width="5.7109375" style="70" customWidth="1"/>
    <col min="12543" max="12543" width="39.28515625" style="70" customWidth="1"/>
    <col min="12544" max="12550" width="13.7109375" style="70" customWidth="1"/>
    <col min="12551" max="12553" width="12.7109375" style="70" customWidth="1"/>
    <col min="12554" max="12556" width="12.28515625" style="70" customWidth="1"/>
    <col min="12557" max="12558" width="8.7109375" style="70" customWidth="1"/>
    <col min="12559" max="12797" width="9.140625" style="70"/>
    <col min="12798" max="12798" width="5.7109375" style="70" customWidth="1"/>
    <col min="12799" max="12799" width="39.28515625" style="70" customWidth="1"/>
    <col min="12800" max="12806" width="13.7109375" style="70" customWidth="1"/>
    <col min="12807" max="12809" width="12.7109375" style="70" customWidth="1"/>
    <col min="12810" max="12812" width="12.28515625" style="70" customWidth="1"/>
    <col min="12813" max="12814" width="8.7109375" style="70" customWidth="1"/>
    <col min="12815" max="13053" width="9.140625" style="70"/>
    <col min="13054" max="13054" width="5.7109375" style="70" customWidth="1"/>
    <col min="13055" max="13055" width="39.28515625" style="70" customWidth="1"/>
    <col min="13056" max="13062" width="13.7109375" style="70" customWidth="1"/>
    <col min="13063" max="13065" width="12.7109375" style="70" customWidth="1"/>
    <col min="13066" max="13068" width="12.28515625" style="70" customWidth="1"/>
    <col min="13069" max="13070" width="8.7109375" style="70" customWidth="1"/>
    <col min="13071" max="13309" width="9.140625" style="70"/>
    <col min="13310" max="13310" width="5.7109375" style="70" customWidth="1"/>
    <col min="13311" max="13311" width="39.28515625" style="70" customWidth="1"/>
    <col min="13312" max="13318" width="13.7109375" style="70" customWidth="1"/>
    <col min="13319" max="13321" width="12.7109375" style="70" customWidth="1"/>
    <col min="13322" max="13324" width="12.28515625" style="70" customWidth="1"/>
    <col min="13325" max="13326" width="8.7109375" style="70" customWidth="1"/>
    <col min="13327" max="13565" width="9.140625" style="70"/>
    <col min="13566" max="13566" width="5.7109375" style="70" customWidth="1"/>
    <col min="13567" max="13567" width="39.28515625" style="70" customWidth="1"/>
    <col min="13568" max="13574" width="13.7109375" style="70" customWidth="1"/>
    <col min="13575" max="13577" width="12.7109375" style="70" customWidth="1"/>
    <col min="13578" max="13580" width="12.28515625" style="70" customWidth="1"/>
    <col min="13581" max="13582" width="8.7109375" style="70" customWidth="1"/>
    <col min="13583" max="13821" width="9.140625" style="70"/>
    <col min="13822" max="13822" width="5.7109375" style="70" customWidth="1"/>
    <col min="13823" max="13823" width="39.28515625" style="70" customWidth="1"/>
    <col min="13824" max="13830" width="13.7109375" style="70" customWidth="1"/>
    <col min="13831" max="13833" width="12.7109375" style="70" customWidth="1"/>
    <col min="13834" max="13836" width="12.28515625" style="70" customWidth="1"/>
    <col min="13837" max="13838" width="8.7109375" style="70" customWidth="1"/>
    <col min="13839" max="14077" width="9.140625" style="70"/>
    <col min="14078" max="14078" width="5.7109375" style="70" customWidth="1"/>
    <col min="14079" max="14079" width="39.28515625" style="70" customWidth="1"/>
    <col min="14080" max="14086" width="13.7109375" style="70" customWidth="1"/>
    <col min="14087" max="14089" width="12.7109375" style="70" customWidth="1"/>
    <col min="14090" max="14092" width="12.28515625" style="70" customWidth="1"/>
    <col min="14093" max="14094" width="8.7109375" style="70" customWidth="1"/>
    <col min="14095" max="14333" width="9.140625" style="70"/>
    <col min="14334" max="14334" width="5.7109375" style="70" customWidth="1"/>
    <col min="14335" max="14335" width="39.28515625" style="70" customWidth="1"/>
    <col min="14336" max="14342" width="13.7109375" style="70" customWidth="1"/>
    <col min="14343" max="14345" width="12.7109375" style="70" customWidth="1"/>
    <col min="14346" max="14348" width="12.28515625" style="70" customWidth="1"/>
    <col min="14349" max="14350" width="8.7109375" style="70" customWidth="1"/>
    <col min="14351" max="14589" width="9.140625" style="70"/>
    <col min="14590" max="14590" width="5.7109375" style="70" customWidth="1"/>
    <col min="14591" max="14591" width="39.28515625" style="70" customWidth="1"/>
    <col min="14592" max="14598" width="13.7109375" style="70" customWidth="1"/>
    <col min="14599" max="14601" width="12.7109375" style="70" customWidth="1"/>
    <col min="14602" max="14604" width="12.28515625" style="70" customWidth="1"/>
    <col min="14605" max="14606" width="8.7109375" style="70" customWidth="1"/>
    <col min="14607" max="14845" width="9.140625" style="70"/>
    <col min="14846" max="14846" width="5.7109375" style="70" customWidth="1"/>
    <col min="14847" max="14847" width="39.28515625" style="70" customWidth="1"/>
    <col min="14848" max="14854" width="13.7109375" style="70" customWidth="1"/>
    <col min="14855" max="14857" width="12.7109375" style="70" customWidth="1"/>
    <col min="14858" max="14860" width="12.28515625" style="70" customWidth="1"/>
    <col min="14861" max="14862" width="8.7109375" style="70" customWidth="1"/>
    <col min="14863" max="15101" width="9.140625" style="70"/>
    <col min="15102" max="15102" width="5.7109375" style="70" customWidth="1"/>
    <col min="15103" max="15103" width="39.28515625" style="70" customWidth="1"/>
    <col min="15104" max="15110" width="13.7109375" style="70" customWidth="1"/>
    <col min="15111" max="15113" width="12.7109375" style="70" customWidth="1"/>
    <col min="15114" max="15116" width="12.28515625" style="70" customWidth="1"/>
    <col min="15117" max="15118" width="8.7109375" style="70" customWidth="1"/>
    <col min="15119" max="15357" width="9.140625" style="70"/>
    <col min="15358" max="15358" width="5.7109375" style="70" customWidth="1"/>
    <col min="15359" max="15359" width="39.28515625" style="70" customWidth="1"/>
    <col min="15360" max="15366" width="13.7109375" style="70" customWidth="1"/>
    <col min="15367" max="15369" width="12.7109375" style="70" customWidth="1"/>
    <col min="15370" max="15372" width="12.28515625" style="70" customWidth="1"/>
    <col min="15373" max="15374" width="8.7109375" style="70" customWidth="1"/>
    <col min="15375" max="15613" width="9.140625" style="70"/>
    <col min="15614" max="15614" width="5.7109375" style="70" customWidth="1"/>
    <col min="15615" max="15615" width="39.28515625" style="70" customWidth="1"/>
    <col min="15616" max="15622" width="13.7109375" style="70" customWidth="1"/>
    <col min="15623" max="15625" width="12.7109375" style="70" customWidth="1"/>
    <col min="15626" max="15628" width="12.28515625" style="70" customWidth="1"/>
    <col min="15629" max="15630" width="8.7109375" style="70" customWidth="1"/>
    <col min="15631" max="15869" width="9.140625" style="70"/>
    <col min="15870" max="15870" width="5.7109375" style="70" customWidth="1"/>
    <col min="15871" max="15871" width="39.28515625" style="70" customWidth="1"/>
    <col min="15872" max="15878" width="13.7109375" style="70" customWidth="1"/>
    <col min="15879" max="15881" width="12.7109375" style="70" customWidth="1"/>
    <col min="15882" max="15884" width="12.28515625" style="70" customWidth="1"/>
    <col min="15885" max="15886" width="8.7109375" style="70" customWidth="1"/>
    <col min="15887" max="16125" width="9.140625" style="70"/>
    <col min="16126" max="16126" width="5.7109375" style="70" customWidth="1"/>
    <col min="16127" max="16127" width="39.28515625" style="70" customWidth="1"/>
    <col min="16128" max="16134" width="13.7109375" style="70" customWidth="1"/>
    <col min="16135" max="16137" width="12.7109375" style="70" customWidth="1"/>
    <col min="16138" max="16140" width="12.28515625" style="70" customWidth="1"/>
    <col min="16141" max="16142" width="8.7109375" style="70" customWidth="1"/>
    <col min="16143" max="16384" width="9.140625" style="70"/>
  </cols>
  <sheetData>
    <row r="1" spans="1:14" ht="15.75" x14ac:dyDescent="0.25">
      <c r="A1" s="289" t="s">
        <v>498</v>
      </c>
    </row>
    <row r="3" spans="1:14" ht="15.75" x14ac:dyDescent="0.25">
      <c r="A3" s="586" t="s">
        <v>1255</v>
      </c>
      <c r="B3" s="586"/>
      <c r="C3" s="586"/>
      <c r="D3" s="586"/>
      <c r="E3" s="586"/>
      <c r="F3" s="586"/>
    </row>
    <row r="4" spans="1:14" ht="15.75" x14ac:dyDescent="0.25">
      <c r="A4" s="222"/>
      <c r="B4" s="222"/>
      <c r="C4" s="587" t="str">
        <f>'1'!E5</f>
        <v>KABUPATEN/KOTA</v>
      </c>
      <c r="D4" s="588" t="str">
        <f>'1'!$F$5</f>
        <v>….......</v>
      </c>
      <c r="E4" s="222"/>
      <c r="F4" s="222"/>
      <c r="G4" s="127"/>
      <c r="H4" s="127"/>
      <c r="I4" s="563"/>
      <c r="J4" s="563"/>
      <c r="K4" s="563"/>
      <c r="L4" s="563"/>
      <c r="M4" s="563"/>
      <c r="N4" s="563"/>
    </row>
    <row r="5" spans="1:14" ht="15.75" x14ac:dyDescent="0.25">
      <c r="A5" s="222"/>
      <c r="B5" s="222"/>
      <c r="C5" s="587" t="str">
        <f>'1'!E6</f>
        <v>TAHUN</v>
      </c>
      <c r="D5" s="588" t="str">
        <f>'1'!$F$6</f>
        <v>….......</v>
      </c>
      <c r="E5" s="222"/>
      <c r="F5" s="222"/>
      <c r="G5" s="127"/>
      <c r="H5" s="127"/>
      <c r="I5" s="563"/>
      <c r="J5" s="563"/>
      <c r="K5" s="563"/>
      <c r="L5" s="563"/>
      <c r="M5" s="563"/>
      <c r="N5" s="563"/>
    </row>
    <row r="6" spans="1:14" ht="15.75" thickBot="1" x14ac:dyDescent="0.3"/>
    <row r="7" spans="1:14" ht="18" customHeight="1" x14ac:dyDescent="0.25">
      <c r="A7" s="1136" t="s">
        <v>2</v>
      </c>
      <c r="B7" s="1136" t="s">
        <v>490</v>
      </c>
      <c r="C7" s="1138" t="s">
        <v>1040</v>
      </c>
      <c r="D7" s="1139"/>
      <c r="E7" s="1140"/>
      <c r="F7" s="1141" t="s">
        <v>1036</v>
      </c>
    </row>
    <row r="8" spans="1:14" ht="18" customHeight="1" x14ac:dyDescent="0.25">
      <c r="A8" s="1137"/>
      <c r="B8" s="1137"/>
      <c r="C8" s="806" t="s">
        <v>6</v>
      </c>
      <c r="D8" s="806" t="s">
        <v>7</v>
      </c>
      <c r="E8" s="806" t="s">
        <v>370</v>
      </c>
      <c r="F8" s="1142"/>
      <c r="G8" s="82"/>
    </row>
    <row r="9" spans="1:14" s="924" customFormat="1" ht="12" x14ac:dyDescent="0.25">
      <c r="A9" s="921">
        <v>1</v>
      </c>
      <c r="B9" s="921">
        <v>2</v>
      </c>
      <c r="C9" s="921">
        <v>3</v>
      </c>
      <c r="D9" s="921">
        <v>4</v>
      </c>
      <c r="E9" s="921">
        <v>5</v>
      </c>
      <c r="F9" s="921">
        <v>6</v>
      </c>
      <c r="G9" s="922"/>
      <c r="H9" s="923"/>
      <c r="I9" s="923"/>
      <c r="J9" s="923"/>
      <c r="K9" s="923"/>
    </row>
    <row r="10" spans="1:14" ht="15" customHeight="1" x14ac:dyDescent="0.25">
      <c r="A10" s="210">
        <v>1</v>
      </c>
      <c r="B10" s="179">
        <f>'9'!C9</f>
        <v>0</v>
      </c>
      <c r="C10" s="224"/>
      <c r="D10" s="224"/>
      <c r="E10" s="894">
        <f>SUM(C10:D10)</f>
        <v>0</v>
      </c>
      <c r="F10" s="225"/>
    </row>
    <row r="11" spans="1:14" ht="15" customHeight="1" x14ac:dyDescent="0.25">
      <c r="A11" s="82">
        <v>2</v>
      </c>
      <c r="B11" s="183">
        <f>'9'!C10</f>
        <v>0</v>
      </c>
      <c r="C11" s="199"/>
      <c r="D11" s="199"/>
      <c r="E11" s="198">
        <f t="shared" ref="E11:E31" si="0">SUM(C11:D11)</f>
        <v>0</v>
      </c>
      <c r="F11" s="228"/>
    </row>
    <row r="12" spans="1:14" ht="15" customHeight="1" x14ac:dyDescent="0.25">
      <c r="A12" s="82">
        <v>3</v>
      </c>
      <c r="B12" s="183">
        <f>'9'!C11</f>
        <v>0</v>
      </c>
      <c r="C12" s="199"/>
      <c r="D12" s="199"/>
      <c r="E12" s="198">
        <f t="shared" si="0"/>
        <v>0</v>
      </c>
      <c r="F12" s="228"/>
    </row>
    <row r="13" spans="1:14" ht="15" customHeight="1" x14ac:dyDescent="0.25">
      <c r="A13" s="82">
        <v>4</v>
      </c>
      <c r="B13" s="183">
        <f>'9'!C12</f>
        <v>0</v>
      </c>
      <c r="C13" s="199"/>
      <c r="D13" s="199"/>
      <c r="E13" s="198">
        <f t="shared" si="0"/>
        <v>0</v>
      </c>
      <c r="F13" s="228"/>
    </row>
    <row r="14" spans="1:14" ht="15" customHeight="1" x14ac:dyDescent="0.25">
      <c r="A14" s="82">
        <v>5</v>
      </c>
      <c r="B14" s="183">
        <f>'9'!C13</f>
        <v>0</v>
      </c>
      <c r="C14" s="199"/>
      <c r="D14" s="199"/>
      <c r="E14" s="198">
        <f t="shared" si="0"/>
        <v>0</v>
      </c>
      <c r="F14" s="228"/>
    </row>
    <row r="15" spans="1:14" ht="15" customHeight="1" x14ac:dyDescent="0.25">
      <c r="A15" s="131">
        <v>6</v>
      </c>
      <c r="B15" s="183">
        <f>'9'!C14</f>
        <v>0</v>
      </c>
      <c r="C15" s="199"/>
      <c r="D15" s="199"/>
      <c r="E15" s="198">
        <f t="shared" si="0"/>
        <v>0</v>
      </c>
      <c r="F15" s="228"/>
    </row>
    <row r="16" spans="1:14" ht="15" customHeight="1" x14ac:dyDescent="0.25">
      <c r="A16" s="131">
        <v>7</v>
      </c>
      <c r="B16" s="183">
        <f>'9'!C15</f>
        <v>0</v>
      </c>
      <c r="C16" s="199"/>
      <c r="D16" s="199"/>
      <c r="E16" s="198">
        <f t="shared" si="0"/>
        <v>0</v>
      </c>
      <c r="F16" s="228"/>
    </row>
    <row r="17" spans="1:6" ht="15" customHeight="1" x14ac:dyDescent="0.25">
      <c r="A17" s="131">
        <v>8</v>
      </c>
      <c r="B17" s="183">
        <f>'9'!C16</f>
        <v>0</v>
      </c>
      <c r="C17" s="199"/>
      <c r="D17" s="199"/>
      <c r="E17" s="198">
        <f t="shared" si="0"/>
        <v>0</v>
      </c>
      <c r="F17" s="228"/>
    </row>
    <row r="18" spans="1:6" ht="15" customHeight="1" x14ac:dyDescent="0.25">
      <c r="A18" s="131">
        <v>9</v>
      </c>
      <c r="B18" s="183">
        <f>'9'!C17</f>
        <v>0</v>
      </c>
      <c r="C18" s="199"/>
      <c r="D18" s="199"/>
      <c r="E18" s="198">
        <f t="shared" si="0"/>
        <v>0</v>
      </c>
      <c r="F18" s="228"/>
    </row>
    <row r="19" spans="1:6" ht="15" customHeight="1" x14ac:dyDescent="0.25">
      <c r="A19" s="131">
        <v>10</v>
      </c>
      <c r="B19" s="183">
        <f>'9'!C18</f>
        <v>0</v>
      </c>
      <c r="C19" s="199"/>
      <c r="D19" s="199"/>
      <c r="E19" s="198">
        <f t="shared" si="0"/>
        <v>0</v>
      </c>
      <c r="F19" s="228"/>
    </row>
    <row r="20" spans="1:6" ht="15" customHeight="1" x14ac:dyDescent="0.25">
      <c r="A20" s="131">
        <v>11</v>
      </c>
      <c r="B20" s="183">
        <f>'9'!C19</f>
        <v>0</v>
      </c>
      <c r="C20" s="199"/>
      <c r="D20" s="199"/>
      <c r="E20" s="198">
        <f t="shared" si="0"/>
        <v>0</v>
      </c>
      <c r="F20" s="228"/>
    </row>
    <row r="21" spans="1:6" ht="15" customHeight="1" x14ac:dyDescent="0.25">
      <c r="A21" s="131">
        <v>12</v>
      </c>
      <c r="B21" s="183">
        <f>'9'!C20</f>
        <v>0</v>
      </c>
      <c r="C21" s="199"/>
      <c r="D21" s="199"/>
      <c r="E21" s="198">
        <f t="shared" si="0"/>
        <v>0</v>
      </c>
      <c r="F21" s="228"/>
    </row>
    <row r="22" spans="1:6" ht="15" customHeight="1" x14ac:dyDescent="0.25">
      <c r="A22" s="131">
        <v>13</v>
      </c>
      <c r="B22" s="183">
        <f>'9'!C21</f>
        <v>0</v>
      </c>
      <c r="C22" s="199"/>
      <c r="D22" s="199"/>
      <c r="E22" s="198">
        <f t="shared" si="0"/>
        <v>0</v>
      </c>
      <c r="F22" s="228"/>
    </row>
    <row r="23" spans="1:6" ht="15" customHeight="1" x14ac:dyDescent="0.25">
      <c r="A23" s="131">
        <v>14</v>
      </c>
      <c r="B23" s="183">
        <f>'9'!C22</f>
        <v>0</v>
      </c>
      <c r="C23" s="199"/>
      <c r="D23" s="199"/>
      <c r="E23" s="198">
        <f t="shared" si="0"/>
        <v>0</v>
      </c>
      <c r="F23" s="228"/>
    </row>
    <row r="24" spans="1:6" ht="15" customHeight="1" x14ac:dyDescent="0.25">
      <c r="A24" s="131">
        <v>15</v>
      </c>
      <c r="B24" s="183">
        <f>'9'!C23</f>
        <v>0</v>
      </c>
      <c r="C24" s="199"/>
      <c r="D24" s="199"/>
      <c r="E24" s="198">
        <f t="shared" si="0"/>
        <v>0</v>
      </c>
      <c r="F24" s="228"/>
    </row>
    <row r="25" spans="1:6" ht="15" customHeight="1" x14ac:dyDescent="0.25">
      <c r="A25" s="131">
        <v>16</v>
      </c>
      <c r="B25" s="183">
        <f>'9'!C24</f>
        <v>0</v>
      </c>
      <c r="C25" s="199"/>
      <c r="D25" s="199"/>
      <c r="E25" s="198">
        <f t="shared" si="0"/>
        <v>0</v>
      </c>
      <c r="F25" s="228"/>
    </row>
    <row r="26" spans="1:6" ht="15" customHeight="1" x14ac:dyDescent="0.25">
      <c r="A26" s="131">
        <v>17</v>
      </c>
      <c r="B26" s="183">
        <f>'9'!C25</f>
        <v>0</v>
      </c>
      <c r="C26" s="199"/>
      <c r="D26" s="199"/>
      <c r="E26" s="198">
        <f t="shared" si="0"/>
        <v>0</v>
      </c>
      <c r="F26" s="228"/>
    </row>
    <row r="27" spans="1:6" ht="15" customHeight="1" x14ac:dyDescent="0.25">
      <c r="A27" s="131">
        <v>18</v>
      </c>
      <c r="B27" s="183">
        <f>'9'!C26</f>
        <v>0</v>
      </c>
      <c r="C27" s="199"/>
      <c r="D27" s="199"/>
      <c r="E27" s="198">
        <f t="shared" si="0"/>
        <v>0</v>
      </c>
      <c r="F27" s="228"/>
    </row>
    <row r="28" spans="1:6" ht="15" customHeight="1" x14ac:dyDescent="0.25">
      <c r="A28" s="131">
        <v>19</v>
      </c>
      <c r="B28" s="183">
        <f>'9'!C27</f>
        <v>0</v>
      </c>
      <c r="C28" s="199"/>
      <c r="D28" s="199"/>
      <c r="E28" s="198">
        <f t="shared" si="0"/>
        <v>0</v>
      </c>
      <c r="F28" s="228"/>
    </row>
    <row r="29" spans="1:6" ht="15" customHeight="1" x14ac:dyDescent="0.25">
      <c r="A29" s="131">
        <v>20</v>
      </c>
      <c r="B29" s="183">
        <f>'9'!C28</f>
        <v>0</v>
      </c>
      <c r="C29" s="199"/>
      <c r="D29" s="199"/>
      <c r="E29" s="198">
        <f t="shared" si="0"/>
        <v>0</v>
      </c>
      <c r="F29" s="228"/>
    </row>
    <row r="30" spans="1:6" ht="15" customHeight="1" x14ac:dyDescent="0.25">
      <c r="A30" s="226"/>
      <c r="B30" s="227"/>
      <c r="C30" s="199"/>
      <c r="D30" s="199"/>
      <c r="E30" s="198">
        <f t="shared" si="0"/>
        <v>0</v>
      </c>
      <c r="F30" s="228"/>
    </row>
    <row r="31" spans="1:6" ht="15" customHeight="1" x14ac:dyDescent="0.25">
      <c r="A31" s="229"/>
      <c r="B31" s="230"/>
      <c r="C31" s="232"/>
      <c r="D31" s="232"/>
      <c r="E31" s="231">
        <f t="shared" si="0"/>
        <v>0</v>
      </c>
      <c r="F31" s="233"/>
    </row>
    <row r="32" spans="1:6" ht="15" customHeight="1" x14ac:dyDescent="0.25">
      <c r="A32" s="183">
        <v>1</v>
      </c>
      <c r="B32" s="72" t="s">
        <v>494</v>
      </c>
      <c r="C32" s="199"/>
      <c r="D32" s="199"/>
      <c r="E32" s="199">
        <f t="shared" ref="E32:E34" si="1">SUM(C32:D32)</f>
        <v>0</v>
      </c>
      <c r="F32" s="228"/>
    </row>
    <row r="33" spans="1:14" ht="15" customHeight="1" x14ac:dyDescent="0.25">
      <c r="A33" s="227" t="s">
        <v>316</v>
      </c>
      <c r="B33" s="72" t="s">
        <v>495</v>
      </c>
      <c r="C33" s="199"/>
      <c r="D33" s="199"/>
      <c r="E33" s="199">
        <f t="shared" si="1"/>
        <v>0</v>
      </c>
      <c r="F33" s="228"/>
    </row>
    <row r="34" spans="1:14" ht="15" customHeight="1" x14ac:dyDescent="0.25">
      <c r="A34" s="227"/>
      <c r="B34" s="72" t="s">
        <v>496</v>
      </c>
      <c r="C34" s="199"/>
      <c r="D34" s="199"/>
      <c r="E34" s="199">
        <f t="shared" si="1"/>
        <v>0</v>
      </c>
      <c r="F34" s="228"/>
    </row>
    <row r="35" spans="1:14" ht="15" customHeight="1" x14ac:dyDescent="0.25">
      <c r="A35" s="227"/>
      <c r="B35" s="227"/>
      <c r="C35" s="199"/>
      <c r="D35" s="199"/>
      <c r="E35" s="199">
        <f>SUM(C35:D35)</f>
        <v>0</v>
      </c>
      <c r="F35" s="228"/>
    </row>
    <row r="36" spans="1:14" ht="20.100000000000001" customHeight="1" x14ac:dyDescent="0.25">
      <c r="A36" s="647"/>
      <c r="B36" s="227"/>
      <c r="C36" s="199"/>
      <c r="D36" s="199"/>
      <c r="E36" s="199">
        <f>SUM(C36:D36)</f>
        <v>0</v>
      </c>
      <c r="F36" s="228"/>
    </row>
    <row r="37" spans="1:14" ht="20.100000000000001" customHeight="1" x14ac:dyDescent="0.25">
      <c r="A37" s="648"/>
      <c r="B37" s="230"/>
      <c r="C37" s="232"/>
      <c r="D37" s="232"/>
      <c r="E37" s="231">
        <f>SUM(C37:D37)</f>
        <v>0</v>
      </c>
      <c r="F37" s="233"/>
    </row>
    <row r="38" spans="1:14" ht="20.100000000000001" customHeight="1" x14ac:dyDescent="0.25">
      <c r="A38" s="142" t="s">
        <v>1017</v>
      </c>
      <c r="B38" s="234"/>
      <c r="C38" s="237"/>
      <c r="D38" s="237"/>
      <c r="E38" s="236">
        <f>SUM(C38:D38)</f>
        <v>0</v>
      </c>
      <c r="F38" s="238"/>
    </row>
    <row r="39" spans="1:14" ht="20.100000000000001" customHeight="1" x14ac:dyDescent="0.25">
      <c r="A39" s="196" t="s">
        <v>484</v>
      </c>
      <c r="B39" s="196"/>
      <c r="C39" s="236"/>
      <c r="D39" s="236"/>
      <c r="E39" s="236">
        <f>SUM(C39:D39)</f>
        <v>0</v>
      </c>
      <c r="F39" s="236"/>
    </row>
    <row r="40" spans="1:14" ht="16.5" thickBot="1" x14ac:dyDescent="0.3">
      <c r="A40" s="83" t="s">
        <v>1038</v>
      </c>
      <c r="B40" s="83"/>
      <c r="C40" s="239"/>
      <c r="D40" s="239"/>
      <c r="E40" s="221" t="e">
        <f>E39/'2'!$E$28*100000</f>
        <v>#DIV/0!</v>
      </c>
      <c r="F40" s="221" t="e">
        <f>F39/'2'!$E$28*100000</f>
        <v>#DIV/0!</v>
      </c>
    </row>
    <row r="41" spans="1:14" x14ac:dyDescent="0.25">
      <c r="C41" s="240"/>
      <c r="D41" s="240"/>
      <c r="E41" s="240"/>
      <c r="F41" s="240"/>
      <c r="G41" s="127"/>
      <c r="H41" s="127"/>
      <c r="I41" s="127"/>
      <c r="J41" s="127"/>
      <c r="K41" s="127"/>
      <c r="L41" s="127"/>
      <c r="M41" s="127"/>
      <c r="N41" s="127"/>
    </row>
    <row r="42" spans="1:14" s="727" customFormat="1" ht="12.75" x14ac:dyDescent="0.25">
      <c r="A42" s="727" t="s">
        <v>388</v>
      </c>
      <c r="C42" s="998"/>
      <c r="D42" s="998"/>
      <c r="E42" s="998"/>
      <c r="F42" s="998"/>
    </row>
    <row r="43" spans="1:14" s="727" customFormat="1" ht="12.75" x14ac:dyDescent="0.25">
      <c r="A43" s="727" t="s">
        <v>1039</v>
      </c>
    </row>
    <row r="44" spans="1:14" s="727" customFormat="1" ht="12.75" x14ac:dyDescent="0.25">
      <c r="B44" s="727" t="s">
        <v>1236</v>
      </c>
    </row>
  </sheetData>
  <mergeCells count="4">
    <mergeCell ref="A7:A8"/>
    <mergeCell ref="B7:B8"/>
    <mergeCell ref="C7:E7"/>
    <mergeCell ref="F7:F8"/>
  </mergeCells>
  <printOptions horizontalCentered="1"/>
  <pageMargins left="0.89" right="0.71" top="1.1417322834645669" bottom="0.9055118110236221" header="0" footer="0"/>
  <pageSetup paperSize="9" scale="68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E294-00FB-4953-A91C-A7838BA76948}">
  <sheetPr codeName="Sheet38">
    <tabColor rgb="FF92D050"/>
    <pageSetUpPr fitToPage="1"/>
  </sheetPr>
  <dimension ref="A1:K42"/>
  <sheetViews>
    <sheetView topLeftCell="A22" zoomScale="90" zoomScaleNormal="90" workbookViewId="0">
      <selection activeCell="C47" sqref="C47"/>
    </sheetView>
  </sheetViews>
  <sheetFormatPr defaultColWidth="9.140625" defaultRowHeight="15" x14ac:dyDescent="0.25"/>
  <cols>
    <col min="1" max="1" width="5.7109375" style="70" customWidth="1"/>
    <col min="2" max="2" width="38.5703125" style="70" customWidth="1"/>
    <col min="3" max="4" width="13.7109375" style="70" customWidth="1"/>
    <col min="5" max="5" width="14.85546875" style="70" customWidth="1"/>
    <col min="6" max="11" width="13.7109375" style="70" customWidth="1"/>
    <col min="12" max="256" width="9.140625" style="70"/>
    <col min="257" max="257" width="5.7109375" style="70" customWidth="1"/>
    <col min="258" max="258" width="38.5703125" style="70" customWidth="1"/>
    <col min="259" max="267" width="13.7109375" style="70" customWidth="1"/>
    <col min="268" max="512" width="9.140625" style="70"/>
    <col min="513" max="513" width="5.7109375" style="70" customWidth="1"/>
    <col min="514" max="514" width="38.5703125" style="70" customWidth="1"/>
    <col min="515" max="523" width="13.7109375" style="70" customWidth="1"/>
    <col min="524" max="768" width="9.140625" style="70"/>
    <col min="769" max="769" width="5.7109375" style="70" customWidth="1"/>
    <col min="770" max="770" width="38.5703125" style="70" customWidth="1"/>
    <col min="771" max="779" width="13.7109375" style="70" customWidth="1"/>
    <col min="780" max="1024" width="9.140625" style="70"/>
    <col min="1025" max="1025" width="5.7109375" style="70" customWidth="1"/>
    <col min="1026" max="1026" width="38.5703125" style="70" customWidth="1"/>
    <col min="1027" max="1035" width="13.7109375" style="70" customWidth="1"/>
    <col min="1036" max="1280" width="9.140625" style="70"/>
    <col min="1281" max="1281" width="5.7109375" style="70" customWidth="1"/>
    <col min="1282" max="1282" width="38.5703125" style="70" customWidth="1"/>
    <col min="1283" max="1291" width="13.7109375" style="70" customWidth="1"/>
    <col min="1292" max="1536" width="9.140625" style="70"/>
    <col min="1537" max="1537" width="5.7109375" style="70" customWidth="1"/>
    <col min="1538" max="1538" width="38.5703125" style="70" customWidth="1"/>
    <col min="1539" max="1547" width="13.7109375" style="70" customWidth="1"/>
    <col min="1548" max="1792" width="9.140625" style="70"/>
    <col min="1793" max="1793" width="5.7109375" style="70" customWidth="1"/>
    <col min="1794" max="1794" width="38.5703125" style="70" customWidth="1"/>
    <col min="1795" max="1803" width="13.7109375" style="70" customWidth="1"/>
    <col min="1804" max="2048" width="9.140625" style="70"/>
    <col min="2049" max="2049" width="5.7109375" style="70" customWidth="1"/>
    <col min="2050" max="2050" width="38.5703125" style="70" customWidth="1"/>
    <col min="2051" max="2059" width="13.7109375" style="70" customWidth="1"/>
    <col min="2060" max="2304" width="9.140625" style="70"/>
    <col min="2305" max="2305" width="5.7109375" style="70" customWidth="1"/>
    <col min="2306" max="2306" width="38.5703125" style="70" customWidth="1"/>
    <col min="2307" max="2315" width="13.7109375" style="70" customWidth="1"/>
    <col min="2316" max="2560" width="9.140625" style="70"/>
    <col min="2561" max="2561" width="5.7109375" style="70" customWidth="1"/>
    <col min="2562" max="2562" width="38.5703125" style="70" customWidth="1"/>
    <col min="2563" max="2571" width="13.7109375" style="70" customWidth="1"/>
    <col min="2572" max="2816" width="9.140625" style="70"/>
    <col min="2817" max="2817" width="5.7109375" style="70" customWidth="1"/>
    <col min="2818" max="2818" width="38.5703125" style="70" customWidth="1"/>
    <col min="2819" max="2827" width="13.7109375" style="70" customWidth="1"/>
    <col min="2828" max="3072" width="9.140625" style="70"/>
    <col min="3073" max="3073" width="5.7109375" style="70" customWidth="1"/>
    <col min="3074" max="3074" width="38.5703125" style="70" customWidth="1"/>
    <col min="3075" max="3083" width="13.7109375" style="70" customWidth="1"/>
    <col min="3084" max="3328" width="9.140625" style="70"/>
    <col min="3329" max="3329" width="5.7109375" style="70" customWidth="1"/>
    <col min="3330" max="3330" width="38.5703125" style="70" customWidth="1"/>
    <col min="3331" max="3339" width="13.7109375" style="70" customWidth="1"/>
    <col min="3340" max="3584" width="9.140625" style="70"/>
    <col min="3585" max="3585" width="5.7109375" style="70" customWidth="1"/>
    <col min="3586" max="3586" width="38.5703125" style="70" customWidth="1"/>
    <col min="3587" max="3595" width="13.7109375" style="70" customWidth="1"/>
    <col min="3596" max="3840" width="9.140625" style="70"/>
    <col min="3841" max="3841" width="5.7109375" style="70" customWidth="1"/>
    <col min="3842" max="3842" width="38.5703125" style="70" customWidth="1"/>
    <col min="3843" max="3851" width="13.7109375" style="70" customWidth="1"/>
    <col min="3852" max="4096" width="9.140625" style="70"/>
    <col min="4097" max="4097" width="5.7109375" style="70" customWidth="1"/>
    <col min="4098" max="4098" width="38.5703125" style="70" customWidth="1"/>
    <col min="4099" max="4107" width="13.7109375" style="70" customWidth="1"/>
    <col min="4108" max="4352" width="9.140625" style="70"/>
    <col min="4353" max="4353" width="5.7109375" style="70" customWidth="1"/>
    <col min="4354" max="4354" width="38.5703125" style="70" customWidth="1"/>
    <col min="4355" max="4363" width="13.7109375" style="70" customWidth="1"/>
    <col min="4364" max="4608" width="9.140625" style="70"/>
    <col min="4609" max="4609" width="5.7109375" style="70" customWidth="1"/>
    <col min="4610" max="4610" width="38.5703125" style="70" customWidth="1"/>
    <col min="4611" max="4619" width="13.7109375" style="70" customWidth="1"/>
    <col min="4620" max="4864" width="9.140625" style="70"/>
    <col min="4865" max="4865" width="5.7109375" style="70" customWidth="1"/>
    <col min="4866" max="4866" width="38.5703125" style="70" customWidth="1"/>
    <col min="4867" max="4875" width="13.7109375" style="70" customWidth="1"/>
    <col min="4876" max="5120" width="9.140625" style="70"/>
    <col min="5121" max="5121" width="5.7109375" style="70" customWidth="1"/>
    <col min="5122" max="5122" width="38.5703125" style="70" customWidth="1"/>
    <col min="5123" max="5131" width="13.7109375" style="70" customWidth="1"/>
    <col min="5132" max="5376" width="9.140625" style="70"/>
    <col min="5377" max="5377" width="5.7109375" style="70" customWidth="1"/>
    <col min="5378" max="5378" width="38.5703125" style="70" customWidth="1"/>
    <col min="5379" max="5387" width="13.7109375" style="70" customWidth="1"/>
    <col min="5388" max="5632" width="9.140625" style="70"/>
    <col min="5633" max="5633" width="5.7109375" style="70" customWidth="1"/>
    <col min="5634" max="5634" width="38.5703125" style="70" customWidth="1"/>
    <col min="5635" max="5643" width="13.7109375" style="70" customWidth="1"/>
    <col min="5644" max="5888" width="9.140625" style="70"/>
    <col min="5889" max="5889" width="5.7109375" style="70" customWidth="1"/>
    <col min="5890" max="5890" width="38.5703125" style="70" customWidth="1"/>
    <col min="5891" max="5899" width="13.7109375" style="70" customWidth="1"/>
    <col min="5900" max="6144" width="9.140625" style="70"/>
    <col min="6145" max="6145" width="5.7109375" style="70" customWidth="1"/>
    <col min="6146" max="6146" width="38.5703125" style="70" customWidth="1"/>
    <col min="6147" max="6155" width="13.7109375" style="70" customWidth="1"/>
    <col min="6156" max="6400" width="9.140625" style="70"/>
    <col min="6401" max="6401" width="5.7109375" style="70" customWidth="1"/>
    <col min="6402" max="6402" width="38.5703125" style="70" customWidth="1"/>
    <col min="6403" max="6411" width="13.7109375" style="70" customWidth="1"/>
    <col min="6412" max="6656" width="9.140625" style="70"/>
    <col min="6657" max="6657" width="5.7109375" style="70" customWidth="1"/>
    <col min="6658" max="6658" width="38.5703125" style="70" customWidth="1"/>
    <col min="6659" max="6667" width="13.7109375" style="70" customWidth="1"/>
    <col min="6668" max="6912" width="9.140625" style="70"/>
    <col min="6913" max="6913" width="5.7109375" style="70" customWidth="1"/>
    <col min="6914" max="6914" width="38.5703125" style="70" customWidth="1"/>
    <col min="6915" max="6923" width="13.7109375" style="70" customWidth="1"/>
    <col min="6924" max="7168" width="9.140625" style="70"/>
    <col min="7169" max="7169" width="5.7109375" style="70" customWidth="1"/>
    <col min="7170" max="7170" width="38.5703125" style="70" customWidth="1"/>
    <col min="7171" max="7179" width="13.7109375" style="70" customWidth="1"/>
    <col min="7180" max="7424" width="9.140625" style="70"/>
    <col min="7425" max="7425" width="5.7109375" style="70" customWidth="1"/>
    <col min="7426" max="7426" width="38.5703125" style="70" customWidth="1"/>
    <col min="7427" max="7435" width="13.7109375" style="70" customWidth="1"/>
    <col min="7436" max="7680" width="9.140625" style="70"/>
    <col min="7681" max="7681" width="5.7109375" style="70" customWidth="1"/>
    <col min="7682" max="7682" width="38.5703125" style="70" customWidth="1"/>
    <col min="7683" max="7691" width="13.7109375" style="70" customWidth="1"/>
    <col min="7692" max="7936" width="9.140625" style="70"/>
    <col min="7937" max="7937" width="5.7109375" style="70" customWidth="1"/>
    <col min="7938" max="7938" width="38.5703125" style="70" customWidth="1"/>
    <col min="7939" max="7947" width="13.7109375" style="70" customWidth="1"/>
    <col min="7948" max="8192" width="9.140625" style="70"/>
    <col min="8193" max="8193" width="5.7109375" style="70" customWidth="1"/>
    <col min="8194" max="8194" width="38.5703125" style="70" customWidth="1"/>
    <col min="8195" max="8203" width="13.7109375" style="70" customWidth="1"/>
    <col min="8204" max="8448" width="9.140625" style="70"/>
    <col min="8449" max="8449" width="5.7109375" style="70" customWidth="1"/>
    <col min="8450" max="8450" width="38.5703125" style="70" customWidth="1"/>
    <col min="8451" max="8459" width="13.7109375" style="70" customWidth="1"/>
    <col min="8460" max="8704" width="9.140625" style="70"/>
    <col min="8705" max="8705" width="5.7109375" style="70" customWidth="1"/>
    <col min="8706" max="8706" width="38.5703125" style="70" customWidth="1"/>
    <col min="8707" max="8715" width="13.7109375" style="70" customWidth="1"/>
    <col min="8716" max="8960" width="9.140625" style="70"/>
    <col min="8961" max="8961" width="5.7109375" style="70" customWidth="1"/>
    <col min="8962" max="8962" width="38.5703125" style="70" customWidth="1"/>
    <col min="8963" max="8971" width="13.7109375" style="70" customWidth="1"/>
    <col min="8972" max="9216" width="9.140625" style="70"/>
    <col min="9217" max="9217" width="5.7109375" style="70" customWidth="1"/>
    <col min="9218" max="9218" width="38.5703125" style="70" customWidth="1"/>
    <col min="9219" max="9227" width="13.7109375" style="70" customWidth="1"/>
    <col min="9228" max="9472" width="9.140625" style="70"/>
    <col min="9473" max="9473" width="5.7109375" style="70" customWidth="1"/>
    <col min="9474" max="9474" width="38.5703125" style="70" customWidth="1"/>
    <col min="9475" max="9483" width="13.7109375" style="70" customWidth="1"/>
    <col min="9484" max="9728" width="9.140625" style="70"/>
    <col min="9729" max="9729" width="5.7109375" style="70" customWidth="1"/>
    <col min="9730" max="9730" width="38.5703125" style="70" customWidth="1"/>
    <col min="9731" max="9739" width="13.7109375" style="70" customWidth="1"/>
    <col min="9740" max="9984" width="9.140625" style="70"/>
    <col min="9985" max="9985" width="5.7109375" style="70" customWidth="1"/>
    <col min="9986" max="9986" width="38.5703125" style="70" customWidth="1"/>
    <col min="9987" max="9995" width="13.7109375" style="70" customWidth="1"/>
    <col min="9996" max="10240" width="9.140625" style="70"/>
    <col min="10241" max="10241" width="5.7109375" style="70" customWidth="1"/>
    <col min="10242" max="10242" width="38.5703125" style="70" customWidth="1"/>
    <col min="10243" max="10251" width="13.7109375" style="70" customWidth="1"/>
    <col min="10252" max="10496" width="9.140625" style="70"/>
    <col min="10497" max="10497" width="5.7109375" style="70" customWidth="1"/>
    <col min="10498" max="10498" width="38.5703125" style="70" customWidth="1"/>
    <col min="10499" max="10507" width="13.7109375" style="70" customWidth="1"/>
    <col min="10508" max="10752" width="9.140625" style="70"/>
    <col min="10753" max="10753" width="5.7109375" style="70" customWidth="1"/>
    <col min="10754" max="10754" width="38.5703125" style="70" customWidth="1"/>
    <col min="10755" max="10763" width="13.7109375" style="70" customWidth="1"/>
    <col min="10764" max="11008" width="9.140625" style="70"/>
    <col min="11009" max="11009" width="5.7109375" style="70" customWidth="1"/>
    <col min="11010" max="11010" width="38.5703125" style="70" customWidth="1"/>
    <col min="11011" max="11019" width="13.7109375" style="70" customWidth="1"/>
    <col min="11020" max="11264" width="9.140625" style="70"/>
    <col min="11265" max="11265" width="5.7109375" style="70" customWidth="1"/>
    <col min="11266" max="11266" width="38.5703125" style="70" customWidth="1"/>
    <col min="11267" max="11275" width="13.7109375" style="70" customWidth="1"/>
    <col min="11276" max="11520" width="9.140625" style="70"/>
    <col min="11521" max="11521" width="5.7109375" style="70" customWidth="1"/>
    <col min="11522" max="11522" width="38.5703125" style="70" customWidth="1"/>
    <col min="11523" max="11531" width="13.7109375" style="70" customWidth="1"/>
    <col min="11532" max="11776" width="9.140625" style="70"/>
    <col min="11777" max="11777" width="5.7109375" style="70" customWidth="1"/>
    <col min="11778" max="11778" width="38.5703125" style="70" customWidth="1"/>
    <col min="11779" max="11787" width="13.7109375" style="70" customWidth="1"/>
    <col min="11788" max="12032" width="9.140625" style="70"/>
    <col min="12033" max="12033" width="5.7109375" style="70" customWidth="1"/>
    <col min="12034" max="12034" width="38.5703125" style="70" customWidth="1"/>
    <col min="12035" max="12043" width="13.7109375" style="70" customWidth="1"/>
    <col min="12044" max="12288" width="9.140625" style="70"/>
    <col min="12289" max="12289" width="5.7109375" style="70" customWidth="1"/>
    <col min="12290" max="12290" width="38.5703125" style="70" customWidth="1"/>
    <col min="12291" max="12299" width="13.7109375" style="70" customWidth="1"/>
    <col min="12300" max="12544" width="9.140625" style="70"/>
    <col min="12545" max="12545" width="5.7109375" style="70" customWidth="1"/>
    <col min="12546" max="12546" width="38.5703125" style="70" customWidth="1"/>
    <col min="12547" max="12555" width="13.7109375" style="70" customWidth="1"/>
    <col min="12556" max="12800" width="9.140625" style="70"/>
    <col min="12801" max="12801" width="5.7109375" style="70" customWidth="1"/>
    <col min="12802" max="12802" width="38.5703125" style="70" customWidth="1"/>
    <col min="12803" max="12811" width="13.7109375" style="70" customWidth="1"/>
    <col min="12812" max="13056" width="9.140625" style="70"/>
    <col min="13057" max="13057" width="5.7109375" style="70" customWidth="1"/>
    <col min="13058" max="13058" width="38.5703125" style="70" customWidth="1"/>
    <col min="13059" max="13067" width="13.7109375" style="70" customWidth="1"/>
    <col min="13068" max="13312" width="9.140625" style="70"/>
    <col min="13313" max="13313" width="5.7109375" style="70" customWidth="1"/>
    <col min="13314" max="13314" width="38.5703125" style="70" customWidth="1"/>
    <col min="13315" max="13323" width="13.7109375" style="70" customWidth="1"/>
    <col min="13324" max="13568" width="9.140625" style="70"/>
    <col min="13569" max="13569" width="5.7109375" style="70" customWidth="1"/>
    <col min="13570" max="13570" width="38.5703125" style="70" customWidth="1"/>
    <col min="13571" max="13579" width="13.7109375" style="70" customWidth="1"/>
    <col min="13580" max="13824" width="9.140625" style="70"/>
    <col min="13825" max="13825" width="5.7109375" style="70" customWidth="1"/>
    <col min="13826" max="13826" width="38.5703125" style="70" customWidth="1"/>
    <col min="13827" max="13835" width="13.7109375" style="70" customWidth="1"/>
    <col min="13836" max="14080" width="9.140625" style="70"/>
    <col min="14081" max="14081" width="5.7109375" style="70" customWidth="1"/>
    <col min="14082" max="14082" width="38.5703125" style="70" customWidth="1"/>
    <col min="14083" max="14091" width="13.7109375" style="70" customWidth="1"/>
    <col min="14092" max="14336" width="9.140625" style="70"/>
    <col min="14337" max="14337" width="5.7109375" style="70" customWidth="1"/>
    <col min="14338" max="14338" width="38.5703125" style="70" customWidth="1"/>
    <col min="14339" max="14347" width="13.7109375" style="70" customWidth="1"/>
    <col min="14348" max="14592" width="9.140625" style="70"/>
    <col min="14593" max="14593" width="5.7109375" style="70" customWidth="1"/>
    <col min="14594" max="14594" width="38.5703125" style="70" customWidth="1"/>
    <col min="14595" max="14603" width="13.7109375" style="70" customWidth="1"/>
    <col min="14604" max="14848" width="9.140625" style="70"/>
    <col min="14849" max="14849" width="5.7109375" style="70" customWidth="1"/>
    <col min="14850" max="14850" width="38.5703125" style="70" customWidth="1"/>
    <col min="14851" max="14859" width="13.7109375" style="70" customWidth="1"/>
    <col min="14860" max="15104" width="9.140625" style="70"/>
    <col min="15105" max="15105" width="5.7109375" style="70" customWidth="1"/>
    <col min="15106" max="15106" width="38.5703125" style="70" customWidth="1"/>
    <col min="15107" max="15115" width="13.7109375" style="70" customWidth="1"/>
    <col min="15116" max="15360" width="9.140625" style="70"/>
    <col min="15361" max="15361" width="5.7109375" style="70" customWidth="1"/>
    <col min="15362" max="15362" width="38.5703125" style="70" customWidth="1"/>
    <col min="15363" max="15371" width="13.7109375" style="70" customWidth="1"/>
    <col min="15372" max="15616" width="9.140625" style="70"/>
    <col min="15617" max="15617" width="5.7109375" style="70" customWidth="1"/>
    <col min="15618" max="15618" width="38.5703125" style="70" customWidth="1"/>
    <col min="15619" max="15627" width="13.7109375" style="70" customWidth="1"/>
    <col min="15628" max="15872" width="9.140625" style="70"/>
    <col min="15873" max="15873" width="5.7109375" style="70" customWidth="1"/>
    <col min="15874" max="15874" width="38.5703125" style="70" customWidth="1"/>
    <col min="15875" max="15883" width="13.7109375" style="70" customWidth="1"/>
    <col min="15884" max="16128" width="9.140625" style="70"/>
    <col min="16129" max="16129" width="5.7109375" style="70" customWidth="1"/>
    <col min="16130" max="16130" width="38.5703125" style="70" customWidth="1"/>
    <col min="16131" max="16139" width="13.7109375" style="70" customWidth="1"/>
    <col min="16140" max="16384" width="9.140625" style="70"/>
  </cols>
  <sheetData>
    <row r="1" spans="1:11" ht="15.75" x14ac:dyDescent="0.25">
      <c r="A1" s="289" t="s">
        <v>1041</v>
      </c>
    </row>
    <row r="3" spans="1:11" ht="15.75" x14ac:dyDescent="0.25">
      <c r="A3" s="586" t="s">
        <v>497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</row>
    <row r="4" spans="1:11" ht="15.75" x14ac:dyDescent="0.25">
      <c r="A4" s="222"/>
      <c r="B4" s="222"/>
      <c r="C4" s="222"/>
      <c r="D4" s="222"/>
      <c r="E4" s="587" t="str">
        <f>'1'!E5</f>
        <v>KABUPATEN/KOTA</v>
      </c>
      <c r="F4" s="588" t="str">
        <f>'1'!$F$5</f>
        <v>….......</v>
      </c>
      <c r="G4" s="586"/>
      <c r="H4" s="586"/>
      <c r="I4" s="222"/>
      <c r="J4" s="222"/>
      <c r="K4" s="222"/>
    </row>
    <row r="5" spans="1:11" ht="15.75" x14ac:dyDescent="0.25">
      <c r="A5" s="222"/>
      <c r="B5" s="222"/>
      <c r="C5" s="222"/>
      <c r="D5" s="222"/>
      <c r="E5" s="587" t="str">
        <f>'1'!E6</f>
        <v>TAHUN</v>
      </c>
      <c r="F5" s="588" t="str">
        <f>'1'!$F$6</f>
        <v>….......</v>
      </c>
      <c r="G5" s="586"/>
      <c r="H5" s="586"/>
      <c r="I5" s="222"/>
      <c r="J5" s="222"/>
      <c r="K5" s="222"/>
    </row>
    <row r="6" spans="1:11" ht="15.75" thickBot="1" x14ac:dyDescent="0.3">
      <c r="A6" s="195"/>
      <c r="B6" s="195"/>
      <c r="C6" s="195"/>
      <c r="D6" s="195"/>
      <c r="E6" s="195"/>
      <c r="F6" s="195"/>
      <c r="G6" s="195"/>
      <c r="H6" s="195"/>
    </row>
    <row r="7" spans="1:11" ht="18" customHeight="1" x14ac:dyDescent="0.25">
      <c r="A7" s="1096" t="s">
        <v>2</v>
      </c>
      <c r="B7" s="1096" t="s">
        <v>490</v>
      </c>
      <c r="C7" s="1143" t="s">
        <v>1042</v>
      </c>
      <c r="D7" s="1144"/>
      <c r="E7" s="1145"/>
      <c r="F7" s="1020" t="s">
        <v>1043</v>
      </c>
      <c r="G7" s="1020"/>
      <c r="H7" s="1020"/>
      <c r="I7" s="1020" t="s">
        <v>1044</v>
      </c>
      <c r="J7" s="1020"/>
      <c r="K7" s="1020"/>
    </row>
    <row r="8" spans="1:11" ht="18" customHeight="1" x14ac:dyDescent="0.25">
      <c r="A8" s="1071"/>
      <c r="B8" s="1071"/>
      <c r="C8" s="763" t="s">
        <v>6</v>
      </c>
      <c r="D8" s="763" t="s">
        <v>7</v>
      </c>
      <c r="E8" s="763" t="s">
        <v>370</v>
      </c>
      <c r="F8" s="763" t="s">
        <v>6</v>
      </c>
      <c r="G8" s="763" t="s">
        <v>7</v>
      </c>
      <c r="H8" s="763" t="s">
        <v>370</v>
      </c>
      <c r="I8" s="763" t="s">
        <v>6</v>
      </c>
      <c r="J8" s="763" t="s">
        <v>7</v>
      </c>
      <c r="K8" s="763" t="s">
        <v>370</v>
      </c>
    </row>
    <row r="9" spans="1:11" s="908" customFormat="1" ht="12" x14ac:dyDescent="0.25">
      <c r="A9" s="906">
        <v>1</v>
      </c>
      <c r="B9" s="906">
        <v>2</v>
      </c>
      <c r="C9" s="906">
        <v>3</v>
      </c>
      <c r="D9" s="906">
        <v>4</v>
      </c>
      <c r="E9" s="906">
        <v>5</v>
      </c>
      <c r="F9" s="906">
        <v>6</v>
      </c>
      <c r="G9" s="906">
        <v>7</v>
      </c>
      <c r="H9" s="906">
        <v>8</v>
      </c>
      <c r="I9" s="906">
        <v>9</v>
      </c>
      <c r="J9" s="906">
        <v>10</v>
      </c>
      <c r="K9" s="906">
        <v>11</v>
      </c>
    </row>
    <row r="10" spans="1:11" ht="15" customHeight="1" x14ac:dyDescent="0.25">
      <c r="A10" s="82">
        <v>1</v>
      </c>
      <c r="B10" s="72">
        <f>'9'!C9</f>
        <v>0</v>
      </c>
      <c r="C10" s="241"/>
      <c r="D10" s="241"/>
      <c r="E10" s="241">
        <f>SUM(C10:D10)</f>
        <v>0</v>
      </c>
      <c r="F10" s="241"/>
      <c r="G10" s="241"/>
      <c r="H10" s="241">
        <f t="shared" ref="H10:H35" si="0">SUM(F10:G10)</f>
        <v>0</v>
      </c>
      <c r="I10" s="241"/>
      <c r="J10" s="241"/>
      <c r="K10" s="241">
        <f t="shared" ref="K10:K35" si="1">SUM(I10:J10)</f>
        <v>0</v>
      </c>
    </row>
    <row r="11" spans="1:11" ht="15" customHeight="1" x14ac:dyDescent="0.25">
      <c r="A11" s="82">
        <v>2</v>
      </c>
      <c r="B11" s="72">
        <f>'9'!C10</f>
        <v>0</v>
      </c>
      <c r="C11" s="241"/>
      <c r="D11" s="241"/>
      <c r="E11" s="241">
        <f t="shared" ref="E11:E29" si="2">SUM(C11:D11)</f>
        <v>0</v>
      </c>
      <c r="F11" s="241"/>
      <c r="G11" s="241"/>
      <c r="H11" s="241">
        <f t="shared" si="0"/>
        <v>0</v>
      </c>
      <c r="I11" s="241"/>
      <c r="J11" s="241"/>
      <c r="K11" s="241">
        <f t="shared" si="1"/>
        <v>0</v>
      </c>
    </row>
    <row r="12" spans="1:11" ht="15" customHeight="1" x14ac:dyDescent="0.25">
      <c r="A12" s="82">
        <v>3</v>
      </c>
      <c r="B12" s="72">
        <f>'9'!C11</f>
        <v>0</v>
      </c>
      <c r="C12" s="241"/>
      <c r="D12" s="241"/>
      <c r="E12" s="241">
        <f t="shared" si="2"/>
        <v>0</v>
      </c>
      <c r="F12" s="241"/>
      <c r="G12" s="241"/>
      <c r="H12" s="241">
        <f t="shared" si="0"/>
        <v>0</v>
      </c>
      <c r="I12" s="241"/>
      <c r="J12" s="241"/>
      <c r="K12" s="241">
        <f t="shared" si="1"/>
        <v>0</v>
      </c>
    </row>
    <row r="13" spans="1:11" ht="15" customHeight="1" x14ac:dyDescent="0.25">
      <c r="A13" s="82">
        <v>4</v>
      </c>
      <c r="B13" s="72">
        <f>'9'!C12</f>
        <v>0</v>
      </c>
      <c r="C13" s="241"/>
      <c r="D13" s="241"/>
      <c r="E13" s="241">
        <f t="shared" si="2"/>
        <v>0</v>
      </c>
      <c r="F13" s="241"/>
      <c r="G13" s="241"/>
      <c r="H13" s="241">
        <f t="shared" si="0"/>
        <v>0</v>
      </c>
      <c r="I13" s="241"/>
      <c r="J13" s="241"/>
      <c r="K13" s="241">
        <f t="shared" si="1"/>
        <v>0</v>
      </c>
    </row>
    <row r="14" spans="1:11" ht="15" customHeight="1" x14ac:dyDescent="0.25">
      <c r="A14" s="82">
        <v>5</v>
      </c>
      <c r="B14" s="72">
        <f>'9'!C13</f>
        <v>0</v>
      </c>
      <c r="C14" s="241"/>
      <c r="D14" s="241"/>
      <c r="E14" s="241">
        <f t="shared" si="2"/>
        <v>0</v>
      </c>
      <c r="F14" s="241"/>
      <c r="G14" s="241"/>
      <c r="H14" s="241">
        <f t="shared" si="0"/>
        <v>0</v>
      </c>
      <c r="I14" s="241"/>
      <c r="J14" s="241"/>
      <c r="K14" s="241">
        <f t="shared" si="1"/>
        <v>0</v>
      </c>
    </row>
    <row r="15" spans="1:11" ht="15" customHeight="1" x14ac:dyDescent="0.25">
      <c r="A15" s="131">
        <v>6</v>
      </c>
      <c r="B15" s="72">
        <f>'9'!C14</f>
        <v>0</v>
      </c>
      <c r="C15" s="241"/>
      <c r="D15" s="241"/>
      <c r="E15" s="241">
        <f t="shared" si="2"/>
        <v>0</v>
      </c>
      <c r="F15" s="241"/>
      <c r="G15" s="241"/>
      <c r="H15" s="241">
        <f t="shared" si="0"/>
        <v>0</v>
      </c>
      <c r="I15" s="241"/>
      <c r="J15" s="241"/>
      <c r="K15" s="241">
        <f t="shared" si="1"/>
        <v>0</v>
      </c>
    </row>
    <row r="16" spans="1:11" ht="15" customHeight="1" x14ac:dyDescent="0.25">
      <c r="A16" s="131">
        <v>7</v>
      </c>
      <c r="B16" s="72">
        <f>'9'!C15</f>
        <v>0</v>
      </c>
      <c r="C16" s="241"/>
      <c r="D16" s="241"/>
      <c r="E16" s="241">
        <f t="shared" si="2"/>
        <v>0</v>
      </c>
      <c r="F16" s="241"/>
      <c r="G16" s="241"/>
      <c r="H16" s="241">
        <f t="shared" si="0"/>
        <v>0</v>
      </c>
      <c r="I16" s="241"/>
      <c r="J16" s="241"/>
      <c r="K16" s="241">
        <f t="shared" si="1"/>
        <v>0</v>
      </c>
    </row>
    <row r="17" spans="1:11" ht="15" customHeight="1" x14ac:dyDescent="0.25">
      <c r="A17" s="131">
        <v>8</v>
      </c>
      <c r="B17" s="72">
        <f>'9'!C16</f>
        <v>0</v>
      </c>
      <c r="C17" s="241"/>
      <c r="D17" s="241"/>
      <c r="E17" s="241">
        <f t="shared" si="2"/>
        <v>0</v>
      </c>
      <c r="F17" s="241"/>
      <c r="G17" s="241"/>
      <c r="H17" s="241">
        <f t="shared" si="0"/>
        <v>0</v>
      </c>
      <c r="I17" s="241"/>
      <c r="J17" s="241"/>
      <c r="K17" s="241">
        <f t="shared" si="1"/>
        <v>0</v>
      </c>
    </row>
    <row r="18" spans="1:11" ht="15" customHeight="1" x14ac:dyDescent="0.25">
      <c r="A18" s="131">
        <v>9</v>
      </c>
      <c r="B18" s="72">
        <f>'9'!C17</f>
        <v>0</v>
      </c>
      <c r="C18" s="241"/>
      <c r="D18" s="241"/>
      <c r="E18" s="241">
        <f t="shared" si="2"/>
        <v>0</v>
      </c>
      <c r="F18" s="241"/>
      <c r="G18" s="241"/>
      <c r="H18" s="241">
        <f t="shared" si="0"/>
        <v>0</v>
      </c>
      <c r="I18" s="241"/>
      <c r="J18" s="241"/>
      <c r="K18" s="241">
        <f t="shared" si="1"/>
        <v>0</v>
      </c>
    </row>
    <row r="19" spans="1:11" ht="15" customHeight="1" x14ac:dyDescent="0.25">
      <c r="A19" s="131">
        <v>10</v>
      </c>
      <c r="B19" s="72">
        <f>'9'!C18</f>
        <v>0</v>
      </c>
      <c r="C19" s="241"/>
      <c r="D19" s="241"/>
      <c r="E19" s="241">
        <f t="shared" si="2"/>
        <v>0</v>
      </c>
      <c r="F19" s="241"/>
      <c r="G19" s="241"/>
      <c r="H19" s="241">
        <f t="shared" si="0"/>
        <v>0</v>
      </c>
      <c r="I19" s="241"/>
      <c r="J19" s="241"/>
      <c r="K19" s="241">
        <f t="shared" si="1"/>
        <v>0</v>
      </c>
    </row>
    <row r="20" spans="1:11" ht="15" customHeight="1" x14ac:dyDescent="0.25">
      <c r="A20" s="131">
        <v>11</v>
      </c>
      <c r="B20" s="72">
        <f>'9'!C19</f>
        <v>0</v>
      </c>
      <c r="C20" s="241"/>
      <c r="D20" s="241"/>
      <c r="E20" s="241">
        <f t="shared" si="2"/>
        <v>0</v>
      </c>
      <c r="F20" s="241"/>
      <c r="G20" s="241"/>
      <c r="H20" s="241">
        <f t="shared" si="0"/>
        <v>0</v>
      </c>
      <c r="I20" s="241"/>
      <c r="J20" s="241"/>
      <c r="K20" s="241">
        <f t="shared" si="1"/>
        <v>0</v>
      </c>
    </row>
    <row r="21" spans="1:11" ht="15" customHeight="1" x14ac:dyDescent="0.25">
      <c r="A21" s="131">
        <v>12</v>
      </c>
      <c r="B21" s="72">
        <f>'9'!C20</f>
        <v>0</v>
      </c>
      <c r="C21" s="241"/>
      <c r="D21" s="241"/>
      <c r="E21" s="241">
        <f t="shared" si="2"/>
        <v>0</v>
      </c>
      <c r="F21" s="241"/>
      <c r="G21" s="241"/>
      <c r="H21" s="241">
        <f t="shared" si="0"/>
        <v>0</v>
      </c>
      <c r="I21" s="241"/>
      <c r="J21" s="241"/>
      <c r="K21" s="241">
        <f t="shared" si="1"/>
        <v>0</v>
      </c>
    </row>
    <row r="22" spans="1:11" ht="15" customHeight="1" x14ac:dyDescent="0.25">
      <c r="A22" s="131">
        <v>13</v>
      </c>
      <c r="B22" s="72">
        <f>'9'!C21</f>
        <v>0</v>
      </c>
      <c r="C22" s="241"/>
      <c r="D22" s="241"/>
      <c r="E22" s="241">
        <f t="shared" si="2"/>
        <v>0</v>
      </c>
      <c r="F22" s="241"/>
      <c r="G22" s="241"/>
      <c r="H22" s="241">
        <f t="shared" si="0"/>
        <v>0</v>
      </c>
      <c r="I22" s="241"/>
      <c r="J22" s="241"/>
      <c r="K22" s="241">
        <f t="shared" si="1"/>
        <v>0</v>
      </c>
    </row>
    <row r="23" spans="1:11" ht="15" customHeight="1" x14ac:dyDescent="0.25">
      <c r="A23" s="131">
        <v>14</v>
      </c>
      <c r="B23" s="72">
        <f>'9'!C22</f>
        <v>0</v>
      </c>
      <c r="C23" s="241"/>
      <c r="D23" s="241"/>
      <c r="E23" s="241">
        <f t="shared" si="2"/>
        <v>0</v>
      </c>
      <c r="F23" s="241"/>
      <c r="G23" s="241"/>
      <c r="H23" s="241">
        <f t="shared" si="0"/>
        <v>0</v>
      </c>
      <c r="I23" s="241"/>
      <c r="J23" s="241"/>
      <c r="K23" s="241">
        <f t="shared" si="1"/>
        <v>0</v>
      </c>
    </row>
    <row r="24" spans="1:11" ht="15" customHeight="1" x14ac:dyDescent="0.25">
      <c r="A24" s="131">
        <v>15</v>
      </c>
      <c r="B24" s="72">
        <f>'9'!C23</f>
        <v>0</v>
      </c>
      <c r="C24" s="241"/>
      <c r="D24" s="241"/>
      <c r="E24" s="241">
        <f t="shared" si="2"/>
        <v>0</v>
      </c>
      <c r="F24" s="241"/>
      <c r="G24" s="241"/>
      <c r="H24" s="241">
        <f t="shared" si="0"/>
        <v>0</v>
      </c>
      <c r="I24" s="241"/>
      <c r="J24" s="241"/>
      <c r="K24" s="241">
        <f t="shared" si="1"/>
        <v>0</v>
      </c>
    </row>
    <row r="25" spans="1:11" ht="15" customHeight="1" x14ac:dyDescent="0.25">
      <c r="A25" s="131">
        <v>16</v>
      </c>
      <c r="B25" s="72">
        <f>'9'!C24</f>
        <v>0</v>
      </c>
      <c r="C25" s="241"/>
      <c r="D25" s="241"/>
      <c r="E25" s="241">
        <f t="shared" si="2"/>
        <v>0</v>
      </c>
      <c r="F25" s="241"/>
      <c r="G25" s="241"/>
      <c r="H25" s="241">
        <f t="shared" si="0"/>
        <v>0</v>
      </c>
      <c r="I25" s="241"/>
      <c r="J25" s="241"/>
      <c r="K25" s="241">
        <f t="shared" si="1"/>
        <v>0</v>
      </c>
    </row>
    <row r="26" spans="1:11" ht="15" customHeight="1" x14ac:dyDescent="0.25">
      <c r="A26" s="131">
        <v>17</v>
      </c>
      <c r="B26" s="72">
        <f>'9'!C25</f>
        <v>0</v>
      </c>
      <c r="C26" s="241"/>
      <c r="D26" s="241"/>
      <c r="E26" s="241">
        <f t="shared" si="2"/>
        <v>0</v>
      </c>
      <c r="F26" s="241"/>
      <c r="G26" s="241"/>
      <c r="H26" s="241">
        <f t="shared" si="0"/>
        <v>0</v>
      </c>
      <c r="I26" s="241"/>
      <c r="J26" s="241"/>
      <c r="K26" s="241">
        <f t="shared" si="1"/>
        <v>0</v>
      </c>
    </row>
    <row r="27" spans="1:11" ht="15" customHeight="1" x14ac:dyDescent="0.25">
      <c r="A27" s="131">
        <v>18</v>
      </c>
      <c r="B27" s="72">
        <f>'9'!C26</f>
        <v>0</v>
      </c>
      <c r="C27" s="241"/>
      <c r="D27" s="241"/>
      <c r="E27" s="241">
        <f t="shared" si="2"/>
        <v>0</v>
      </c>
      <c r="F27" s="241"/>
      <c r="G27" s="241"/>
      <c r="H27" s="241">
        <f t="shared" si="0"/>
        <v>0</v>
      </c>
      <c r="I27" s="241"/>
      <c r="J27" s="241"/>
      <c r="K27" s="241">
        <f t="shared" si="1"/>
        <v>0</v>
      </c>
    </row>
    <row r="28" spans="1:11" ht="15" customHeight="1" x14ac:dyDescent="0.25">
      <c r="A28" s="131">
        <v>19</v>
      </c>
      <c r="B28" s="72">
        <f>'9'!C27</f>
        <v>0</v>
      </c>
      <c r="C28" s="241"/>
      <c r="D28" s="241"/>
      <c r="E28" s="241">
        <f t="shared" si="2"/>
        <v>0</v>
      </c>
      <c r="F28" s="241"/>
      <c r="G28" s="241"/>
      <c r="H28" s="241">
        <f t="shared" si="0"/>
        <v>0</v>
      </c>
      <c r="I28" s="241"/>
      <c r="J28" s="241"/>
      <c r="K28" s="241">
        <f t="shared" si="1"/>
        <v>0</v>
      </c>
    </row>
    <row r="29" spans="1:11" ht="15" customHeight="1" x14ac:dyDescent="0.25">
      <c r="A29" s="131">
        <v>20</v>
      </c>
      <c r="B29" s="72">
        <f>'9'!C28</f>
        <v>0</v>
      </c>
      <c r="C29" s="241"/>
      <c r="D29" s="241"/>
      <c r="E29" s="241">
        <f t="shared" si="2"/>
        <v>0</v>
      </c>
      <c r="F29" s="241"/>
      <c r="G29" s="241"/>
      <c r="H29" s="241">
        <f t="shared" si="0"/>
        <v>0</v>
      </c>
      <c r="I29" s="241"/>
      <c r="J29" s="241"/>
      <c r="K29" s="241">
        <f t="shared" si="1"/>
        <v>0</v>
      </c>
    </row>
    <row r="30" spans="1:11" ht="15" customHeight="1" x14ac:dyDescent="0.25">
      <c r="A30" s="82"/>
      <c r="B30" s="72"/>
      <c r="C30" s="241"/>
      <c r="D30" s="241"/>
      <c r="E30" s="241">
        <f t="shared" ref="E30:E31" si="3">SUM(C30:D30)</f>
        <v>0</v>
      </c>
      <c r="F30" s="241"/>
      <c r="G30" s="241"/>
      <c r="H30" s="241">
        <f t="shared" ref="H30:H31" si="4">SUM(F30:G30)</f>
        <v>0</v>
      </c>
      <c r="I30" s="241"/>
      <c r="J30" s="241"/>
      <c r="K30" s="241">
        <f t="shared" ref="K30:K31" si="5">SUM(I30:J30)</f>
        <v>0</v>
      </c>
    </row>
    <row r="31" spans="1:11" ht="15" customHeight="1" x14ac:dyDescent="0.25">
      <c r="A31" s="215"/>
      <c r="B31" s="78"/>
      <c r="C31" s="242"/>
      <c r="D31" s="242"/>
      <c r="E31" s="242">
        <f t="shared" si="3"/>
        <v>0</v>
      </c>
      <c r="F31" s="242"/>
      <c r="G31" s="242"/>
      <c r="H31" s="242">
        <f t="shared" si="4"/>
        <v>0</v>
      </c>
      <c r="I31" s="242"/>
      <c r="J31" s="242"/>
      <c r="K31" s="242">
        <f t="shared" si="5"/>
        <v>0</v>
      </c>
    </row>
    <row r="32" spans="1:11" ht="15" customHeight="1" x14ac:dyDescent="0.25">
      <c r="A32" s="175">
        <v>1</v>
      </c>
      <c r="B32" s="72" t="s">
        <v>494</v>
      </c>
      <c r="C32" s="241"/>
      <c r="D32" s="241"/>
      <c r="E32" s="241">
        <f>SUM(C32:D32)</f>
        <v>0</v>
      </c>
      <c r="F32" s="241"/>
      <c r="G32" s="241"/>
      <c r="H32" s="241">
        <f t="shared" si="0"/>
        <v>0</v>
      </c>
      <c r="I32" s="241"/>
      <c r="J32" s="241"/>
      <c r="K32" s="241">
        <f t="shared" si="1"/>
        <v>0</v>
      </c>
    </row>
    <row r="33" spans="1:11" ht="15" customHeight="1" x14ac:dyDescent="0.25">
      <c r="A33" s="72" t="s">
        <v>316</v>
      </c>
      <c r="B33" s="72" t="s">
        <v>495</v>
      </c>
      <c r="C33" s="241"/>
      <c r="D33" s="241"/>
      <c r="E33" s="241">
        <f>SUM(C33:D33)</f>
        <v>0</v>
      </c>
      <c r="F33" s="241"/>
      <c r="G33" s="241"/>
      <c r="H33" s="241">
        <f t="shared" si="0"/>
        <v>0</v>
      </c>
      <c r="I33" s="241"/>
      <c r="J33" s="241"/>
      <c r="K33" s="241">
        <f t="shared" si="1"/>
        <v>0</v>
      </c>
    </row>
    <row r="34" spans="1:11" ht="15" customHeight="1" x14ac:dyDescent="0.25">
      <c r="A34" s="72"/>
      <c r="B34" s="72" t="s">
        <v>496</v>
      </c>
      <c r="C34" s="241"/>
      <c r="D34" s="241"/>
      <c r="E34" s="241">
        <f t="shared" ref="E34" si="6">SUM(C34:D34)</f>
        <v>0</v>
      </c>
      <c r="F34" s="241"/>
      <c r="G34" s="241"/>
      <c r="H34" s="241">
        <f t="shared" si="0"/>
        <v>0</v>
      </c>
      <c r="I34" s="241"/>
      <c r="J34" s="241"/>
      <c r="K34" s="241">
        <f>SUM(I34:J34)</f>
        <v>0</v>
      </c>
    </row>
    <row r="35" spans="1:11" ht="15" customHeight="1" x14ac:dyDescent="0.25">
      <c r="A35" s="72"/>
      <c r="B35" s="72"/>
      <c r="C35" s="241"/>
      <c r="D35" s="241"/>
      <c r="E35" s="241">
        <f>SUM(C35:D35)</f>
        <v>0</v>
      </c>
      <c r="F35" s="241"/>
      <c r="G35" s="241"/>
      <c r="H35" s="241">
        <f t="shared" si="0"/>
        <v>0</v>
      </c>
      <c r="I35" s="241"/>
      <c r="J35" s="241"/>
      <c r="K35" s="241">
        <f t="shared" si="1"/>
        <v>0</v>
      </c>
    </row>
    <row r="36" spans="1:11" ht="20.100000000000001" customHeight="1" x14ac:dyDescent="0.25">
      <c r="A36" s="142" t="s">
        <v>1017</v>
      </c>
      <c r="B36" s="234"/>
      <c r="C36" s="235"/>
      <c r="D36" s="235"/>
      <c r="E36" s="236">
        <f t="shared" ref="E36:E37" si="7">SUM(C36:D36)</f>
        <v>0</v>
      </c>
      <c r="F36" s="237"/>
      <c r="G36" s="237"/>
      <c r="H36" s="236">
        <f>SUM(F36:G36)</f>
        <v>0</v>
      </c>
      <c r="I36" s="238"/>
      <c r="J36" s="196"/>
      <c r="K36" s="236">
        <f>SUM(I36:J36)</f>
        <v>0</v>
      </c>
    </row>
    <row r="37" spans="1:11" ht="20.100000000000001" customHeight="1" x14ac:dyDescent="0.25">
      <c r="A37" s="196" t="s">
        <v>484</v>
      </c>
      <c r="B37" s="196"/>
      <c r="C37" s="196"/>
      <c r="D37" s="196"/>
      <c r="E37" s="236">
        <f t="shared" si="7"/>
        <v>0</v>
      </c>
      <c r="F37" s="236"/>
      <c r="G37" s="236"/>
      <c r="H37" s="236">
        <f>SUM(F37:G37)</f>
        <v>0</v>
      </c>
      <c r="I37" s="236"/>
      <c r="J37" s="196"/>
      <c r="K37" s="236">
        <f>SUM(I37:J37)</f>
        <v>0</v>
      </c>
    </row>
    <row r="38" spans="1:11" ht="16.5" thickBot="1" x14ac:dyDescent="0.3">
      <c r="A38" s="83" t="s">
        <v>1038</v>
      </c>
      <c r="B38" s="83"/>
      <c r="C38" s="220"/>
      <c r="D38" s="220"/>
      <c r="E38" s="221" t="e">
        <f>E37/'2'!$E$28*100000</f>
        <v>#DIV/0!</v>
      </c>
      <c r="F38" s="244"/>
      <c r="G38" s="244"/>
      <c r="H38" s="221" t="e">
        <f>H37/'2'!$E$28*100000</f>
        <v>#DIV/0!</v>
      </c>
      <c r="I38" s="244"/>
      <c r="J38" s="244"/>
      <c r="K38" s="221" t="e">
        <f>K37/'2'!$E$28*100000</f>
        <v>#DIV/0!</v>
      </c>
    </row>
    <row r="39" spans="1:11" x14ac:dyDescent="0.25">
      <c r="C39" s="245"/>
      <c r="D39" s="245"/>
      <c r="E39" s="245"/>
      <c r="F39" s="245"/>
    </row>
    <row r="40" spans="1:11" s="727" customFormat="1" ht="12.75" x14ac:dyDescent="0.25">
      <c r="A40" s="727" t="s">
        <v>388</v>
      </c>
    </row>
    <row r="41" spans="1:11" s="727" customFormat="1" ht="12.75" x14ac:dyDescent="0.25">
      <c r="A41" s="727" t="s">
        <v>1039</v>
      </c>
    </row>
    <row r="42" spans="1:11" s="727" customFormat="1" ht="12.75" x14ac:dyDescent="0.25">
      <c r="B42" s="727" t="s">
        <v>1236</v>
      </c>
    </row>
  </sheetData>
  <mergeCells count="3">
    <mergeCell ref="A7:A8"/>
    <mergeCell ref="B7:B8"/>
    <mergeCell ref="C7:E7"/>
  </mergeCells>
  <printOptions horizontalCentered="1"/>
  <pageMargins left="1" right="0.36" top="1.1499999999999999" bottom="0.9" header="0" footer="0"/>
  <pageSetup paperSize="9" scale="73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7AF51-2FFC-4846-A870-5AFBFF74704F}">
  <sheetPr codeName="Sheet87">
    <tabColor rgb="FF92D050"/>
    <pageSetUpPr fitToPage="1"/>
  </sheetPr>
  <dimension ref="A1:S42"/>
  <sheetViews>
    <sheetView topLeftCell="D28" zoomScale="80" zoomScaleNormal="80" workbookViewId="0">
      <selection activeCell="C47" sqref="C47"/>
    </sheetView>
  </sheetViews>
  <sheetFormatPr defaultColWidth="9.140625" defaultRowHeight="15" x14ac:dyDescent="0.25"/>
  <cols>
    <col min="1" max="1" width="5.7109375" style="70" customWidth="1"/>
    <col min="2" max="2" width="39.140625" style="70" customWidth="1"/>
    <col min="3" max="14" width="9.7109375" style="70" customWidth="1"/>
    <col min="15" max="256" width="9.140625" style="70"/>
    <col min="257" max="257" width="5.7109375" style="70" customWidth="1"/>
    <col min="258" max="258" width="39.140625" style="70" customWidth="1"/>
    <col min="259" max="270" width="9.7109375" style="70" customWidth="1"/>
    <col min="271" max="512" width="9.140625" style="70"/>
    <col min="513" max="513" width="5.7109375" style="70" customWidth="1"/>
    <col min="514" max="514" width="39.140625" style="70" customWidth="1"/>
    <col min="515" max="526" width="9.7109375" style="70" customWidth="1"/>
    <col min="527" max="768" width="9.140625" style="70"/>
    <col min="769" max="769" width="5.7109375" style="70" customWidth="1"/>
    <col min="770" max="770" width="39.140625" style="70" customWidth="1"/>
    <col min="771" max="782" width="9.7109375" style="70" customWidth="1"/>
    <col min="783" max="1024" width="9.140625" style="70"/>
    <col min="1025" max="1025" width="5.7109375" style="70" customWidth="1"/>
    <col min="1026" max="1026" width="39.140625" style="70" customWidth="1"/>
    <col min="1027" max="1038" width="9.7109375" style="70" customWidth="1"/>
    <col min="1039" max="1280" width="9.140625" style="70"/>
    <col min="1281" max="1281" width="5.7109375" style="70" customWidth="1"/>
    <col min="1282" max="1282" width="39.140625" style="70" customWidth="1"/>
    <col min="1283" max="1294" width="9.7109375" style="70" customWidth="1"/>
    <col min="1295" max="1536" width="9.140625" style="70"/>
    <col min="1537" max="1537" width="5.7109375" style="70" customWidth="1"/>
    <col min="1538" max="1538" width="39.140625" style="70" customWidth="1"/>
    <col min="1539" max="1550" width="9.7109375" style="70" customWidth="1"/>
    <col min="1551" max="1792" width="9.140625" style="70"/>
    <col min="1793" max="1793" width="5.7109375" style="70" customWidth="1"/>
    <col min="1794" max="1794" width="39.140625" style="70" customWidth="1"/>
    <col min="1795" max="1806" width="9.7109375" style="70" customWidth="1"/>
    <col min="1807" max="2048" width="9.140625" style="70"/>
    <col min="2049" max="2049" width="5.7109375" style="70" customWidth="1"/>
    <col min="2050" max="2050" width="39.140625" style="70" customWidth="1"/>
    <col min="2051" max="2062" width="9.7109375" style="70" customWidth="1"/>
    <col min="2063" max="2304" width="9.140625" style="70"/>
    <col min="2305" max="2305" width="5.7109375" style="70" customWidth="1"/>
    <col min="2306" max="2306" width="39.140625" style="70" customWidth="1"/>
    <col min="2307" max="2318" width="9.7109375" style="70" customWidth="1"/>
    <col min="2319" max="2560" width="9.140625" style="70"/>
    <col min="2561" max="2561" width="5.7109375" style="70" customWidth="1"/>
    <col min="2562" max="2562" width="39.140625" style="70" customWidth="1"/>
    <col min="2563" max="2574" width="9.7109375" style="70" customWidth="1"/>
    <col min="2575" max="2816" width="9.140625" style="70"/>
    <col min="2817" max="2817" width="5.7109375" style="70" customWidth="1"/>
    <col min="2818" max="2818" width="39.140625" style="70" customWidth="1"/>
    <col min="2819" max="2830" width="9.7109375" style="70" customWidth="1"/>
    <col min="2831" max="3072" width="9.140625" style="70"/>
    <col min="3073" max="3073" width="5.7109375" style="70" customWidth="1"/>
    <col min="3074" max="3074" width="39.140625" style="70" customWidth="1"/>
    <col min="3075" max="3086" width="9.7109375" style="70" customWidth="1"/>
    <col min="3087" max="3328" width="9.140625" style="70"/>
    <col min="3329" max="3329" width="5.7109375" style="70" customWidth="1"/>
    <col min="3330" max="3330" width="39.140625" style="70" customWidth="1"/>
    <col min="3331" max="3342" width="9.7109375" style="70" customWidth="1"/>
    <col min="3343" max="3584" width="9.140625" style="70"/>
    <col min="3585" max="3585" width="5.7109375" style="70" customWidth="1"/>
    <col min="3586" max="3586" width="39.140625" style="70" customWidth="1"/>
    <col min="3587" max="3598" width="9.7109375" style="70" customWidth="1"/>
    <col min="3599" max="3840" width="9.140625" style="70"/>
    <col min="3841" max="3841" width="5.7109375" style="70" customWidth="1"/>
    <col min="3842" max="3842" width="39.140625" style="70" customWidth="1"/>
    <col min="3843" max="3854" width="9.7109375" style="70" customWidth="1"/>
    <col min="3855" max="4096" width="9.140625" style="70"/>
    <col min="4097" max="4097" width="5.7109375" style="70" customWidth="1"/>
    <col min="4098" max="4098" width="39.140625" style="70" customWidth="1"/>
    <col min="4099" max="4110" width="9.7109375" style="70" customWidth="1"/>
    <col min="4111" max="4352" width="9.140625" style="70"/>
    <col min="4353" max="4353" width="5.7109375" style="70" customWidth="1"/>
    <col min="4354" max="4354" width="39.140625" style="70" customWidth="1"/>
    <col min="4355" max="4366" width="9.7109375" style="70" customWidth="1"/>
    <col min="4367" max="4608" width="9.140625" style="70"/>
    <col min="4609" max="4609" width="5.7109375" style="70" customWidth="1"/>
    <col min="4610" max="4610" width="39.140625" style="70" customWidth="1"/>
    <col min="4611" max="4622" width="9.7109375" style="70" customWidth="1"/>
    <col min="4623" max="4864" width="9.140625" style="70"/>
    <col min="4865" max="4865" width="5.7109375" style="70" customWidth="1"/>
    <col min="4866" max="4866" width="39.140625" style="70" customWidth="1"/>
    <col min="4867" max="4878" width="9.7109375" style="70" customWidth="1"/>
    <col min="4879" max="5120" width="9.140625" style="70"/>
    <col min="5121" max="5121" width="5.7109375" style="70" customWidth="1"/>
    <col min="5122" max="5122" width="39.140625" style="70" customWidth="1"/>
    <col min="5123" max="5134" width="9.7109375" style="70" customWidth="1"/>
    <col min="5135" max="5376" width="9.140625" style="70"/>
    <col min="5377" max="5377" width="5.7109375" style="70" customWidth="1"/>
    <col min="5378" max="5378" width="39.140625" style="70" customWidth="1"/>
    <col min="5379" max="5390" width="9.7109375" style="70" customWidth="1"/>
    <col min="5391" max="5632" width="9.140625" style="70"/>
    <col min="5633" max="5633" width="5.7109375" style="70" customWidth="1"/>
    <col min="5634" max="5634" width="39.140625" style="70" customWidth="1"/>
    <col min="5635" max="5646" width="9.7109375" style="70" customWidth="1"/>
    <col min="5647" max="5888" width="9.140625" style="70"/>
    <col min="5889" max="5889" width="5.7109375" style="70" customWidth="1"/>
    <col min="5890" max="5890" width="39.140625" style="70" customWidth="1"/>
    <col min="5891" max="5902" width="9.7109375" style="70" customWidth="1"/>
    <col min="5903" max="6144" width="9.140625" style="70"/>
    <col min="6145" max="6145" width="5.7109375" style="70" customWidth="1"/>
    <col min="6146" max="6146" width="39.140625" style="70" customWidth="1"/>
    <col min="6147" max="6158" width="9.7109375" style="70" customWidth="1"/>
    <col min="6159" max="6400" width="9.140625" style="70"/>
    <col min="6401" max="6401" width="5.7109375" style="70" customWidth="1"/>
    <col min="6402" max="6402" width="39.140625" style="70" customWidth="1"/>
    <col min="6403" max="6414" width="9.7109375" style="70" customWidth="1"/>
    <col min="6415" max="6656" width="9.140625" style="70"/>
    <col min="6657" max="6657" width="5.7109375" style="70" customWidth="1"/>
    <col min="6658" max="6658" width="39.140625" style="70" customWidth="1"/>
    <col min="6659" max="6670" width="9.7109375" style="70" customWidth="1"/>
    <col min="6671" max="6912" width="9.140625" style="70"/>
    <col min="6913" max="6913" width="5.7109375" style="70" customWidth="1"/>
    <col min="6914" max="6914" width="39.140625" style="70" customWidth="1"/>
    <col min="6915" max="6926" width="9.7109375" style="70" customWidth="1"/>
    <col min="6927" max="7168" width="9.140625" style="70"/>
    <col min="7169" max="7169" width="5.7109375" style="70" customWidth="1"/>
    <col min="7170" max="7170" width="39.140625" style="70" customWidth="1"/>
    <col min="7171" max="7182" width="9.7109375" style="70" customWidth="1"/>
    <col min="7183" max="7424" width="9.140625" style="70"/>
    <col min="7425" max="7425" width="5.7109375" style="70" customWidth="1"/>
    <col min="7426" max="7426" width="39.140625" style="70" customWidth="1"/>
    <col min="7427" max="7438" width="9.7109375" style="70" customWidth="1"/>
    <col min="7439" max="7680" width="9.140625" style="70"/>
    <col min="7681" max="7681" width="5.7109375" style="70" customWidth="1"/>
    <col min="7682" max="7682" width="39.140625" style="70" customWidth="1"/>
    <col min="7683" max="7694" width="9.7109375" style="70" customWidth="1"/>
    <col min="7695" max="7936" width="9.140625" style="70"/>
    <col min="7937" max="7937" width="5.7109375" style="70" customWidth="1"/>
    <col min="7938" max="7938" width="39.140625" style="70" customWidth="1"/>
    <col min="7939" max="7950" width="9.7109375" style="70" customWidth="1"/>
    <col min="7951" max="8192" width="9.140625" style="70"/>
    <col min="8193" max="8193" width="5.7109375" style="70" customWidth="1"/>
    <col min="8194" max="8194" width="39.140625" style="70" customWidth="1"/>
    <col min="8195" max="8206" width="9.7109375" style="70" customWidth="1"/>
    <col min="8207" max="8448" width="9.140625" style="70"/>
    <col min="8449" max="8449" width="5.7109375" style="70" customWidth="1"/>
    <col min="8450" max="8450" width="39.140625" style="70" customWidth="1"/>
    <col min="8451" max="8462" width="9.7109375" style="70" customWidth="1"/>
    <col min="8463" max="8704" width="9.140625" style="70"/>
    <col min="8705" max="8705" width="5.7109375" style="70" customWidth="1"/>
    <col min="8706" max="8706" width="39.140625" style="70" customWidth="1"/>
    <col min="8707" max="8718" width="9.7109375" style="70" customWidth="1"/>
    <col min="8719" max="8960" width="9.140625" style="70"/>
    <col min="8961" max="8961" width="5.7109375" style="70" customWidth="1"/>
    <col min="8962" max="8962" width="39.140625" style="70" customWidth="1"/>
    <col min="8963" max="8974" width="9.7109375" style="70" customWidth="1"/>
    <col min="8975" max="9216" width="9.140625" style="70"/>
    <col min="9217" max="9217" width="5.7109375" style="70" customWidth="1"/>
    <col min="9218" max="9218" width="39.140625" style="70" customWidth="1"/>
    <col min="9219" max="9230" width="9.7109375" style="70" customWidth="1"/>
    <col min="9231" max="9472" width="9.140625" style="70"/>
    <col min="9473" max="9473" width="5.7109375" style="70" customWidth="1"/>
    <col min="9474" max="9474" width="39.140625" style="70" customWidth="1"/>
    <col min="9475" max="9486" width="9.7109375" style="70" customWidth="1"/>
    <col min="9487" max="9728" width="9.140625" style="70"/>
    <col min="9729" max="9729" width="5.7109375" style="70" customWidth="1"/>
    <col min="9730" max="9730" width="39.140625" style="70" customWidth="1"/>
    <col min="9731" max="9742" width="9.7109375" style="70" customWidth="1"/>
    <col min="9743" max="9984" width="9.140625" style="70"/>
    <col min="9985" max="9985" width="5.7109375" style="70" customWidth="1"/>
    <col min="9986" max="9986" width="39.140625" style="70" customWidth="1"/>
    <col min="9987" max="9998" width="9.7109375" style="70" customWidth="1"/>
    <col min="9999" max="10240" width="9.140625" style="70"/>
    <col min="10241" max="10241" width="5.7109375" style="70" customWidth="1"/>
    <col min="10242" max="10242" width="39.140625" style="70" customWidth="1"/>
    <col min="10243" max="10254" width="9.7109375" style="70" customWidth="1"/>
    <col min="10255" max="10496" width="9.140625" style="70"/>
    <col min="10497" max="10497" width="5.7109375" style="70" customWidth="1"/>
    <col min="10498" max="10498" width="39.140625" style="70" customWidth="1"/>
    <col min="10499" max="10510" width="9.7109375" style="70" customWidth="1"/>
    <col min="10511" max="10752" width="9.140625" style="70"/>
    <col min="10753" max="10753" width="5.7109375" style="70" customWidth="1"/>
    <col min="10754" max="10754" width="39.140625" style="70" customWidth="1"/>
    <col min="10755" max="10766" width="9.7109375" style="70" customWidth="1"/>
    <col min="10767" max="11008" width="9.140625" style="70"/>
    <col min="11009" max="11009" width="5.7109375" style="70" customWidth="1"/>
    <col min="11010" max="11010" width="39.140625" style="70" customWidth="1"/>
    <col min="11011" max="11022" width="9.7109375" style="70" customWidth="1"/>
    <col min="11023" max="11264" width="9.140625" style="70"/>
    <col min="11265" max="11265" width="5.7109375" style="70" customWidth="1"/>
    <col min="11266" max="11266" width="39.140625" style="70" customWidth="1"/>
    <col min="11267" max="11278" width="9.7109375" style="70" customWidth="1"/>
    <col min="11279" max="11520" width="9.140625" style="70"/>
    <col min="11521" max="11521" width="5.7109375" style="70" customWidth="1"/>
    <col min="11522" max="11522" width="39.140625" style="70" customWidth="1"/>
    <col min="11523" max="11534" width="9.7109375" style="70" customWidth="1"/>
    <col min="11535" max="11776" width="9.140625" style="70"/>
    <col min="11777" max="11777" width="5.7109375" style="70" customWidth="1"/>
    <col min="11778" max="11778" width="39.140625" style="70" customWidth="1"/>
    <col min="11779" max="11790" width="9.7109375" style="70" customWidth="1"/>
    <col min="11791" max="12032" width="9.140625" style="70"/>
    <col min="12033" max="12033" width="5.7109375" style="70" customWidth="1"/>
    <col min="12034" max="12034" width="39.140625" style="70" customWidth="1"/>
    <col min="12035" max="12046" width="9.7109375" style="70" customWidth="1"/>
    <col min="12047" max="12288" width="9.140625" style="70"/>
    <col min="12289" max="12289" width="5.7109375" style="70" customWidth="1"/>
    <col min="12290" max="12290" width="39.140625" style="70" customWidth="1"/>
    <col min="12291" max="12302" width="9.7109375" style="70" customWidth="1"/>
    <col min="12303" max="12544" width="9.140625" style="70"/>
    <col min="12545" max="12545" width="5.7109375" style="70" customWidth="1"/>
    <col min="12546" max="12546" width="39.140625" style="70" customWidth="1"/>
    <col min="12547" max="12558" width="9.7109375" style="70" customWidth="1"/>
    <col min="12559" max="12800" width="9.140625" style="70"/>
    <col min="12801" max="12801" width="5.7109375" style="70" customWidth="1"/>
    <col min="12802" max="12802" width="39.140625" style="70" customWidth="1"/>
    <col min="12803" max="12814" width="9.7109375" style="70" customWidth="1"/>
    <col min="12815" max="13056" width="9.140625" style="70"/>
    <col min="13057" max="13057" width="5.7109375" style="70" customWidth="1"/>
    <col min="13058" max="13058" width="39.140625" style="70" customWidth="1"/>
    <col min="13059" max="13070" width="9.7109375" style="70" customWidth="1"/>
    <col min="13071" max="13312" width="9.140625" style="70"/>
    <col min="13313" max="13313" width="5.7109375" style="70" customWidth="1"/>
    <col min="13314" max="13314" width="39.140625" style="70" customWidth="1"/>
    <col min="13315" max="13326" width="9.7109375" style="70" customWidth="1"/>
    <col min="13327" max="13568" width="9.140625" style="70"/>
    <col min="13569" max="13569" width="5.7109375" style="70" customWidth="1"/>
    <col min="13570" max="13570" width="39.140625" style="70" customWidth="1"/>
    <col min="13571" max="13582" width="9.7109375" style="70" customWidth="1"/>
    <col min="13583" max="13824" width="9.140625" style="70"/>
    <col min="13825" max="13825" width="5.7109375" style="70" customWidth="1"/>
    <col min="13826" max="13826" width="39.140625" style="70" customWidth="1"/>
    <col min="13827" max="13838" width="9.7109375" style="70" customWidth="1"/>
    <col min="13839" max="14080" width="9.140625" style="70"/>
    <col min="14081" max="14081" width="5.7109375" style="70" customWidth="1"/>
    <col min="14082" max="14082" width="39.140625" style="70" customWidth="1"/>
    <col min="14083" max="14094" width="9.7109375" style="70" customWidth="1"/>
    <col min="14095" max="14336" width="9.140625" style="70"/>
    <col min="14337" max="14337" width="5.7109375" style="70" customWidth="1"/>
    <col min="14338" max="14338" width="39.140625" style="70" customWidth="1"/>
    <col min="14339" max="14350" width="9.7109375" style="70" customWidth="1"/>
    <col min="14351" max="14592" width="9.140625" style="70"/>
    <col min="14593" max="14593" width="5.7109375" style="70" customWidth="1"/>
    <col min="14594" max="14594" width="39.140625" style="70" customWidth="1"/>
    <col min="14595" max="14606" width="9.7109375" style="70" customWidth="1"/>
    <col min="14607" max="14848" width="9.140625" style="70"/>
    <col min="14849" max="14849" width="5.7109375" style="70" customWidth="1"/>
    <col min="14850" max="14850" width="39.140625" style="70" customWidth="1"/>
    <col min="14851" max="14862" width="9.7109375" style="70" customWidth="1"/>
    <col min="14863" max="15104" width="9.140625" style="70"/>
    <col min="15105" max="15105" width="5.7109375" style="70" customWidth="1"/>
    <col min="15106" max="15106" width="39.140625" style="70" customWidth="1"/>
    <col min="15107" max="15118" width="9.7109375" style="70" customWidth="1"/>
    <col min="15119" max="15360" width="9.140625" style="70"/>
    <col min="15361" max="15361" width="5.7109375" style="70" customWidth="1"/>
    <col min="15362" max="15362" width="39.140625" style="70" customWidth="1"/>
    <col min="15363" max="15374" width="9.7109375" style="70" customWidth="1"/>
    <col min="15375" max="15616" width="9.140625" style="70"/>
    <col min="15617" max="15617" width="5.7109375" style="70" customWidth="1"/>
    <col min="15618" max="15618" width="39.140625" style="70" customWidth="1"/>
    <col min="15619" max="15630" width="9.7109375" style="70" customWidth="1"/>
    <col min="15631" max="15872" width="9.140625" style="70"/>
    <col min="15873" max="15873" width="5.7109375" style="70" customWidth="1"/>
    <col min="15874" max="15874" width="39.140625" style="70" customWidth="1"/>
    <col min="15875" max="15886" width="9.7109375" style="70" customWidth="1"/>
    <col min="15887" max="16128" width="9.140625" style="70"/>
    <col min="16129" max="16129" width="5.7109375" style="70" customWidth="1"/>
    <col min="16130" max="16130" width="39.140625" style="70" customWidth="1"/>
    <col min="16131" max="16142" width="9.7109375" style="70" customWidth="1"/>
    <col min="16143" max="16384" width="9.140625" style="70"/>
  </cols>
  <sheetData>
    <row r="1" spans="1:19" ht="15.75" x14ac:dyDescent="0.25">
      <c r="A1" s="289" t="s">
        <v>507</v>
      </c>
      <c r="F1" s="70" t="s">
        <v>316</v>
      </c>
    </row>
    <row r="3" spans="1:19" ht="15.75" x14ac:dyDescent="0.25">
      <c r="A3" s="1094" t="s">
        <v>1237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94"/>
      <c r="M3" s="1094"/>
      <c r="N3" s="1094"/>
      <c r="O3" s="107"/>
      <c r="P3" s="107"/>
      <c r="Q3" s="107"/>
      <c r="R3" s="107"/>
      <c r="S3" s="107"/>
    </row>
    <row r="4" spans="1:19" ht="15.75" x14ac:dyDescent="0.25">
      <c r="A4" s="222"/>
      <c r="B4" s="222"/>
      <c r="C4" s="222"/>
      <c r="D4" s="587"/>
      <c r="E4" s="587" t="str">
        <f>'1'!E5</f>
        <v>KABUPATEN/KOTA</v>
      </c>
      <c r="F4" s="588" t="str">
        <f>'1'!$F$5</f>
        <v>….......</v>
      </c>
      <c r="G4" s="222"/>
      <c r="H4" s="222"/>
      <c r="I4" s="586"/>
      <c r="J4" s="586"/>
      <c r="K4" s="586"/>
      <c r="L4" s="586"/>
      <c r="M4" s="586"/>
      <c r="N4" s="586"/>
    </row>
    <row r="5" spans="1:19" ht="15.75" x14ac:dyDescent="0.25">
      <c r="A5" s="222"/>
      <c r="B5" s="222"/>
      <c r="C5" s="222"/>
      <c r="D5" s="587"/>
      <c r="E5" s="587" t="str">
        <f>'1'!E6</f>
        <v>TAHUN</v>
      </c>
      <c r="F5" s="588" t="str">
        <f>'1'!$F$6</f>
        <v>….......</v>
      </c>
      <c r="G5" s="222"/>
      <c r="H5" s="222"/>
      <c r="I5" s="586"/>
      <c r="J5" s="586"/>
      <c r="K5" s="586"/>
      <c r="L5" s="586"/>
      <c r="M5" s="586"/>
      <c r="N5" s="586"/>
    </row>
    <row r="6" spans="1:19" ht="15.75" thickBot="1" x14ac:dyDescent="0.3">
      <c r="A6" s="195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</row>
    <row r="7" spans="1:19" ht="34.5" customHeight="1" x14ac:dyDescent="0.25">
      <c r="A7" s="840" t="s">
        <v>2</v>
      </c>
      <c r="B7" s="840" t="s">
        <v>490</v>
      </c>
      <c r="C7" s="1146" t="s">
        <v>499</v>
      </c>
      <c r="D7" s="1147"/>
      <c r="E7" s="1148"/>
      <c r="F7" s="1149" t="s">
        <v>500</v>
      </c>
      <c r="G7" s="1150"/>
      <c r="H7" s="1151"/>
      <c r="I7" s="1149" t="s">
        <v>501</v>
      </c>
      <c r="J7" s="1150"/>
      <c r="K7" s="1151"/>
      <c r="L7" s="1149" t="s">
        <v>502</v>
      </c>
      <c r="M7" s="1150"/>
      <c r="N7" s="1151"/>
    </row>
    <row r="8" spans="1:19" ht="15" customHeight="1" x14ac:dyDescent="0.25">
      <c r="A8" s="765"/>
      <c r="B8" s="765"/>
      <c r="C8" s="803" t="s">
        <v>6</v>
      </c>
      <c r="D8" s="803" t="s">
        <v>7</v>
      </c>
      <c r="E8" s="803" t="s">
        <v>8</v>
      </c>
      <c r="F8" s="803" t="s">
        <v>6</v>
      </c>
      <c r="G8" s="803" t="s">
        <v>7</v>
      </c>
      <c r="H8" s="803" t="s">
        <v>8</v>
      </c>
      <c r="I8" s="803" t="s">
        <v>6</v>
      </c>
      <c r="J8" s="803" t="s">
        <v>7</v>
      </c>
      <c r="K8" s="803" t="s">
        <v>8</v>
      </c>
      <c r="L8" s="803" t="s">
        <v>6</v>
      </c>
      <c r="M8" s="803" t="s">
        <v>7</v>
      </c>
      <c r="N8" s="841" t="s">
        <v>8</v>
      </c>
    </row>
    <row r="9" spans="1:19" s="908" customFormat="1" ht="15.75" customHeight="1" x14ac:dyDescent="0.25">
      <c r="A9" s="906">
        <v>1</v>
      </c>
      <c r="B9" s="906">
        <v>2</v>
      </c>
      <c r="C9" s="906">
        <v>3</v>
      </c>
      <c r="D9" s="906">
        <v>4</v>
      </c>
      <c r="E9" s="906">
        <v>5</v>
      </c>
      <c r="F9" s="906">
        <v>6</v>
      </c>
      <c r="G9" s="906">
        <v>7</v>
      </c>
      <c r="H9" s="906">
        <v>8</v>
      </c>
      <c r="I9" s="906">
        <v>9</v>
      </c>
      <c r="J9" s="906">
        <v>10</v>
      </c>
      <c r="K9" s="906">
        <v>11</v>
      </c>
      <c r="L9" s="906">
        <v>12</v>
      </c>
      <c r="M9" s="906">
        <v>13</v>
      </c>
      <c r="N9" s="906">
        <v>14</v>
      </c>
    </row>
    <row r="10" spans="1:19" x14ac:dyDescent="0.25">
      <c r="A10" s="210">
        <v>1</v>
      </c>
      <c r="B10" s="175">
        <f>'9'!C9</f>
        <v>0</v>
      </c>
      <c r="C10" s="246"/>
      <c r="D10" s="246"/>
      <c r="E10" s="247">
        <f>SUM(C10:D10)</f>
        <v>0</v>
      </c>
      <c r="F10" s="246"/>
      <c r="G10" s="246"/>
      <c r="H10" s="247">
        <f>SUM(F10:G10)</f>
        <v>0</v>
      </c>
      <c r="I10" s="246"/>
      <c r="J10" s="246"/>
      <c r="K10" s="247">
        <f>SUM(I10:J10)</f>
        <v>0</v>
      </c>
      <c r="L10" s="246"/>
      <c r="M10" s="246"/>
      <c r="N10" s="247">
        <f>SUM(L10:M10)</f>
        <v>0</v>
      </c>
    </row>
    <row r="11" spans="1:19" ht="15" customHeight="1" x14ac:dyDescent="0.25">
      <c r="A11" s="82">
        <v>2</v>
      </c>
      <c r="B11" s="72">
        <f>'9'!C10</f>
        <v>0</v>
      </c>
      <c r="C11" s="248"/>
      <c r="D11" s="248"/>
      <c r="E11" s="249">
        <f t="shared" ref="E11:E37" si="0">SUM(C11:D11)</f>
        <v>0</v>
      </c>
      <c r="F11" s="248"/>
      <c r="G11" s="248"/>
      <c r="H11" s="249">
        <f t="shared" ref="H11:H37" si="1">SUM(F11:G11)</f>
        <v>0</v>
      </c>
      <c r="I11" s="248"/>
      <c r="J11" s="248"/>
      <c r="K11" s="249">
        <f t="shared" ref="K11:K37" si="2">SUM(I11:J11)</f>
        <v>0</v>
      </c>
      <c r="L11" s="248"/>
      <c r="M11" s="248"/>
      <c r="N11" s="249">
        <f t="shared" ref="N11:N37" si="3">SUM(L11:M11)</f>
        <v>0</v>
      </c>
    </row>
    <row r="12" spans="1:19" ht="15" customHeight="1" x14ac:dyDescent="0.25">
      <c r="A12" s="82">
        <v>3</v>
      </c>
      <c r="B12" s="72">
        <f>'9'!C11</f>
        <v>0</v>
      </c>
      <c r="C12" s="248"/>
      <c r="D12" s="248"/>
      <c r="E12" s="249">
        <f t="shared" si="0"/>
        <v>0</v>
      </c>
      <c r="F12" s="248"/>
      <c r="G12" s="248"/>
      <c r="H12" s="249">
        <f t="shared" si="1"/>
        <v>0</v>
      </c>
      <c r="I12" s="248"/>
      <c r="J12" s="248"/>
      <c r="K12" s="249">
        <f t="shared" si="2"/>
        <v>0</v>
      </c>
      <c r="L12" s="248"/>
      <c r="M12" s="248"/>
      <c r="N12" s="249">
        <f t="shared" si="3"/>
        <v>0</v>
      </c>
    </row>
    <row r="13" spans="1:19" ht="15" customHeight="1" x14ac:dyDescent="0.25">
      <c r="A13" s="82">
        <v>4</v>
      </c>
      <c r="B13" s="72">
        <f>'9'!C12</f>
        <v>0</v>
      </c>
      <c r="C13" s="248"/>
      <c r="D13" s="248"/>
      <c r="E13" s="249">
        <f t="shared" si="0"/>
        <v>0</v>
      </c>
      <c r="F13" s="248"/>
      <c r="G13" s="248"/>
      <c r="H13" s="249">
        <f t="shared" si="1"/>
        <v>0</v>
      </c>
      <c r="I13" s="248"/>
      <c r="J13" s="248"/>
      <c r="K13" s="249">
        <f t="shared" si="2"/>
        <v>0</v>
      </c>
      <c r="L13" s="248"/>
      <c r="M13" s="248"/>
      <c r="N13" s="249">
        <f t="shared" si="3"/>
        <v>0</v>
      </c>
    </row>
    <row r="14" spans="1:19" ht="15" customHeight="1" x14ac:dyDescent="0.25">
      <c r="A14" s="82">
        <v>5</v>
      </c>
      <c r="B14" s="72">
        <f>'9'!C13</f>
        <v>0</v>
      </c>
      <c r="C14" s="248"/>
      <c r="D14" s="248"/>
      <c r="E14" s="249">
        <f t="shared" si="0"/>
        <v>0</v>
      </c>
      <c r="F14" s="248"/>
      <c r="G14" s="248"/>
      <c r="H14" s="249">
        <f t="shared" si="1"/>
        <v>0</v>
      </c>
      <c r="I14" s="248"/>
      <c r="J14" s="248"/>
      <c r="K14" s="249">
        <f t="shared" si="2"/>
        <v>0</v>
      </c>
      <c r="L14" s="248"/>
      <c r="M14" s="248"/>
      <c r="N14" s="249">
        <f t="shared" si="3"/>
        <v>0</v>
      </c>
    </row>
    <row r="15" spans="1:19" ht="15" customHeight="1" x14ac:dyDescent="0.25">
      <c r="A15" s="131">
        <v>6</v>
      </c>
      <c r="B15" s="72">
        <f>'9'!C14</f>
        <v>0</v>
      </c>
      <c r="C15" s="248"/>
      <c r="D15" s="248"/>
      <c r="E15" s="249">
        <f t="shared" si="0"/>
        <v>0</v>
      </c>
      <c r="F15" s="248"/>
      <c r="G15" s="248"/>
      <c r="H15" s="249">
        <f t="shared" si="1"/>
        <v>0</v>
      </c>
      <c r="I15" s="248"/>
      <c r="J15" s="248"/>
      <c r="K15" s="249">
        <f t="shared" si="2"/>
        <v>0</v>
      </c>
      <c r="L15" s="248"/>
      <c r="M15" s="248"/>
      <c r="N15" s="249">
        <f t="shared" si="3"/>
        <v>0</v>
      </c>
    </row>
    <row r="16" spans="1:19" ht="15" customHeight="1" x14ac:dyDescent="0.25">
      <c r="A16" s="131">
        <v>7</v>
      </c>
      <c r="B16" s="72">
        <f>'9'!C15</f>
        <v>0</v>
      </c>
      <c r="C16" s="248"/>
      <c r="D16" s="248"/>
      <c r="E16" s="249">
        <f t="shared" si="0"/>
        <v>0</v>
      </c>
      <c r="F16" s="248"/>
      <c r="G16" s="248"/>
      <c r="H16" s="249">
        <f t="shared" si="1"/>
        <v>0</v>
      </c>
      <c r="I16" s="248"/>
      <c r="J16" s="248"/>
      <c r="K16" s="249">
        <f t="shared" si="2"/>
        <v>0</v>
      </c>
      <c r="L16" s="248"/>
      <c r="M16" s="248"/>
      <c r="N16" s="249">
        <f t="shared" si="3"/>
        <v>0</v>
      </c>
    </row>
    <row r="17" spans="1:14" ht="15" customHeight="1" x14ac:dyDescent="0.25">
      <c r="A17" s="131">
        <v>8</v>
      </c>
      <c r="B17" s="72">
        <f>'9'!C16</f>
        <v>0</v>
      </c>
      <c r="C17" s="248"/>
      <c r="D17" s="248"/>
      <c r="E17" s="249">
        <f t="shared" si="0"/>
        <v>0</v>
      </c>
      <c r="F17" s="248"/>
      <c r="G17" s="248"/>
      <c r="H17" s="249">
        <f t="shared" si="1"/>
        <v>0</v>
      </c>
      <c r="I17" s="248"/>
      <c r="J17" s="248"/>
      <c r="K17" s="249">
        <f t="shared" si="2"/>
        <v>0</v>
      </c>
      <c r="L17" s="248"/>
      <c r="M17" s="248"/>
      <c r="N17" s="249">
        <f t="shared" si="3"/>
        <v>0</v>
      </c>
    </row>
    <row r="18" spans="1:14" ht="15" customHeight="1" x14ac:dyDescent="0.25">
      <c r="A18" s="131">
        <v>9</v>
      </c>
      <c r="B18" s="72">
        <f>'9'!C17</f>
        <v>0</v>
      </c>
      <c r="C18" s="248"/>
      <c r="D18" s="248"/>
      <c r="E18" s="249">
        <f t="shared" si="0"/>
        <v>0</v>
      </c>
      <c r="F18" s="248"/>
      <c r="G18" s="248"/>
      <c r="H18" s="249">
        <f t="shared" si="1"/>
        <v>0</v>
      </c>
      <c r="I18" s="248"/>
      <c r="J18" s="248"/>
      <c r="K18" s="249">
        <f t="shared" si="2"/>
        <v>0</v>
      </c>
      <c r="L18" s="248"/>
      <c r="M18" s="248"/>
      <c r="N18" s="249">
        <f t="shared" si="3"/>
        <v>0</v>
      </c>
    </row>
    <row r="19" spans="1:14" ht="15" customHeight="1" x14ac:dyDescent="0.25">
      <c r="A19" s="131">
        <v>10</v>
      </c>
      <c r="B19" s="72">
        <f>'9'!C18</f>
        <v>0</v>
      </c>
      <c r="C19" s="248"/>
      <c r="D19" s="248"/>
      <c r="E19" s="249">
        <f t="shared" si="0"/>
        <v>0</v>
      </c>
      <c r="F19" s="248"/>
      <c r="G19" s="248"/>
      <c r="H19" s="249">
        <f t="shared" si="1"/>
        <v>0</v>
      </c>
      <c r="I19" s="248"/>
      <c r="J19" s="248"/>
      <c r="K19" s="249">
        <f t="shared" si="2"/>
        <v>0</v>
      </c>
      <c r="L19" s="248"/>
      <c r="M19" s="248"/>
      <c r="N19" s="249">
        <f t="shared" si="3"/>
        <v>0</v>
      </c>
    </row>
    <row r="20" spans="1:14" ht="15" customHeight="1" x14ac:dyDescent="0.25">
      <c r="A20" s="131">
        <v>11</v>
      </c>
      <c r="B20" s="72">
        <f>'9'!C19</f>
        <v>0</v>
      </c>
      <c r="C20" s="248"/>
      <c r="D20" s="248"/>
      <c r="E20" s="249">
        <f t="shared" si="0"/>
        <v>0</v>
      </c>
      <c r="F20" s="248"/>
      <c r="G20" s="248"/>
      <c r="H20" s="249">
        <f t="shared" si="1"/>
        <v>0</v>
      </c>
      <c r="I20" s="248"/>
      <c r="J20" s="248"/>
      <c r="K20" s="249">
        <f t="shared" si="2"/>
        <v>0</v>
      </c>
      <c r="L20" s="248"/>
      <c r="M20" s="248"/>
      <c r="N20" s="249">
        <f t="shared" si="3"/>
        <v>0</v>
      </c>
    </row>
    <row r="21" spans="1:14" ht="15" customHeight="1" x14ac:dyDescent="0.25">
      <c r="A21" s="131">
        <v>12</v>
      </c>
      <c r="B21" s="72">
        <f>'9'!C20</f>
        <v>0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ht="15" customHeight="1" x14ac:dyDescent="0.25">
      <c r="A22" s="131">
        <v>13</v>
      </c>
      <c r="B22" s="72">
        <f>'9'!C21</f>
        <v>0</v>
      </c>
      <c r="C22" s="248"/>
      <c r="D22" s="248"/>
      <c r="E22" s="249">
        <f t="shared" si="0"/>
        <v>0</v>
      </c>
      <c r="F22" s="248"/>
      <c r="G22" s="248"/>
      <c r="H22" s="249">
        <f t="shared" si="1"/>
        <v>0</v>
      </c>
      <c r="I22" s="248"/>
      <c r="J22" s="248"/>
      <c r="K22" s="249">
        <f t="shared" si="2"/>
        <v>0</v>
      </c>
      <c r="L22" s="248"/>
      <c r="M22" s="248"/>
      <c r="N22" s="249">
        <f t="shared" si="3"/>
        <v>0</v>
      </c>
    </row>
    <row r="23" spans="1:14" ht="15" customHeight="1" x14ac:dyDescent="0.25">
      <c r="A23" s="131">
        <v>14</v>
      </c>
      <c r="B23" s="72">
        <f>'9'!C22</f>
        <v>0</v>
      </c>
      <c r="C23" s="248"/>
      <c r="D23" s="248"/>
      <c r="E23" s="249">
        <f t="shared" si="0"/>
        <v>0</v>
      </c>
      <c r="F23" s="248"/>
      <c r="G23" s="248"/>
      <c r="H23" s="249">
        <f t="shared" si="1"/>
        <v>0</v>
      </c>
      <c r="I23" s="248"/>
      <c r="J23" s="248"/>
      <c r="K23" s="249">
        <f t="shared" si="2"/>
        <v>0</v>
      </c>
      <c r="L23" s="248"/>
      <c r="M23" s="248"/>
      <c r="N23" s="249">
        <f t="shared" si="3"/>
        <v>0</v>
      </c>
    </row>
    <row r="24" spans="1:14" ht="15" customHeight="1" x14ac:dyDescent="0.25">
      <c r="A24" s="131">
        <v>15</v>
      </c>
      <c r="B24" s="72">
        <f>'9'!C23</f>
        <v>0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" customHeight="1" x14ac:dyDescent="0.25">
      <c r="A25" s="131">
        <v>16</v>
      </c>
      <c r="B25" s="72">
        <f>'9'!C24</f>
        <v>0</v>
      </c>
      <c r="C25" s="248"/>
      <c r="D25" s="248"/>
      <c r="E25" s="249">
        <f t="shared" si="0"/>
        <v>0</v>
      </c>
      <c r="F25" s="248"/>
      <c r="G25" s="248"/>
      <c r="H25" s="249">
        <f t="shared" si="1"/>
        <v>0</v>
      </c>
      <c r="I25" s="248"/>
      <c r="J25" s="248"/>
      <c r="K25" s="249">
        <f t="shared" si="2"/>
        <v>0</v>
      </c>
      <c r="L25" s="248"/>
      <c r="M25" s="248"/>
      <c r="N25" s="249">
        <f t="shared" si="3"/>
        <v>0</v>
      </c>
    </row>
    <row r="26" spans="1:14" ht="15" customHeight="1" x14ac:dyDescent="0.25">
      <c r="A26" s="131">
        <v>17</v>
      </c>
      <c r="B26" s="72">
        <f>'9'!C25</f>
        <v>0</v>
      </c>
      <c r="C26" s="248"/>
      <c r="D26" s="248"/>
      <c r="E26" s="249">
        <f t="shared" si="0"/>
        <v>0</v>
      </c>
      <c r="F26" s="248"/>
      <c r="G26" s="248"/>
      <c r="H26" s="249">
        <f t="shared" si="1"/>
        <v>0</v>
      </c>
      <c r="I26" s="248"/>
      <c r="J26" s="248"/>
      <c r="K26" s="249">
        <f t="shared" si="2"/>
        <v>0</v>
      </c>
      <c r="L26" s="248"/>
      <c r="M26" s="248"/>
      <c r="N26" s="249">
        <f t="shared" si="3"/>
        <v>0</v>
      </c>
    </row>
    <row r="27" spans="1:14" ht="15" customHeight="1" x14ac:dyDescent="0.25">
      <c r="A27" s="131">
        <v>18</v>
      </c>
      <c r="B27" s="72">
        <f>'9'!C26</f>
        <v>0</v>
      </c>
      <c r="C27" s="248"/>
      <c r="D27" s="248"/>
      <c r="E27" s="249">
        <f t="shared" si="0"/>
        <v>0</v>
      </c>
      <c r="F27" s="248"/>
      <c r="G27" s="248"/>
      <c r="H27" s="249">
        <f t="shared" si="1"/>
        <v>0</v>
      </c>
      <c r="I27" s="248"/>
      <c r="J27" s="248"/>
      <c r="K27" s="249">
        <f t="shared" si="2"/>
        <v>0</v>
      </c>
      <c r="L27" s="248"/>
      <c r="M27" s="248"/>
      <c r="N27" s="249">
        <f t="shared" si="3"/>
        <v>0</v>
      </c>
    </row>
    <row r="28" spans="1:14" ht="15" customHeight="1" x14ac:dyDescent="0.25">
      <c r="A28" s="131">
        <v>19</v>
      </c>
      <c r="B28" s="72">
        <f>'9'!C27</f>
        <v>0</v>
      </c>
      <c r="C28" s="248"/>
      <c r="D28" s="248"/>
      <c r="E28" s="249">
        <f t="shared" si="0"/>
        <v>0</v>
      </c>
      <c r="F28" s="248"/>
      <c r="G28" s="248"/>
      <c r="H28" s="249">
        <f t="shared" si="1"/>
        <v>0</v>
      </c>
      <c r="I28" s="248"/>
      <c r="J28" s="248"/>
      <c r="K28" s="249">
        <f t="shared" si="2"/>
        <v>0</v>
      </c>
      <c r="L28" s="248"/>
      <c r="M28" s="248"/>
      <c r="N28" s="249">
        <f t="shared" si="3"/>
        <v>0</v>
      </c>
    </row>
    <row r="29" spans="1:14" ht="15" customHeight="1" x14ac:dyDescent="0.25">
      <c r="A29" s="131">
        <v>20</v>
      </c>
      <c r="B29" s="72">
        <f>'9'!C28</f>
        <v>0</v>
      </c>
      <c r="C29" s="248"/>
      <c r="D29" s="248"/>
      <c r="E29" s="248">
        <f t="shared" si="0"/>
        <v>0</v>
      </c>
      <c r="F29" s="248"/>
      <c r="G29" s="248"/>
      <c r="H29" s="249">
        <f t="shared" si="1"/>
        <v>0</v>
      </c>
      <c r="I29" s="248"/>
      <c r="J29" s="248"/>
      <c r="K29" s="249">
        <f t="shared" si="2"/>
        <v>0</v>
      </c>
      <c r="L29" s="248"/>
      <c r="M29" s="248"/>
      <c r="N29" s="249">
        <f t="shared" si="3"/>
        <v>0</v>
      </c>
    </row>
    <row r="30" spans="1:14" ht="15" customHeight="1" x14ac:dyDescent="0.25">
      <c r="A30" s="82"/>
      <c r="B30" s="72"/>
      <c r="C30" s="248"/>
      <c r="D30" s="248"/>
      <c r="E30" s="248">
        <f t="shared" ref="E30:E31" si="4">SUM(C30:D30)</f>
        <v>0</v>
      </c>
      <c r="F30" s="248"/>
      <c r="G30" s="248"/>
      <c r="H30" s="249">
        <f t="shared" ref="H30:H31" si="5">SUM(F30:G30)</f>
        <v>0</v>
      </c>
      <c r="I30" s="248"/>
      <c r="J30" s="248"/>
      <c r="K30" s="249">
        <f t="shared" ref="K30:K31" si="6">SUM(I30:J30)</f>
        <v>0</v>
      </c>
      <c r="L30" s="248"/>
      <c r="M30" s="248"/>
      <c r="N30" s="249">
        <f t="shared" ref="N30:N31" si="7">SUM(L30:M30)</f>
        <v>0</v>
      </c>
    </row>
    <row r="31" spans="1:14" ht="15" customHeight="1" x14ac:dyDescent="0.25">
      <c r="A31" s="215"/>
      <c r="B31" s="78"/>
      <c r="C31" s="250"/>
      <c r="D31" s="250"/>
      <c r="E31" s="250">
        <f t="shared" si="4"/>
        <v>0</v>
      </c>
      <c r="F31" s="250"/>
      <c r="G31" s="250"/>
      <c r="H31" s="251">
        <f t="shared" si="5"/>
        <v>0</v>
      </c>
      <c r="I31" s="250"/>
      <c r="J31" s="250"/>
      <c r="K31" s="251">
        <f t="shared" si="6"/>
        <v>0</v>
      </c>
      <c r="L31" s="250"/>
      <c r="M31" s="250"/>
      <c r="N31" s="251">
        <f t="shared" si="7"/>
        <v>0</v>
      </c>
    </row>
    <row r="32" spans="1:14" ht="20.100000000000001" customHeight="1" x14ac:dyDescent="0.25">
      <c r="A32" s="72">
        <v>1</v>
      </c>
      <c r="B32" s="72" t="s">
        <v>494</v>
      </c>
      <c r="C32" s="248"/>
      <c r="D32" s="248"/>
      <c r="E32" s="249">
        <f t="shared" si="0"/>
        <v>0</v>
      </c>
      <c r="F32" s="248"/>
      <c r="G32" s="248"/>
      <c r="H32" s="249">
        <f t="shared" si="1"/>
        <v>0</v>
      </c>
      <c r="I32" s="248"/>
      <c r="J32" s="248"/>
      <c r="K32" s="249">
        <f t="shared" si="2"/>
        <v>0</v>
      </c>
      <c r="L32" s="248"/>
      <c r="M32" s="248"/>
      <c r="N32" s="249">
        <f t="shared" si="3"/>
        <v>0</v>
      </c>
    </row>
    <row r="33" spans="1:14" ht="15" customHeight="1" x14ac:dyDescent="0.25">
      <c r="A33" s="72" t="s">
        <v>316</v>
      </c>
      <c r="B33" s="72" t="s">
        <v>495</v>
      </c>
      <c r="C33" s="248"/>
      <c r="D33" s="248"/>
      <c r="E33" s="249">
        <f t="shared" si="0"/>
        <v>0</v>
      </c>
      <c r="F33" s="248"/>
      <c r="G33" s="248"/>
      <c r="H33" s="249">
        <f t="shared" si="1"/>
        <v>0</v>
      </c>
      <c r="I33" s="248"/>
      <c r="J33" s="248"/>
      <c r="K33" s="249">
        <f t="shared" si="2"/>
        <v>0</v>
      </c>
      <c r="L33" s="248"/>
      <c r="M33" s="248"/>
      <c r="N33" s="249">
        <f t="shared" si="3"/>
        <v>0</v>
      </c>
    </row>
    <row r="34" spans="1:14" ht="15" customHeight="1" x14ac:dyDescent="0.25">
      <c r="A34" s="72"/>
      <c r="B34" s="72" t="s">
        <v>496</v>
      </c>
      <c r="C34" s="248"/>
      <c r="D34" s="248"/>
      <c r="E34" s="249">
        <f t="shared" si="0"/>
        <v>0</v>
      </c>
      <c r="F34" s="248"/>
      <c r="G34" s="248"/>
      <c r="H34" s="249">
        <f t="shared" si="1"/>
        <v>0</v>
      </c>
      <c r="I34" s="248"/>
      <c r="J34" s="248"/>
      <c r="K34" s="249">
        <f t="shared" si="2"/>
        <v>0</v>
      </c>
      <c r="L34" s="248"/>
      <c r="M34" s="248"/>
      <c r="N34" s="249">
        <f t="shared" si="3"/>
        <v>0</v>
      </c>
    </row>
    <row r="35" spans="1:14" ht="15" customHeight="1" x14ac:dyDescent="0.25">
      <c r="A35" s="72"/>
      <c r="B35" s="72"/>
      <c r="C35" s="248"/>
      <c r="D35" s="248"/>
      <c r="E35" s="249">
        <f t="shared" si="0"/>
        <v>0</v>
      </c>
      <c r="F35" s="248"/>
      <c r="G35" s="248"/>
      <c r="H35" s="249">
        <f t="shared" si="1"/>
        <v>0</v>
      </c>
      <c r="I35" s="248"/>
      <c r="J35" s="248"/>
      <c r="K35" s="249">
        <f t="shared" si="2"/>
        <v>0</v>
      </c>
      <c r="L35" s="248"/>
      <c r="M35" s="248"/>
      <c r="N35" s="249">
        <f t="shared" si="3"/>
        <v>0</v>
      </c>
    </row>
    <row r="36" spans="1:14" ht="20.100000000000001" customHeight="1" x14ac:dyDescent="0.25">
      <c r="A36" s="142" t="s">
        <v>1017</v>
      </c>
      <c r="B36" s="234"/>
      <c r="C36" s="252"/>
      <c r="D36" s="252"/>
      <c r="E36" s="252">
        <f t="shared" si="0"/>
        <v>0</v>
      </c>
      <c r="F36" s="252"/>
      <c r="G36" s="252"/>
      <c r="H36" s="252">
        <f t="shared" si="1"/>
        <v>0</v>
      </c>
      <c r="I36" s="252"/>
      <c r="J36" s="252"/>
      <c r="K36" s="252">
        <f t="shared" si="2"/>
        <v>0</v>
      </c>
      <c r="L36" s="252"/>
      <c r="M36" s="252"/>
      <c r="N36" s="252">
        <f t="shared" si="3"/>
        <v>0</v>
      </c>
    </row>
    <row r="37" spans="1:14" ht="20.100000000000001" customHeight="1" x14ac:dyDescent="0.25">
      <c r="A37" s="196" t="s">
        <v>484</v>
      </c>
      <c r="B37" s="196"/>
      <c r="C37" s="252"/>
      <c r="D37" s="252"/>
      <c r="E37" s="252">
        <f t="shared" si="0"/>
        <v>0</v>
      </c>
      <c r="F37" s="252"/>
      <c r="G37" s="252"/>
      <c r="H37" s="252">
        <f t="shared" si="1"/>
        <v>0</v>
      </c>
      <c r="I37" s="252"/>
      <c r="J37" s="252"/>
      <c r="K37" s="252">
        <f t="shared" si="2"/>
        <v>0</v>
      </c>
      <c r="L37" s="252"/>
      <c r="M37" s="252"/>
      <c r="N37" s="252">
        <f t="shared" si="3"/>
        <v>0</v>
      </c>
    </row>
    <row r="38" spans="1:14" ht="20.100000000000001" customHeight="1" thickBot="1" x14ac:dyDescent="0.3">
      <c r="A38" s="83" t="s">
        <v>1038</v>
      </c>
      <c r="B38" s="83"/>
      <c r="C38" s="220"/>
      <c r="D38" s="220"/>
      <c r="E38" s="221" t="e">
        <f>E37/'2'!$E$28*100000</f>
        <v>#DIV/0!</v>
      </c>
      <c r="F38" s="244"/>
      <c r="G38" s="244"/>
      <c r="H38" s="221" t="e">
        <f>H37/'2'!$E$28*100000</f>
        <v>#DIV/0!</v>
      </c>
      <c r="I38" s="244"/>
      <c r="J38" s="244"/>
      <c r="K38" s="221" t="e">
        <f>K37/'2'!$E$28*100000</f>
        <v>#DIV/0!</v>
      </c>
      <c r="L38" s="244"/>
      <c r="M38" s="244"/>
      <c r="N38" s="221" t="e">
        <f>N37/'2'!$E$28*100000</f>
        <v>#DIV/0!</v>
      </c>
    </row>
    <row r="39" spans="1:14" ht="20.100000000000001" customHeight="1" x14ac:dyDescent="0.25"/>
    <row r="40" spans="1:14" s="727" customFormat="1" ht="12.75" x14ac:dyDescent="0.25">
      <c r="A40" s="727" t="s">
        <v>388</v>
      </c>
    </row>
    <row r="41" spans="1:14" s="727" customFormat="1" ht="12.75" x14ac:dyDescent="0.25">
      <c r="A41" s="727" t="s">
        <v>1039</v>
      </c>
    </row>
    <row r="42" spans="1:14" s="727" customFormat="1" ht="12.75" x14ac:dyDescent="0.25">
      <c r="B42" s="727" t="s">
        <v>1236</v>
      </c>
    </row>
  </sheetData>
  <mergeCells count="5">
    <mergeCell ref="A3:N3"/>
    <mergeCell ref="C7:E7"/>
    <mergeCell ref="F7:H7"/>
    <mergeCell ref="I7:K7"/>
    <mergeCell ref="L7:N7"/>
  </mergeCells>
  <printOptions horizontalCentered="1"/>
  <pageMargins left="1.24" right="0.73" top="1.1499999999999999" bottom="0.9" header="0" footer="0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C8466-09BD-4C18-93B4-F0D3EDB44BC4}">
  <sheetPr codeName="Sheet36">
    <tabColor rgb="FF92D050"/>
    <pageSetUpPr fitToPage="1"/>
  </sheetPr>
  <dimension ref="A1:K44"/>
  <sheetViews>
    <sheetView zoomScale="60" zoomScaleNormal="60" workbookViewId="0">
      <selection activeCell="C47" sqref="C47"/>
    </sheetView>
  </sheetViews>
  <sheetFormatPr defaultColWidth="9.140625" defaultRowHeight="15" x14ac:dyDescent="0.25"/>
  <cols>
    <col min="1" max="1" width="5.7109375" style="70" customWidth="1"/>
    <col min="2" max="2" width="38.42578125" style="70" customWidth="1"/>
    <col min="3" max="11" width="10.7109375" style="70" customWidth="1"/>
    <col min="12" max="256" width="9.140625" style="70"/>
    <col min="257" max="257" width="5.7109375" style="70" customWidth="1"/>
    <col min="258" max="258" width="38.42578125" style="70" customWidth="1"/>
    <col min="259" max="267" width="10.7109375" style="70" customWidth="1"/>
    <col min="268" max="512" width="9.140625" style="70"/>
    <col min="513" max="513" width="5.7109375" style="70" customWidth="1"/>
    <col min="514" max="514" width="38.42578125" style="70" customWidth="1"/>
    <col min="515" max="523" width="10.7109375" style="70" customWidth="1"/>
    <col min="524" max="768" width="9.140625" style="70"/>
    <col min="769" max="769" width="5.7109375" style="70" customWidth="1"/>
    <col min="770" max="770" width="38.42578125" style="70" customWidth="1"/>
    <col min="771" max="779" width="10.7109375" style="70" customWidth="1"/>
    <col min="780" max="1024" width="9.140625" style="70"/>
    <col min="1025" max="1025" width="5.7109375" style="70" customWidth="1"/>
    <col min="1026" max="1026" width="38.42578125" style="70" customWidth="1"/>
    <col min="1027" max="1035" width="10.7109375" style="70" customWidth="1"/>
    <col min="1036" max="1280" width="9.140625" style="70"/>
    <col min="1281" max="1281" width="5.7109375" style="70" customWidth="1"/>
    <col min="1282" max="1282" width="38.42578125" style="70" customWidth="1"/>
    <col min="1283" max="1291" width="10.7109375" style="70" customWidth="1"/>
    <col min="1292" max="1536" width="9.140625" style="70"/>
    <col min="1537" max="1537" width="5.7109375" style="70" customWidth="1"/>
    <col min="1538" max="1538" width="38.42578125" style="70" customWidth="1"/>
    <col min="1539" max="1547" width="10.7109375" style="70" customWidth="1"/>
    <col min="1548" max="1792" width="9.140625" style="70"/>
    <col min="1793" max="1793" width="5.7109375" style="70" customWidth="1"/>
    <col min="1794" max="1794" width="38.42578125" style="70" customWidth="1"/>
    <col min="1795" max="1803" width="10.7109375" style="70" customWidth="1"/>
    <col min="1804" max="2048" width="9.140625" style="70"/>
    <col min="2049" max="2049" width="5.7109375" style="70" customWidth="1"/>
    <col min="2050" max="2050" width="38.42578125" style="70" customWidth="1"/>
    <col min="2051" max="2059" width="10.7109375" style="70" customWidth="1"/>
    <col min="2060" max="2304" width="9.140625" style="70"/>
    <col min="2305" max="2305" width="5.7109375" style="70" customWidth="1"/>
    <col min="2306" max="2306" width="38.42578125" style="70" customWidth="1"/>
    <col min="2307" max="2315" width="10.7109375" style="70" customWidth="1"/>
    <col min="2316" max="2560" width="9.140625" style="70"/>
    <col min="2561" max="2561" width="5.7109375" style="70" customWidth="1"/>
    <col min="2562" max="2562" width="38.42578125" style="70" customWidth="1"/>
    <col min="2563" max="2571" width="10.7109375" style="70" customWidth="1"/>
    <col min="2572" max="2816" width="9.140625" style="70"/>
    <col min="2817" max="2817" width="5.7109375" style="70" customWidth="1"/>
    <col min="2818" max="2818" width="38.42578125" style="70" customWidth="1"/>
    <col min="2819" max="2827" width="10.7109375" style="70" customWidth="1"/>
    <col min="2828" max="3072" width="9.140625" style="70"/>
    <col min="3073" max="3073" width="5.7109375" style="70" customWidth="1"/>
    <col min="3074" max="3074" width="38.42578125" style="70" customWidth="1"/>
    <col min="3075" max="3083" width="10.7109375" style="70" customWidth="1"/>
    <col min="3084" max="3328" width="9.140625" style="70"/>
    <col min="3329" max="3329" width="5.7109375" style="70" customWidth="1"/>
    <col min="3330" max="3330" width="38.42578125" style="70" customWidth="1"/>
    <col min="3331" max="3339" width="10.7109375" style="70" customWidth="1"/>
    <col min="3340" max="3584" width="9.140625" style="70"/>
    <col min="3585" max="3585" width="5.7109375" style="70" customWidth="1"/>
    <col min="3586" max="3586" width="38.42578125" style="70" customWidth="1"/>
    <col min="3587" max="3595" width="10.7109375" style="70" customWidth="1"/>
    <col min="3596" max="3840" width="9.140625" style="70"/>
    <col min="3841" max="3841" width="5.7109375" style="70" customWidth="1"/>
    <col min="3842" max="3842" width="38.42578125" style="70" customWidth="1"/>
    <col min="3843" max="3851" width="10.7109375" style="70" customWidth="1"/>
    <col min="3852" max="4096" width="9.140625" style="70"/>
    <col min="4097" max="4097" width="5.7109375" style="70" customWidth="1"/>
    <col min="4098" max="4098" width="38.42578125" style="70" customWidth="1"/>
    <col min="4099" max="4107" width="10.7109375" style="70" customWidth="1"/>
    <col min="4108" max="4352" width="9.140625" style="70"/>
    <col min="4353" max="4353" width="5.7109375" style="70" customWidth="1"/>
    <col min="4354" max="4354" width="38.42578125" style="70" customWidth="1"/>
    <col min="4355" max="4363" width="10.7109375" style="70" customWidth="1"/>
    <col min="4364" max="4608" width="9.140625" style="70"/>
    <col min="4609" max="4609" width="5.7109375" style="70" customWidth="1"/>
    <col min="4610" max="4610" width="38.42578125" style="70" customWidth="1"/>
    <col min="4611" max="4619" width="10.7109375" style="70" customWidth="1"/>
    <col min="4620" max="4864" width="9.140625" style="70"/>
    <col min="4865" max="4865" width="5.7109375" style="70" customWidth="1"/>
    <col min="4866" max="4866" width="38.42578125" style="70" customWidth="1"/>
    <col min="4867" max="4875" width="10.7109375" style="70" customWidth="1"/>
    <col min="4876" max="5120" width="9.140625" style="70"/>
    <col min="5121" max="5121" width="5.7109375" style="70" customWidth="1"/>
    <col min="5122" max="5122" width="38.42578125" style="70" customWidth="1"/>
    <col min="5123" max="5131" width="10.7109375" style="70" customWidth="1"/>
    <col min="5132" max="5376" width="9.140625" style="70"/>
    <col min="5377" max="5377" width="5.7109375" style="70" customWidth="1"/>
    <col min="5378" max="5378" width="38.42578125" style="70" customWidth="1"/>
    <col min="5379" max="5387" width="10.7109375" style="70" customWidth="1"/>
    <col min="5388" max="5632" width="9.140625" style="70"/>
    <col min="5633" max="5633" width="5.7109375" style="70" customWidth="1"/>
    <col min="5634" max="5634" width="38.42578125" style="70" customWidth="1"/>
    <col min="5635" max="5643" width="10.7109375" style="70" customWidth="1"/>
    <col min="5644" max="5888" width="9.140625" style="70"/>
    <col min="5889" max="5889" width="5.7109375" style="70" customWidth="1"/>
    <col min="5890" max="5890" width="38.42578125" style="70" customWidth="1"/>
    <col min="5891" max="5899" width="10.7109375" style="70" customWidth="1"/>
    <col min="5900" max="6144" width="9.140625" style="70"/>
    <col min="6145" max="6145" width="5.7109375" style="70" customWidth="1"/>
    <col min="6146" max="6146" width="38.42578125" style="70" customWidth="1"/>
    <col min="6147" max="6155" width="10.7109375" style="70" customWidth="1"/>
    <col min="6156" max="6400" width="9.140625" style="70"/>
    <col min="6401" max="6401" width="5.7109375" style="70" customWidth="1"/>
    <col min="6402" max="6402" width="38.42578125" style="70" customWidth="1"/>
    <col min="6403" max="6411" width="10.7109375" style="70" customWidth="1"/>
    <col min="6412" max="6656" width="9.140625" style="70"/>
    <col min="6657" max="6657" width="5.7109375" style="70" customWidth="1"/>
    <col min="6658" max="6658" width="38.42578125" style="70" customWidth="1"/>
    <col min="6659" max="6667" width="10.7109375" style="70" customWidth="1"/>
    <col min="6668" max="6912" width="9.140625" style="70"/>
    <col min="6913" max="6913" width="5.7109375" style="70" customWidth="1"/>
    <col min="6914" max="6914" width="38.42578125" style="70" customWidth="1"/>
    <col min="6915" max="6923" width="10.7109375" style="70" customWidth="1"/>
    <col min="6924" max="7168" width="9.140625" style="70"/>
    <col min="7169" max="7169" width="5.7109375" style="70" customWidth="1"/>
    <col min="7170" max="7170" width="38.42578125" style="70" customWidth="1"/>
    <col min="7171" max="7179" width="10.7109375" style="70" customWidth="1"/>
    <col min="7180" max="7424" width="9.140625" style="70"/>
    <col min="7425" max="7425" width="5.7109375" style="70" customWidth="1"/>
    <col min="7426" max="7426" width="38.42578125" style="70" customWidth="1"/>
    <col min="7427" max="7435" width="10.7109375" style="70" customWidth="1"/>
    <col min="7436" max="7680" width="9.140625" style="70"/>
    <col min="7681" max="7681" width="5.7109375" style="70" customWidth="1"/>
    <col min="7682" max="7682" width="38.42578125" style="70" customWidth="1"/>
    <col min="7683" max="7691" width="10.7109375" style="70" customWidth="1"/>
    <col min="7692" max="7936" width="9.140625" style="70"/>
    <col min="7937" max="7937" width="5.7109375" style="70" customWidth="1"/>
    <col min="7938" max="7938" width="38.42578125" style="70" customWidth="1"/>
    <col min="7939" max="7947" width="10.7109375" style="70" customWidth="1"/>
    <col min="7948" max="8192" width="9.140625" style="70"/>
    <col min="8193" max="8193" width="5.7109375" style="70" customWidth="1"/>
    <col min="8194" max="8194" width="38.42578125" style="70" customWidth="1"/>
    <col min="8195" max="8203" width="10.7109375" style="70" customWidth="1"/>
    <col min="8204" max="8448" width="9.140625" style="70"/>
    <col min="8449" max="8449" width="5.7109375" style="70" customWidth="1"/>
    <col min="8450" max="8450" width="38.42578125" style="70" customWidth="1"/>
    <col min="8451" max="8459" width="10.7109375" style="70" customWidth="1"/>
    <col min="8460" max="8704" width="9.140625" style="70"/>
    <col min="8705" max="8705" width="5.7109375" style="70" customWidth="1"/>
    <col min="8706" max="8706" width="38.42578125" style="70" customWidth="1"/>
    <col min="8707" max="8715" width="10.7109375" style="70" customWidth="1"/>
    <col min="8716" max="8960" width="9.140625" style="70"/>
    <col min="8961" max="8961" width="5.7109375" style="70" customWidth="1"/>
    <col min="8962" max="8962" width="38.42578125" style="70" customWidth="1"/>
    <col min="8963" max="8971" width="10.7109375" style="70" customWidth="1"/>
    <col min="8972" max="9216" width="9.140625" style="70"/>
    <col min="9217" max="9217" width="5.7109375" style="70" customWidth="1"/>
    <col min="9218" max="9218" width="38.42578125" style="70" customWidth="1"/>
    <col min="9219" max="9227" width="10.7109375" style="70" customWidth="1"/>
    <col min="9228" max="9472" width="9.140625" style="70"/>
    <col min="9473" max="9473" width="5.7109375" style="70" customWidth="1"/>
    <col min="9474" max="9474" width="38.42578125" style="70" customWidth="1"/>
    <col min="9475" max="9483" width="10.7109375" style="70" customWidth="1"/>
    <col min="9484" max="9728" width="9.140625" style="70"/>
    <col min="9729" max="9729" width="5.7109375" style="70" customWidth="1"/>
    <col min="9730" max="9730" width="38.42578125" style="70" customWidth="1"/>
    <col min="9731" max="9739" width="10.7109375" style="70" customWidth="1"/>
    <col min="9740" max="9984" width="9.140625" style="70"/>
    <col min="9985" max="9985" width="5.7109375" style="70" customWidth="1"/>
    <col min="9986" max="9986" width="38.42578125" style="70" customWidth="1"/>
    <col min="9987" max="9995" width="10.7109375" style="70" customWidth="1"/>
    <col min="9996" max="10240" width="9.140625" style="70"/>
    <col min="10241" max="10241" width="5.7109375" style="70" customWidth="1"/>
    <col min="10242" max="10242" width="38.42578125" style="70" customWidth="1"/>
    <col min="10243" max="10251" width="10.7109375" style="70" customWidth="1"/>
    <col min="10252" max="10496" width="9.140625" style="70"/>
    <col min="10497" max="10497" width="5.7109375" style="70" customWidth="1"/>
    <col min="10498" max="10498" width="38.42578125" style="70" customWidth="1"/>
    <col min="10499" max="10507" width="10.7109375" style="70" customWidth="1"/>
    <col min="10508" max="10752" width="9.140625" style="70"/>
    <col min="10753" max="10753" width="5.7109375" style="70" customWidth="1"/>
    <col min="10754" max="10754" width="38.42578125" style="70" customWidth="1"/>
    <col min="10755" max="10763" width="10.7109375" style="70" customWidth="1"/>
    <col min="10764" max="11008" width="9.140625" style="70"/>
    <col min="11009" max="11009" width="5.7109375" style="70" customWidth="1"/>
    <col min="11010" max="11010" width="38.42578125" style="70" customWidth="1"/>
    <col min="11011" max="11019" width="10.7109375" style="70" customWidth="1"/>
    <col min="11020" max="11264" width="9.140625" style="70"/>
    <col min="11265" max="11265" width="5.7109375" style="70" customWidth="1"/>
    <col min="11266" max="11266" width="38.42578125" style="70" customWidth="1"/>
    <col min="11267" max="11275" width="10.7109375" style="70" customWidth="1"/>
    <col min="11276" max="11520" width="9.140625" style="70"/>
    <col min="11521" max="11521" width="5.7109375" style="70" customWidth="1"/>
    <col min="11522" max="11522" width="38.42578125" style="70" customWidth="1"/>
    <col min="11523" max="11531" width="10.7109375" style="70" customWidth="1"/>
    <col min="11532" max="11776" width="9.140625" style="70"/>
    <col min="11777" max="11777" width="5.7109375" style="70" customWidth="1"/>
    <col min="11778" max="11778" width="38.42578125" style="70" customWidth="1"/>
    <col min="11779" max="11787" width="10.7109375" style="70" customWidth="1"/>
    <col min="11788" max="12032" width="9.140625" style="70"/>
    <col min="12033" max="12033" width="5.7109375" style="70" customWidth="1"/>
    <col min="12034" max="12034" width="38.42578125" style="70" customWidth="1"/>
    <col min="12035" max="12043" width="10.7109375" style="70" customWidth="1"/>
    <col min="12044" max="12288" width="9.140625" style="70"/>
    <col min="12289" max="12289" width="5.7109375" style="70" customWidth="1"/>
    <col min="12290" max="12290" width="38.42578125" style="70" customWidth="1"/>
    <col min="12291" max="12299" width="10.7109375" style="70" customWidth="1"/>
    <col min="12300" max="12544" width="9.140625" style="70"/>
    <col min="12545" max="12545" width="5.7109375" style="70" customWidth="1"/>
    <col min="12546" max="12546" width="38.42578125" style="70" customWidth="1"/>
    <col min="12547" max="12555" width="10.7109375" style="70" customWidth="1"/>
    <col min="12556" max="12800" width="9.140625" style="70"/>
    <col min="12801" max="12801" width="5.7109375" style="70" customWidth="1"/>
    <col min="12802" max="12802" width="38.42578125" style="70" customWidth="1"/>
    <col min="12803" max="12811" width="10.7109375" style="70" customWidth="1"/>
    <col min="12812" max="13056" width="9.140625" style="70"/>
    <col min="13057" max="13057" width="5.7109375" style="70" customWidth="1"/>
    <col min="13058" max="13058" width="38.42578125" style="70" customWidth="1"/>
    <col min="13059" max="13067" width="10.7109375" style="70" customWidth="1"/>
    <col min="13068" max="13312" width="9.140625" style="70"/>
    <col min="13313" max="13313" width="5.7109375" style="70" customWidth="1"/>
    <col min="13314" max="13314" width="38.42578125" style="70" customWidth="1"/>
    <col min="13315" max="13323" width="10.7109375" style="70" customWidth="1"/>
    <col min="13324" max="13568" width="9.140625" style="70"/>
    <col min="13569" max="13569" width="5.7109375" style="70" customWidth="1"/>
    <col min="13570" max="13570" width="38.42578125" style="70" customWidth="1"/>
    <col min="13571" max="13579" width="10.7109375" style="70" customWidth="1"/>
    <col min="13580" max="13824" width="9.140625" style="70"/>
    <col min="13825" max="13825" width="5.7109375" style="70" customWidth="1"/>
    <col min="13826" max="13826" width="38.42578125" style="70" customWidth="1"/>
    <col min="13827" max="13835" width="10.7109375" style="70" customWidth="1"/>
    <col min="13836" max="14080" width="9.140625" style="70"/>
    <col min="14081" max="14081" width="5.7109375" style="70" customWidth="1"/>
    <col min="14082" max="14082" width="38.42578125" style="70" customWidth="1"/>
    <col min="14083" max="14091" width="10.7109375" style="70" customWidth="1"/>
    <col min="14092" max="14336" width="9.140625" style="70"/>
    <col min="14337" max="14337" width="5.7109375" style="70" customWidth="1"/>
    <col min="14338" max="14338" width="38.42578125" style="70" customWidth="1"/>
    <col min="14339" max="14347" width="10.7109375" style="70" customWidth="1"/>
    <col min="14348" max="14592" width="9.140625" style="70"/>
    <col min="14593" max="14593" width="5.7109375" style="70" customWidth="1"/>
    <col min="14594" max="14594" width="38.42578125" style="70" customWidth="1"/>
    <col min="14595" max="14603" width="10.7109375" style="70" customWidth="1"/>
    <col min="14604" max="14848" width="9.140625" style="70"/>
    <col min="14849" max="14849" width="5.7109375" style="70" customWidth="1"/>
    <col min="14850" max="14850" width="38.42578125" style="70" customWidth="1"/>
    <col min="14851" max="14859" width="10.7109375" style="70" customWidth="1"/>
    <col min="14860" max="15104" width="9.140625" style="70"/>
    <col min="15105" max="15105" width="5.7109375" style="70" customWidth="1"/>
    <col min="15106" max="15106" width="38.42578125" style="70" customWidth="1"/>
    <col min="15107" max="15115" width="10.7109375" style="70" customWidth="1"/>
    <col min="15116" max="15360" width="9.140625" style="70"/>
    <col min="15361" max="15361" width="5.7109375" style="70" customWidth="1"/>
    <col min="15362" max="15362" width="38.42578125" style="70" customWidth="1"/>
    <col min="15363" max="15371" width="10.7109375" style="70" customWidth="1"/>
    <col min="15372" max="15616" width="9.140625" style="70"/>
    <col min="15617" max="15617" width="5.7109375" style="70" customWidth="1"/>
    <col min="15618" max="15618" width="38.42578125" style="70" customWidth="1"/>
    <col min="15619" max="15627" width="10.7109375" style="70" customWidth="1"/>
    <col min="15628" max="15872" width="9.140625" style="70"/>
    <col min="15873" max="15873" width="5.7109375" style="70" customWidth="1"/>
    <col min="15874" max="15874" width="38.42578125" style="70" customWidth="1"/>
    <col min="15875" max="15883" width="10.7109375" style="70" customWidth="1"/>
    <col min="15884" max="16128" width="9.140625" style="70"/>
    <col min="16129" max="16129" width="5.7109375" style="70" customWidth="1"/>
    <col min="16130" max="16130" width="38.42578125" style="70" customWidth="1"/>
    <col min="16131" max="16139" width="10.7109375" style="70" customWidth="1"/>
    <col min="16140" max="16384" width="9.140625" style="70"/>
  </cols>
  <sheetData>
    <row r="1" spans="1:11" ht="15.75" x14ac:dyDescent="0.25">
      <c r="A1" s="289" t="s">
        <v>1045</v>
      </c>
    </row>
    <row r="3" spans="1:11" ht="15.75" x14ac:dyDescent="0.25">
      <c r="A3" s="1094" t="s">
        <v>1016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</row>
    <row r="4" spans="1:11" ht="15.75" x14ac:dyDescent="0.25">
      <c r="A4" s="222"/>
      <c r="B4" s="222"/>
      <c r="C4" s="222"/>
      <c r="D4" s="587" t="str">
        <f>'1'!E5</f>
        <v>KABUPATEN/KOTA</v>
      </c>
      <c r="E4" s="588" t="str">
        <f>'1'!$F$5</f>
        <v>….......</v>
      </c>
      <c r="F4" s="222"/>
      <c r="G4" s="222"/>
      <c r="H4" s="222"/>
      <c r="I4" s="222"/>
      <c r="J4" s="222"/>
      <c r="K4" s="222"/>
    </row>
    <row r="5" spans="1:11" ht="15.75" x14ac:dyDescent="0.25">
      <c r="A5" s="222"/>
      <c r="B5" s="222"/>
      <c r="C5" s="222"/>
      <c r="D5" s="587" t="str">
        <f>'1'!E6</f>
        <v>TAHUN</v>
      </c>
      <c r="E5" s="588" t="str">
        <f>'1'!$F$6</f>
        <v>….......</v>
      </c>
      <c r="F5" s="222"/>
      <c r="G5" s="222"/>
      <c r="H5" s="222"/>
      <c r="I5" s="222"/>
      <c r="J5" s="222"/>
      <c r="K5" s="222"/>
    </row>
    <row r="6" spans="1:11" ht="15.75" thickBot="1" x14ac:dyDescent="0.3">
      <c r="A6" s="195"/>
      <c r="B6" s="195"/>
      <c r="C6" s="195"/>
      <c r="D6" s="195"/>
      <c r="E6" s="195"/>
      <c r="F6" s="195"/>
      <c r="G6" s="195"/>
      <c r="H6" s="195"/>
      <c r="I6" s="195"/>
      <c r="J6" s="195"/>
      <c r="K6" s="195"/>
    </row>
    <row r="7" spans="1:11" ht="20.100000000000001" customHeight="1" x14ac:dyDescent="0.25">
      <c r="A7" s="1070" t="s">
        <v>2</v>
      </c>
      <c r="B7" s="1070" t="s">
        <v>490</v>
      </c>
      <c r="C7" s="1132" t="s">
        <v>503</v>
      </c>
      <c r="D7" s="1133"/>
      <c r="E7" s="1133"/>
      <c r="F7" s="1133"/>
      <c r="G7" s="1133"/>
      <c r="H7" s="1133"/>
      <c r="I7" s="1133"/>
      <c r="J7" s="1133"/>
      <c r="K7" s="1134"/>
    </row>
    <row r="8" spans="1:11" ht="48" customHeight="1" x14ac:dyDescent="0.25">
      <c r="A8" s="1070"/>
      <c r="B8" s="1070"/>
      <c r="C8" s="839" t="s">
        <v>1048</v>
      </c>
      <c r="D8" s="803"/>
      <c r="E8" s="803"/>
      <c r="F8" s="839" t="s">
        <v>504</v>
      </c>
      <c r="G8" s="803"/>
      <c r="H8" s="803"/>
      <c r="I8" s="1152" t="s">
        <v>491</v>
      </c>
      <c r="J8" s="1152"/>
      <c r="K8" s="1152"/>
    </row>
    <row r="9" spans="1:11" ht="30.4" customHeight="1" x14ac:dyDescent="0.25">
      <c r="A9" s="1071"/>
      <c r="B9" s="1071"/>
      <c r="C9" s="760" t="s">
        <v>6</v>
      </c>
      <c r="D9" s="760" t="s">
        <v>7</v>
      </c>
      <c r="E9" s="760" t="s">
        <v>8</v>
      </c>
      <c r="F9" s="760" t="s">
        <v>6</v>
      </c>
      <c r="G9" s="760" t="s">
        <v>7</v>
      </c>
      <c r="H9" s="760" t="s">
        <v>8</v>
      </c>
      <c r="I9" s="760" t="s">
        <v>6</v>
      </c>
      <c r="J9" s="760" t="s">
        <v>7</v>
      </c>
      <c r="K9" s="760" t="s">
        <v>8</v>
      </c>
    </row>
    <row r="10" spans="1:11" s="908" customFormat="1" ht="12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</row>
    <row r="11" spans="1:11" ht="19.5" customHeight="1" x14ac:dyDescent="0.25">
      <c r="A11" s="210">
        <v>1</v>
      </c>
      <c r="B11" s="175">
        <f>'9'!C9</f>
        <v>0</v>
      </c>
      <c r="C11" s="211"/>
      <c r="D11" s="211"/>
      <c r="E11" s="212">
        <f>SUM(C11:D11)</f>
        <v>0</v>
      </c>
      <c r="F11" s="211"/>
      <c r="G11" s="211"/>
      <c r="H11" s="212">
        <f>SUM(F11:G11)</f>
        <v>0</v>
      </c>
      <c r="I11" s="212">
        <f>SUM(C11,F11)</f>
        <v>0</v>
      </c>
      <c r="J11" s="211">
        <f>SUM(D11,G11)</f>
        <v>0</v>
      </c>
      <c r="K11" s="211">
        <f>SUM(I11:J11)</f>
        <v>0</v>
      </c>
    </row>
    <row r="12" spans="1:11" ht="19.5" customHeight="1" x14ac:dyDescent="0.25">
      <c r="A12" s="82">
        <v>2</v>
      </c>
      <c r="B12" s="72">
        <f>'9'!C10</f>
        <v>0</v>
      </c>
      <c r="C12" s="213"/>
      <c r="D12" s="213"/>
      <c r="E12" s="214">
        <f t="shared" ref="E12:E32" si="0">SUM(C12:D12)</f>
        <v>0</v>
      </c>
      <c r="F12" s="213"/>
      <c r="G12" s="213"/>
      <c r="H12" s="214">
        <f t="shared" ref="H12:H32" si="1">SUM(F12:G12)</f>
        <v>0</v>
      </c>
      <c r="I12" s="214">
        <f t="shared" ref="I12:I32" si="2">SUM(C12,F12)</f>
        <v>0</v>
      </c>
      <c r="J12" s="213">
        <f t="shared" ref="J12:J32" si="3">SUM(D12,G12)</f>
        <v>0</v>
      </c>
      <c r="K12" s="213">
        <f t="shared" ref="K12:K32" si="4">SUM(I12:J12)</f>
        <v>0</v>
      </c>
    </row>
    <row r="13" spans="1:11" ht="19.5" customHeight="1" x14ac:dyDescent="0.25">
      <c r="A13" s="82">
        <v>3</v>
      </c>
      <c r="B13" s="72">
        <f>'9'!C11</f>
        <v>0</v>
      </c>
      <c r="C13" s="213"/>
      <c r="D13" s="213"/>
      <c r="E13" s="214">
        <f t="shared" si="0"/>
        <v>0</v>
      </c>
      <c r="F13" s="213"/>
      <c r="G13" s="213"/>
      <c r="H13" s="214">
        <f t="shared" si="1"/>
        <v>0</v>
      </c>
      <c r="I13" s="214">
        <f t="shared" si="2"/>
        <v>0</v>
      </c>
      <c r="J13" s="213">
        <f t="shared" si="3"/>
        <v>0</v>
      </c>
      <c r="K13" s="213">
        <f t="shared" si="4"/>
        <v>0</v>
      </c>
    </row>
    <row r="14" spans="1:11" ht="19.5" customHeight="1" x14ac:dyDescent="0.25">
      <c r="A14" s="82">
        <v>4</v>
      </c>
      <c r="B14" s="72">
        <f>'9'!C12</f>
        <v>0</v>
      </c>
      <c r="C14" s="213"/>
      <c r="D14" s="213"/>
      <c r="E14" s="214">
        <f t="shared" si="0"/>
        <v>0</v>
      </c>
      <c r="F14" s="213"/>
      <c r="G14" s="213"/>
      <c r="H14" s="214">
        <f t="shared" si="1"/>
        <v>0</v>
      </c>
      <c r="I14" s="214">
        <f t="shared" si="2"/>
        <v>0</v>
      </c>
      <c r="J14" s="213">
        <f t="shared" si="3"/>
        <v>0</v>
      </c>
      <c r="K14" s="213">
        <f t="shared" si="4"/>
        <v>0</v>
      </c>
    </row>
    <row r="15" spans="1:11" ht="19.5" customHeight="1" x14ac:dyDescent="0.25">
      <c r="A15" s="82">
        <v>5</v>
      </c>
      <c r="B15" s="72">
        <f>'9'!C13</f>
        <v>0</v>
      </c>
      <c r="C15" s="213"/>
      <c r="D15" s="213"/>
      <c r="E15" s="214">
        <f t="shared" si="0"/>
        <v>0</v>
      </c>
      <c r="F15" s="213"/>
      <c r="G15" s="213"/>
      <c r="H15" s="214">
        <f t="shared" si="1"/>
        <v>0</v>
      </c>
      <c r="I15" s="214">
        <f t="shared" si="2"/>
        <v>0</v>
      </c>
      <c r="J15" s="213">
        <f t="shared" si="3"/>
        <v>0</v>
      </c>
      <c r="K15" s="213">
        <f t="shared" si="4"/>
        <v>0</v>
      </c>
    </row>
    <row r="16" spans="1:11" ht="19.5" customHeight="1" x14ac:dyDescent="0.25">
      <c r="A16" s="131">
        <v>6</v>
      </c>
      <c r="B16" s="72">
        <f>'9'!C14</f>
        <v>0</v>
      </c>
      <c r="C16" s="213"/>
      <c r="D16" s="213"/>
      <c r="E16" s="214">
        <f t="shared" si="0"/>
        <v>0</v>
      </c>
      <c r="F16" s="213"/>
      <c r="G16" s="213"/>
      <c r="H16" s="214">
        <f t="shared" si="1"/>
        <v>0</v>
      </c>
      <c r="I16" s="214">
        <f t="shared" si="2"/>
        <v>0</v>
      </c>
      <c r="J16" s="213">
        <f t="shared" si="3"/>
        <v>0</v>
      </c>
      <c r="K16" s="213">
        <f t="shared" si="4"/>
        <v>0</v>
      </c>
    </row>
    <row r="17" spans="1:11" ht="19.5" customHeight="1" x14ac:dyDescent="0.25">
      <c r="A17" s="131">
        <v>7</v>
      </c>
      <c r="B17" s="72">
        <f>'9'!C15</f>
        <v>0</v>
      </c>
      <c r="C17" s="213"/>
      <c r="D17" s="213"/>
      <c r="E17" s="214">
        <f t="shared" si="0"/>
        <v>0</v>
      </c>
      <c r="F17" s="213"/>
      <c r="G17" s="213"/>
      <c r="H17" s="214">
        <f t="shared" si="1"/>
        <v>0</v>
      </c>
      <c r="I17" s="214">
        <f t="shared" si="2"/>
        <v>0</v>
      </c>
      <c r="J17" s="213">
        <f t="shared" si="3"/>
        <v>0</v>
      </c>
      <c r="K17" s="213">
        <f t="shared" si="4"/>
        <v>0</v>
      </c>
    </row>
    <row r="18" spans="1:11" ht="19.5" customHeight="1" x14ac:dyDescent="0.25">
      <c r="A18" s="131">
        <v>8</v>
      </c>
      <c r="B18" s="72">
        <f>'9'!C16</f>
        <v>0</v>
      </c>
      <c r="C18" s="213"/>
      <c r="D18" s="213"/>
      <c r="E18" s="214">
        <f t="shared" si="0"/>
        <v>0</v>
      </c>
      <c r="F18" s="213"/>
      <c r="G18" s="213"/>
      <c r="H18" s="214">
        <f t="shared" si="1"/>
        <v>0</v>
      </c>
      <c r="I18" s="214">
        <f t="shared" si="2"/>
        <v>0</v>
      </c>
      <c r="J18" s="213">
        <f t="shared" si="3"/>
        <v>0</v>
      </c>
      <c r="K18" s="213">
        <f t="shared" si="4"/>
        <v>0</v>
      </c>
    </row>
    <row r="19" spans="1:11" ht="19.5" customHeight="1" x14ac:dyDescent="0.25">
      <c r="A19" s="131">
        <v>9</v>
      </c>
      <c r="B19" s="72">
        <f>'9'!C17</f>
        <v>0</v>
      </c>
      <c r="C19" s="213"/>
      <c r="D19" s="213"/>
      <c r="E19" s="214">
        <f t="shared" si="0"/>
        <v>0</v>
      </c>
      <c r="F19" s="213"/>
      <c r="G19" s="213"/>
      <c r="H19" s="214">
        <f t="shared" si="1"/>
        <v>0</v>
      </c>
      <c r="I19" s="214">
        <f t="shared" si="2"/>
        <v>0</v>
      </c>
      <c r="J19" s="213">
        <f t="shared" si="3"/>
        <v>0</v>
      </c>
      <c r="K19" s="213">
        <f t="shared" si="4"/>
        <v>0</v>
      </c>
    </row>
    <row r="20" spans="1:11" ht="19.5" customHeight="1" x14ac:dyDescent="0.25">
      <c r="A20" s="131">
        <v>10</v>
      </c>
      <c r="B20" s="72">
        <f>'9'!C18</f>
        <v>0</v>
      </c>
      <c r="C20" s="213"/>
      <c r="D20" s="213"/>
      <c r="E20" s="214">
        <f t="shared" si="0"/>
        <v>0</v>
      </c>
      <c r="F20" s="213"/>
      <c r="G20" s="213"/>
      <c r="H20" s="214">
        <f t="shared" si="1"/>
        <v>0</v>
      </c>
      <c r="I20" s="214">
        <f t="shared" si="2"/>
        <v>0</v>
      </c>
      <c r="J20" s="213">
        <f t="shared" si="3"/>
        <v>0</v>
      </c>
      <c r="K20" s="213">
        <f t="shared" si="4"/>
        <v>0</v>
      </c>
    </row>
    <row r="21" spans="1:11" ht="19.5" customHeight="1" x14ac:dyDescent="0.25">
      <c r="A21" s="131">
        <v>11</v>
      </c>
      <c r="B21" s="72">
        <f>'9'!C19</f>
        <v>0</v>
      </c>
      <c r="C21" s="213"/>
      <c r="D21" s="213"/>
      <c r="E21" s="214">
        <f t="shared" si="0"/>
        <v>0</v>
      </c>
      <c r="F21" s="213"/>
      <c r="G21" s="213"/>
      <c r="H21" s="214">
        <f t="shared" si="1"/>
        <v>0</v>
      </c>
      <c r="I21" s="214">
        <f t="shared" si="2"/>
        <v>0</v>
      </c>
      <c r="J21" s="213">
        <f t="shared" si="3"/>
        <v>0</v>
      </c>
      <c r="K21" s="213">
        <f t="shared" si="4"/>
        <v>0</v>
      </c>
    </row>
    <row r="22" spans="1:11" ht="19.5" customHeight="1" x14ac:dyDescent="0.25">
      <c r="A22" s="131">
        <v>12</v>
      </c>
      <c r="B22" s="72">
        <f>'9'!C20</f>
        <v>0</v>
      </c>
      <c r="C22" s="213"/>
      <c r="D22" s="213"/>
      <c r="E22" s="214">
        <f t="shared" si="0"/>
        <v>0</v>
      </c>
      <c r="F22" s="213"/>
      <c r="G22" s="213"/>
      <c r="H22" s="214">
        <f t="shared" si="1"/>
        <v>0</v>
      </c>
      <c r="I22" s="214">
        <f t="shared" si="2"/>
        <v>0</v>
      </c>
      <c r="J22" s="213">
        <f t="shared" si="3"/>
        <v>0</v>
      </c>
      <c r="K22" s="213">
        <f t="shared" si="4"/>
        <v>0</v>
      </c>
    </row>
    <row r="23" spans="1:11" ht="19.5" customHeight="1" x14ac:dyDescent="0.25">
      <c r="A23" s="131">
        <v>13</v>
      </c>
      <c r="B23" s="72">
        <f>'9'!C21</f>
        <v>0</v>
      </c>
      <c r="C23" s="213"/>
      <c r="D23" s="213"/>
      <c r="E23" s="214">
        <f t="shared" si="0"/>
        <v>0</v>
      </c>
      <c r="F23" s="213"/>
      <c r="G23" s="213"/>
      <c r="H23" s="214">
        <f t="shared" si="1"/>
        <v>0</v>
      </c>
      <c r="I23" s="214">
        <f t="shared" si="2"/>
        <v>0</v>
      </c>
      <c r="J23" s="213">
        <f t="shared" si="3"/>
        <v>0</v>
      </c>
      <c r="K23" s="213">
        <f t="shared" si="4"/>
        <v>0</v>
      </c>
    </row>
    <row r="24" spans="1:11" ht="19.5" customHeight="1" x14ac:dyDescent="0.25">
      <c r="A24" s="131">
        <v>14</v>
      </c>
      <c r="B24" s="72">
        <f>'9'!C22</f>
        <v>0</v>
      </c>
      <c r="C24" s="213"/>
      <c r="D24" s="213"/>
      <c r="E24" s="214">
        <f t="shared" si="0"/>
        <v>0</v>
      </c>
      <c r="F24" s="213"/>
      <c r="G24" s="213"/>
      <c r="H24" s="214">
        <f t="shared" si="1"/>
        <v>0</v>
      </c>
      <c r="I24" s="214">
        <f t="shared" si="2"/>
        <v>0</v>
      </c>
      <c r="J24" s="213">
        <f t="shared" si="3"/>
        <v>0</v>
      </c>
      <c r="K24" s="213">
        <f t="shared" si="4"/>
        <v>0</v>
      </c>
    </row>
    <row r="25" spans="1:11" ht="19.5" customHeight="1" x14ac:dyDescent="0.25">
      <c r="A25" s="131">
        <v>15</v>
      </c>
      <c r="B25" s="72">
        <f>'9'!C23</f>
        <v>0</v>
      </c>
      <c r="C25" s="213"/>
      <c r="D25" s="213"/>
      <c r="E25" s="214">
        <f t="shared" si="0"/>
        <v>0</v>
      </c>
      <c r="F25" s="213"/>
      <c r="G25" s="213"/>
      <c r="H25" s="214">
        <f t="shared" si="1"/>
        <v>0</v>
      </c>
      <c r="I25" s="214">
        <f t="shared" si="2"/>
        <v>0</v>
      </c>
      <c r="J25" s="213">
        <f t="shared" si="3"/>
        <v>0</v>
      </c>
      <c r="K25" s="213">
        <f t="shared" si="4"/>
        <v>0</v>
      </c>
    </row>
    <row r="26" spans="1:11" ht="19.5" customHeight="1" x14ac:dyDescent="0.25">
      <c r="A26" s="131">
        <v>16</v>
      </c>
      <c r="B26" s="72">
        <f>'9'!C24</f>
        <v>0</v>
      </c>
      <c r="C26" s="213"/>
      <c r="D26" s="213"/>
      <c r="E26" s="214">
        <f t="shared" si="0"/>
        <v>0</v>
      </c>
      <c r="F26" s="213"/>
      <c r="G26" s="213"/>
      <c r="H26" s="214">
        <f t="shared" si="1"/>
        <v>0</v>
      </c>
      <c r="I26" s="214">
        <f t="shared" si="2"/>
        <v>0</v>
      </c>
      <c r="J26" s="213">
        <f t="shared" si="3"/>
        <v>0</v>
      </c>
      <c r="K26" s="213">
        <f t="shared" si="4"/>
        <v>0</v>
      </c>
    </row>
    <row r="27" spans="1:11" ht="19.5" customHeight="1" x14ac:dyDescent="0.25">
      <c r="A27" s="131">
        <v>17</v>
      </c>
      <c r="B27" s="72">
        <f>'9'!C25</f>
        <v>0</v>
      </c>
      <c r="C27" s="213"/>
      <c r="D27" s="213"/>
      <c r="E27" s="214">
        <f t="shared" si="0"/>
        <v>0</v>
      </c>
      <c r="F27" s="213"/>
      <c r="G27" s="213"/>
      <c r="H27" s="214">
        <f t="shared" si="1"/>
        <v>0</v>
      </c>
      <c r="I27" s="214">
        <f t="shared" si="2"/>
        <v>0</v>
      </c>
      <c r="J27" s="213">
        <f t="shared" si="3"/>
        <v>0</v>
      </c>
      <c r="K27" s="213">
        <f t="shared" si="4"/>
        <v>0</v>
      </c>
    </row>
    <row r="28" spans="1:11" ht="19.5" customHeight="1" x14ac:dyDescent="0.25">
      <c r="A28" s="131">
        <v>18</v>
      </c>
      <c r="B28" s="72">
        <f>'9'!C26</f>
        <v>0</v>
      </c>
      <c r="C28" s="213"/>
      <c r="D28" s="213"/>
      <c r="E28" s="214">
        <f t="shared" si="0"/>
        <v>0</v>
      </c>
      <c r="F28" s="213"/>
      <c r="G28" s="213"/>
      <c r="H28" s="214">
        <f t="shared" si="1"/>
        <v>0</v>
      </c>
      <c r="I28" s="214">
        <f t="shared" si="2"/>
        <v>0</v>
      </c>
      <c r="J28" s="213">
        <f t="shared" si="3"/>
        <v>0</v>
      </c>
      <c r="K28" s="213">
        <f t="shared" si="4"/>
        <v>0</v>
      </c>
    </row>
    <row r="29" spans="1:11" ht="20.100000000000001" customHeight="1" x14ac:dyDescent="0.25">
      <c r="A29" s="131">
        <v>19</v>
      </c>
      <c r="B29" s="72">
        <f>'9'!C27</f>
        <v>0</v>
      </c>
      <c r="C29" s="213"/>
      <c r="D29" s="213"/>
      <c r="E29" s="214">
        <f t="shared" si="0"/>
        <v>0</v>
      </c>
      <c r="F29" s="213"/>
      <c r="G29" s="213"/>
      <c r="H29" s="214">
        <f t="shared" si="1"/>
        <v>0</v>
      </c>
      <c r="I29" s="214">
        <f t="shared" si="2"/>
        <v>0</v>
      </c>
      <c r="J29" s="213">
        <f t="shared" si="3"/>
        <v>0</v>
      </c>
      <c r="K29" s="213">
        <f t="shared" si="4"/>
        <v>0</v>
      </c>
    </row>
    <row r="30" spans="1:11" ht="20.100000000000001" customHeight="1" x14ac:dyDescent="0.25">
      <c r="A30" s="131">
        <v>20</v>
      </c>
      <c r="B30" s="72">
        <f>'9'!C28</f>
        <v>0</v>
      </c>
      <c r="C30" s="213"/>
      <c r="D30" s="213"/>
      <c r="E30" s="214">
        <f t="shared" si="0"/>
        <v>0</v>
      </c>
      <c r="F30" s="213"/>
      <c r="G30" s="213"/>
      <c r="H30" s="214">
        <f t="shared" si="1"/>
        <v>0</v>
      </c>
      <c r="I30" s="214">
        <f t="shared" si="2"/>
        <v>0</v>
      </c>
      <c r="J30" s="213">
        <f t="shared" si="3"/>
        <v>0</v>
      </c>
      <c r="K30" s="213">
        <f t="shared" si="4"/>
        <v>0</v>
      </c>
    </row>
    <row r="31" spans="1:11" ht="20.100000000000001" customHeight="1" x14ac:dyDescent="0.25">
      <c r="A31" s="82"/>
      <c r="B31" s="72"/>
      <c r="C31" s="214"/>
      <c r="D31" s="213"/>
      <c r="E31" s="214">
        <f t="shared" si="0"/>
        <v>0</v>
      </c>
      <c r="F31" s="213"/>
      <c r="G31" s="213"/>
      <c r="H31" s="214">
        <f t="shared" si="1"/>
        <v>0</v>
      </c>
      <c r="I31" s="214">
        <f t="shared" si="2"/>
        <v>0</v>
      </c>
      <c r="J31" s="213">
        <f t="shared" si="3"/>
        <v>0</v>
      </c>
      <c r="K31" s="213">
        <f t="shared" si="4"/>
        <v>0</v>
      </c>
    </row>
    <row r="32" spans="1:11" ht="20.100000000000001" customHeight="1" x14ac:dyDescent="0.25">
      <c r="A32" s="215"/>
      <c r="B32" s="78"/>
      <c r="C32" s="217"/>
      <c r="D32" s="216"/>
      <c r="E32" s="217">
        <f t="shared" si="0"/>
        <v>0</v>
      </c>
      <c r="F32" s="216"/>
      <c r="G32" s="216"/>
      <c r="H32" s="217">
        <f t="shared" si="1"/>
        <v>0</v>
      </c>
      <c r="I32" s="217">
        <f t="shared" si="2"/>
        <v>0</v>
      </c>
      <c r="J32" s="216">
        <f t="shared" si="3"/>
        <v>0</v>
      </c>
      <c r="K32" s="216">
        <f t="shared" si="4"/>
        <v>0</v>
      </c>
    </row>
    <row r="33" spans="1:11" ht="20.100000000000001" customHeight="1" x14ac:dyDescent="0.25">
      <c r="A33" s="72">
        <v>1</v>
      </c>
      <c r="B33" s="72" t="s">
        <v>494</v>
      </c>
      <c r="C33" s="213"/>
      <c r="D33" s="213"/>
      <c r="E33" s="213">
        <f t="shared" ref="E33:E36" si="5">SUM(C33:D33)</f>
        <v>0</v>
      </c>
      <c r="F33" s="213"/>
      <c r="G33" s="213"/>
      <c r="H33" s="213">
        <f t="shared" ref="H33:H38" si="6">SUM(F33:G33)</f>
        <v>0</v>
      </c>
      <c r="I33" s="213">
        <f t="shared" ref="I33:J37" si="7">SUM(C33,F33)</f>
        <v>0</v>
      </c>
      <c r="J33" s="213">
        <f t="shared" si="7"/>
        <v>0</v>
      </c>
      <c r="K33" s="213">
        <f t="shared" ref="K33:K38" si="8">SUM(I33:J33)</f>
        <v>0</v>
      </c>
    </row>
    <row r="34" spans="1:11" ht="20.100000000000001" customHeight="1" x14ac:dyDescent="0.25">
      <c r="A34" s="72" t="s">
        <v>316</v>
      </c>
      <c r="B34" s="72" t="s">
        <v>495</v>
      </c>
      <c r="C34" s="213"/>
      <c r="D34" s="213"/>
      <c r="E34" s="213">
        <f t="shared" si="5"/>
        <v>0</v>
      </c>
      <c r="F34" s="213"/>
      <c r="G34" s="213"/>
      <c r="H34" s="213">
        <f t="shared" si="6"/>
        <v>0</v>
      </c>
      <c r="I34" s="213">
        <f>SUM(C34,F34)</f>
        <v>0</v>
      </c>
      <c r="J34" s="213">
        <f t="shared" si="7"/>
        <v>0</v>
      </c>
      <c r="K34" s="213">
        <f t="shared" si="8"/>
        <v>0</v>
      </c>
    </row>
    <row r="35" spans="1:11" ht="20.100000000000001" customHeight="1" x14ac:dyDescent="0.25">
      <c r="A35" s="72"/>
      <c r="B35" s="72" t="s">
        <v>505</v>
      </c>
      <c r="C35" s="213"/>
      <c r="D35" s="213"/>
      <c r="E35" s="213">
        <f t="shared" si="5"/>
        <v>0</v>
      </c>
      <c r="F35" s="213"/>
      <c r="G35" s="213"/>
      <c r="H35" s="213">
        <f t="shared" si="6"/>
        <v>0</v>
      </c>
      <c r="I35" s="213">
        <f t="shared" si="7"/>
        <v>0</v>
      </c>
      <c r="J35" s="213">
        <f t="shared" si="7"/>
        <v>0</v>
      </c>
      <c r="K35" s="213">
        <f t="shared" si="8"/>
        <v>0</v>
      </c>
    </row>
    <row r="36" spans="1:11" ht="20.100000000000001" customHeight="1" x14ac:dyDescent="0.25">
      <c r="A36" s="72"/>
      <c r="B36" s="72" t="s">
        <v>506</v>
      </c>
      <c r="C36" s="213"/>
      <c r="D36" s="213"/>
      <c r="E36" s="213">
        <f t="shared" si="5"/>
        <v>0</v>
      </c>
      <c r="F36" s="213"/>
      <c r="G36" s="213"/>
      <c r="H36" s="213">
        <f t="shared" si="6"/>
        <v>0</v>
      </c>
      <c r="I36" s="213">
        <f t="shared" si="7"/>
        <v>0</v>
      </c>
      <c r="J36" s="213">
        <f t="shared" si="7"/>
        <v>0</v>
      </c>
      <c r="K36" s="213">
        <f t="shared" si="8"/>
        <v>0</v>
      </c>
    </row>
    <row r="37" spans="1:11" ht="20.100000000000001" customHeight="1" x14ac:dyDescent="0.25">
      <c r="A37" s="142" t="s">
        <v>1017</v>
      </c>
      <c r="B37" s="234"/>
      <c r="C37" s="219"/>
      <c r="D37" s="219"/>
      <c r="E37" s="218">
        <f>SUM(C37:D37)</f>
        <v>0</v>
      </c>
      <c r="F37" s="219"/>
      <c r="G37" s="219"/>
      <c r="H37" s="218">
        <f t="shared" si="6"/>
        <v>0</v>
      </c>
      <c r="I37" s="218">
        <f t="shared" si="7"/>
        <v>0</v>
      </c>
      <c r="J37" s="218">
        <f t="shared" si="7"/>
        <v>0</v>
      </c>
      <c r="K37" s="218">
        <f t="shared" si="8"/>
        <v>0</v>
      </c>
    </row>
    <row r="38" spans="1:11" ht="20.100000000000001" customHeight="1" x14ac:dyDescent="0.25">
      <c r="A38" s="196" t="s">
        <v>484</v>
      </c>
      <c r="B38" s="196"/>
      <c r="C38" s="218"/>
      <c r="D38" s="218"/>
      <c r="E38" s="218">
        <f>SUM(C38:D38)</f>
        <v>0</v>
      </c>
      <c r="F38" s="218"/>
      <c r="G38" s="218"/>
      <c r="H38" s="218">
        <f t="shared" si="6"/>
        <v>0</v>
      </c>
      <c r="I38" s="218">
        <f t="shared" ref="I38:J38" si="9">SUM(C38,F38)</f>
        <v>0</v>
      </c>
      <c r="J38" s="218">
        <f t="shared" si="9"/>
        <v>0</v>
      </c>
      <c r="K38" s="218">
        <f t="shared" si="8"/>
        <v>0</v>
      </c>
    </row>
    <row r="39" spans="1:11" ht="20.100000000000001" customHeight="1" thickBot="1" x14ac:dyDescent="0.3">
      <c r="A39" s="83" t="s">
        <v>1038</v>
      </c>
      <c r="B39" s="83"/>
      <c r="C39" s="253"/>
      <c r="D39" s="254"/>
      <c r="E39" s="221" t="e">
        <f>E38/'2'!$E$28*100000</f>
        <v>#DIV/0!</v>
      </c>
      <c r="F39" s="253"/>
      <c r="G39" s="254"/>
      <c r="H39" s="221" t="e">
        <f>H38/'2'!$E$28*100000</f>
        <v>#DIV/0!</v>
      </c>
      <c r="I39" s="253"/>
      <c r="J39" s="254"/>
      <c r="K39" s="221" t="e">
        <f>K38/'2'!$E$28*100000</f>
        <v>#DIV/0!</v>
      </c>
    </row>
    <row r="41" spans="1:11" s="727" customFormat="1" ht="12.75" x14ac:dyDescent="0.25">
      <c r="A41" s="727" t="s">
        <v>388</v>
      </c>
      <c r="C41" s="998"/>
      <c r="D41" s="998"/>
      <c r="E41" s="998"/>
      <c r="F41" s="998"/>
      <c r="G41" s="998"/>
      <c r="H41" s="998"/>
      <c r="I41" s="998"/>
      <c r="J41" s="998"/>
      <c r="K41" s="998"/>
    </row>
    <row r="42" spans="1:11" s="727" customFormat="1" ht="12.75" x14ac:dyDescent="0.25">
      <c r="A42" s="727" t="s">
        <v>1039</v>
      </c>
    </row>
    <row r="43" spans="1:11" s="727" customFormat="1" ht="12.75" x14ac:dyDescent="0.25">
      <c r="B43" s="727" t="s">
        <v>1236</v>
      </c>
    </row>
    <row r="44" spans="1:11" s="727" customFormat="1" ht="12.75" x14ac:dyDescent="0.25"/>
  </sheetData>
  <mergeCells count="5">
    <mergeCell ref="A3:K3"/>
    <mergeCell ref="A7:A9"/>
    <mergeCell ref="B7:B9"/>
    <mergeCell ref="C7:K7"/>
    <mergeCell ref="I8:K8"/>
  </mergeCells>
  <printOptions horizontalCentered="1"/>
  <pageMargins left="0.54" right="0.51" top="1.1499999999999999" bottom="0.9" header="0" footer="0"/>
  <pageSetup paperSize="9" scale="54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0DAC1-B51B-4385-B402-152560FA2135}">
  <sheetPr codeName="Sheet19">
    <tabColor rgb="FF92D050"/>
    <pageSetUpPr fitToPage="1"/>
  </sheetPr>
  <dimension ref="A1:AC43"/>
  <sheetViews>
    <sheetView zoomScale="70" zoomScaleNormal="70" workbookViewId="0">
      <selection activeCell="C47" sqref="C47"/>
    </sheetView>
  </sheetViews>
  <sheetFormatPr defaultColWidth="9.140625" defaultRowHeight="15" x14ac:dyDescent="0.25"/>
  <cols>
    <col min="1" max="1" width="5.7109375" style="70" customWidth="1"/>
    <col min="2" max="2" width="38.7109375" style="70" customWidth="1"/>
    <col min="3" max="14" width="11.7109375" style="70" customWidth="1"/>
    <col min="15" max="29" width="7.7109375" style="70" customWidth="1"/>
    <col min="30" max="30" width="9.7109375" style="70" customWidth="1"/>
    <col min="31" max="256" width="9.140625" style="70"/>
    <col min="257" max="257" width="5.7109375" style="70" customWidth="1"/>
    <col min="258" max="258" width="36.28515625" style="70" customWidth="1"/>
    <col min="259" max="270" width="11.7109375" style="70" customWidth="1"/>
    <col min="271" max="285" width="7.7109375" style="70" customWidth="1"/>
    <col min="286" max="286" width="9.7109375" style="70" customWidth="1"/>
    <col min="287" max="512" width="9.140625" style="70"/>
    <col min="513" max="513" width="5.7109375" style="70" customWidth="1"/>
    <col min="514" max="514" width="36.28515625" style="70" customWidth="1"/>
    <col min="515" max="526" width="11.7109375" style="70" customWidth="1"/>
    <col min="527" max="541" width="7.7109375" style="70" customWidth="1"/>
    <col min="542" max="542" width="9.7109375" style="70" customWidth="1"/>
    <col min="543" max="768" width="9.140625" style="70"/>
    <col min="769" max="769" width="5.7109375" style="70" customWidth="1"/>
    <col min="770" max="770" width="36.28515625" style="70" customWidth="1"/>
    <col min="771" max="782" width="11.7109375" style="70" customWidth="1"/>
    <col min="783" max="797" width="7.7109375" style="70" customWidth="1"/>
    <col min="798" max="798" width="9.7109375" style="70" customWidth="1"/>
    <col min="799" max="1024" width="9.140625" style="70"/>
    <col min="1025" max="1025" width="5.7109375" style="70" customWidth="1"/>
    <col min="1026" max="1026" width="36.28515625" style="70" customWidth="1"/>
    <col min="1027" max="1038" width="11.7109375" style="70" customWidth="1"/>
    <col min="1039" max="1053" width="7.7109375" style="70" customWidth="1"/>
    <col min="1054" max="1054" width="9.7109375" style="70" customWidth="1"/>
    <col min="1055" max="1280" width="9.140625" style="70"/>
    <col min="1281" max="1281" width="5.7109375" style="70" customWidth="1"/>
    <col min="1282" max="1282" width="36.28515625" style="70" customWidth="1"/>
    <col min="1283" max="1294" width="11.7109375" style="70" customWidth="1"/>
    <col min="1295" max="1309" width="7.7109375" style="70" customWidth="1"/>
    <col min="1310" max="1310" width="9.7109375" style="70" customWidth="1"/>
    <col min="1311" max="1536" width="9.140625" style="70"/>
    <col min="1537" max="1537" width="5.7109375" style="70" customWidth="1"/>
    <col min="1538" max="1538" width="36.28515625" style="70" customWidth="1"/>
    <col min="1539" max="1550" width="11.7109375" style="70" customWidth="1"/>
    <col min="1551" max="1565" width="7.7109375" style="70" customWidth="1"/>
    <col min="1566" max="1566" width="9.7109375" style="70" customWidth="1"/>
    <col min="1567" max="1792" width="9.140625" style="70"/>
    <col min="1793" max="1793" width="5.7109375" style="70" customWidth="1"/>
    <col min="1794" max="1794" width="36.28515625" style="70" customWidth="1"/>
    <col min="1795" max="1806" width="11.7109375" style="70" customWidth="1"/>
    <col min="1807" max="1821" width="7.7109375" style="70" customWidth="1"/>
    <col min="1822" max="1822" width="9.7109375" style="70" customWidth="1"/>
    <col min="1823" max="2048" width="9.140625" style="70"/>
    <col min="2049" max="2049" width="5.7109375" style="70" customWidth="1"/>
    <col min="2050" max="2050" width="36.28515625" style="70" customWidth="1"/>
    <col min="2051" max="2062" width="11.7109375" style="70" customWidth="1"/>
    <col min="2063" max="2077" width="7.7109375" style="70" customWidth="1"/>
    <col min="2078" max="2078" width="9.7109375" style="70" customWidth="1"/>
    <col min="2079" max="2304" width="9.140625" style="70"/>
    <col min="2305" max="2305" width="5.7109375" style="70" customWidth="1"/>
    <col min="2306" max="2306" width="36.28515625" style="70" customWidth="1"/>
    <col min="2307" max="2318" width="11.7109375" style="70" customWidth="1"/>
    <col min="2319" max="2333" width="7.7109375" style="70" customWidth="1"/>
    <col min="2334" max="2334" width="9.7109375" style="70" customWidth="1"/>
    <col min="2335" max="2560" width="9.140625" style="70"/>
    <col min="2561" max="2561" width="5.7109375" style="70" customWidth="1"/>
    <col min="2562" max="2562" width="36.28515625" style="70" customWidth="1"/>
    <col min="2563" max="2574" width="11.7109375" style="70" customWidth="1"/>
    <col min="2575" max="2589" width="7.7109375" style="70" customWidth="1"/>
    <col min="2590" max="2590" width="9.7109375" style="70" customWidth="1"/>
    <col min="2591" max="2816" width="9.140625" style="70"/>
    <col min="2817" max="2817" width="5.7109375" style="70" customWidth="1"/>
    <col min="2818" max="2818" width="36.28515625" style="70" customWidth="1"/>
    <col min="2819" max="2830" width="11.7109375" style="70" customWidth="1"/>
    <col min="2831" max="2845" width="7.7109375" style="70" customWidth="1"/>
    <col min="2846" max="2846" width="9.7109375" style="70" customWidth="1"/>
    <col min="2847" max="3072" width="9.140625" style="70"/>
    <col min="3073" max="3073" width="5.7109375" style="70" customWidth="1"/>
    <col min="3074" max="3074" width="36.28515625" style="70" customWidth="1"/>
    <col min="3075" max="3086" width="11.7109375" style="70" customWidth="1"/>
    <col min="3087" max="3101" width="7.7109375" style="70" customWidth="1"/>
    <col min="3102" max="3102" width="9.7109375" style="70" customWidth="1"/>
    <col min="3103" max="3328" width="9.140625" style="70"/>
    <col min="3329" max="3329" width="5.7109375" style="70" customWidth="1"/>
    <col min="3330" max="3330" width="36.28515625" style="70" customWidth="1"/>
    <col min="3331" max="3342" width="11.7109375" style="70" customWidth="1"/>
    <col min="3343" max="3357" width="7.7109375" style="70" customWidth="1"/>
    <col min="3358" max="3358" width="9.7109375" style="70" customWidth="1"/>
    <col min="3359" max="3584" width="9.140625" style="70"/>
    <col min="3585" max="3585" width="5.7109375" style="70" customWidth="1"/>
    <col min="3586" max="3586" width="36.28515625" style="70" customWidth="1"/>
    <col min="3587" max="3598" width="11.7109375" style="70" customWidth="1"/>
    <col min="3599" max="3613" width="7.7109375" style="70" customWidth="1"/>
    <col min="3614" max="3614" width="9.7109375" style="70" customWidth="1"/>
    <col min="3615" max="3840" width="9.140625" style="70"/>
    <col min="3841" max="3841" width="5.7109375" style="70" customWidth="1"/>
    <col min="3842" max="3842" width="36.28515625" style="70" customWidth="1"/>
    <col min="3843" max="3854" width="11.7109375" style="70" customWidth="1"/>
    <col min="3855" max="3869" width="7.7109375" style="70" customWidth="1"/>
    <col min="3870" max="3870" width="9.7109375" style="70" customWidth="1"/>
    <col min="3871" max="4096" width="9.140625" style="70"/>
    <col min="4097" max="4097" width="5.7109375" style="70" customWidth="1"/>
    <col min="4098" max="4098" width="36.28515625" style="70" customWidth="1"/>
    <col min="4099" max="4110" width="11.7109375" style="70" customWidth="1"/>
    <col min="4111" max="4125" width="7.7109375" style="70" customWidth="1"/>
    <col min="4126" max="4126" width="9.7109375" style="70" customWidth="1"/>
    <col min="4127" max="4352" width="9.140625" style="70"/>
    <col min="4353" max="4353" width="5.7109375" style="70" customWidth="1"/>
    <col min="4354" max="4354" width="36.28515625" style="70" customWidth="1"/>
    <col min="4355" max="4366" width="11.7109375" style="70" customWidth="1"/>
    <col min="4367" max="4381" width="7.7109375" style="70" customWidth="1"/>
    <col min="4382" max="4382" width="9.7109375" style="70" customWidth="1"/>
    <col min="4383" max="4608" width="9.140625" style="70"/>
    <col min="4609" max="4609" width="5.7109375" style="70" customWidth="1"/>
    <col min="4610" max="4610" width="36.28515625" style="70" customWidth="1"/>
    <col min="4611" max="4622" width="11.7109375" style="70" customWidth="1"/>
    <col min="4623" max="4637" width="7.7109375" style="70" customWidth="1"/>
    <col min="4638" max="4638" width="9.7109375" style="70" customWidth="1"/>
    <col min="4639" max="4864" width="9.140625" style="70"/>
    <col min="4865" max="4865" width="5.7109375" style="70" customWidth="1"/>
    <col min="4866" max="4866" width="36.28515625" style="70" customWidth="1"/>
    <col min="4867" max="4878" width="11.7109375" style="70" customWidth="1"/>
    <col min="4879" max="4893" width="7.7109375" style="70" customWidth="1"/>
    <col min="4894" max="4894" width="9.7109375" style="70" customWidth="1"/>
    <col min="4895" max="5120" width="9.140625" style="70"/>
    <col min="5121" max="5121" width="5.7109375" style="70" customWidth="1"/>
    <col min="5122" max="5122" width="36.28515625" style="70" customWidth="1"/>
    <col min="5123" max="5134" width="11.7109375" style="70" customWidth="1"/>
    <col min="5135" max="5149" width="7.7109375" style="70" customWidth="1"/>
    <col min="5150" max="5150" width="9.7109375" style="70" customWidth="1"/>
    <col min="5151" max="5376" width="9.140625" style="70"/>
    <col min="5377" max="5377" width="5.7109375" style="70" customWidth="1"/>
    <col min="5378" max="5378" width="36.28515625" style="70" customWidth="1"/>
    <col min="5379" max="5390" width="11.7109375" style="70" customWidth="1"/>
    <col min="5391" max="5405" width="7.7109375" style="70" customWidth="1"/>
    <col min="5406" max="5406" width="9.7109375" style="70" customWidth="1"/>
    <col min="5407" max="5632" width="9.140625" style="70"/>
    <col min="5633" max="5633" width="5.7109375" style="70" customWidth="1"/>
    <col min="5634" max="5634" width="36.28515625" style="70" customWidth="1"/>
    <col min="5635" max="5646" width="11.7109375" style="70" customWidth="1"/>
    <col min="5647" max="5661" width="7.7109375" style="70" customWidth="1"/>
    <col min="5662" max="5662" width="9.7109375" style="70" customWidth="1"/>
    <col min="5663" max="5888" width="9.140625" style="70"/>
    <col min="5889" max="5889" width="5.7109375" style="70" customWidth="1"/>
    <col min="5890" max="5890" width="36.28515625" style="70" customWidth="1"/>
    <col min="5891" max="5902" width="11.7109375" style="70" customWidth="1"/>
    <col min="5903" max="5917" width="7.7109375" style="70" customWidth="1"/>
    <col min="5918" max="5918" width="9.7109375" style="70" customWidth="1"/>
    <col min="5919" max="6144" width="9.140625" style="70"/>
    <col min="6145" max="6145" width="5.7109375" style="70" customWidth="1"/>
    <col min="6146" max="6146" width="36.28515625" style="70" customWidth="1"/>
    <col min="6147" max="6158" width="11.7109375" style="70" customWidth="1"/>
    <col min="6159" max="6173" width="7.7109375" style="70" customWidth="1"/>
    <col min="6174" max="6174" width="9.7109375" style="70" customWidth="1"/>
    <col min="6175" max="6400" width="9.140625" style="70"/>
    <col min="6401" max="6401" width="5.7109375" style="70" customWidth="1"/>
    <col min="6402" max="6402" width="36.28515625" style="70" customWidth="1"/>
    <col min="6403" max="6414" width="11.7109375" style="70" customWidth="1"/>
    <col min="6415" max="6429" width="7.7109375" style="70" customWidth="1"/>
    <col min="6430" max="6430" width="9.7109375" style="70" customWidth="1"/>
    <col min="6431" max="6656" width="9.140625" style="70"/>
    <col min="6657" max="6657" width="5.7109375" style="70" customWidth="1"/>
    <col min="6658" max="6658" width="36.28515625" style="70" customWidth="1"/>
    <col min="6659" max="6670" width="11.7109375" style="70" customWidth="1"/>
    <col min="6671" max="6685" width="7.7109375" style="70" customWidth="1"/>
    <col min="6686" max="6686" width="9.7109375" style="70" customWidth="1"/>
    <col min="6687" max="6912" width="9.140625" style="70"/>
    <col min="6913" max="6913" width="5.7109375" style="70" customWidth="1"/>
    <col min="6914" max="6914" width="36.28515625" style="70" customWidth="1"/>
    <col min="6915" max="6926" width="11.7109375" style="70" customWidth="1"/>
    <col min="6927" max="6941" width="7.7109375" style="70" customWidth="1"/>
    <col min="6942" max="6942" width="9.7109375" style="70" customWidth="1"/>
    <col min="6943" max="7168" width="9.140625" style="70"/>
    <col min="7169" max="7169" width="5.7109375" style="70" customWidth="1"/>
    <col min="7170" max="7170" width="36.28515625" style="70" customWidth="1"/>
    <col min="7171" max="7182" width="11.7109375" style="70" customWidth="1"/>
    <col min="7183" max="7197" width="7.7109375" style="70" customWidth="1"/>
    <col min="7198" max="7198" width="9.7109375" style="70" customWidth="1"/>
    <col min="7199" max="7424" width="9.140625" style="70"/>
    <col min="7425" max="7425" width="5.7109375" style="70" customWidth="1"/>
    <col min="7426" max="7426" width="36.28515625" style="70" customWidth="1"/>
    <col min="7427" max="7438" width="11.7109375" style="70" customWidth="1"/>
    <col min="7439" max="7453" width="7.7109375" style="70" customWidth="1"/>
    <col min="7454" max="7454" width="9.7109375" style="70" customWidth="1"/>
    <col min="7455" max="7680" width="9.140625" style="70"/>
    <col min="7681" max="7681" width="5.7109375" style="70" customWidth="1"/>
    <col min="7682" max="7682" width="36.28515625" style="70" customWidth="1"/>
    <col min="7683" max="7694" width="11.7109375" style="70" customWidth="1"/>
    <col min="7695" max="7709" width="7.7109375" style="70" customWidth="1"/>
    <col min="7710" max="7710" width="9.7109375" style="70" customWidth="1"/>
    <col min="7711" max="7936" width="9.140625" style="70"/>
    <col min="7937" max="7937" width="5.7109375" style="70" customWidth="1"/>
    <col min="7938" max="7938" width="36.28515625" style="70" customWidth="1"/>
    <col min="7939" max="7950" width="11.7109375" style="70" customWidth="1"/>
    <col min="7951" max="7965" width="7.7109375" style="70" customWidth="1"/>
    <col min="7966" max="7966" width="9.7109375" style="70" customWidth="1"/>
    <col min="7967" max="8192" width="9.140625" style="70"/>
    <col min="8193" max="8193" width="5.7109375" style="70" customWidth="1"/>
    <col min="8194" max="8194" width="36.28515625" style="70" customWidth="1"/>
    <col min="8195" max="8206" width="11.7109375" style="70" customWidth="1"/>
    <col min="8207" max="8221" width="7.7109375" style="70" customWidth="1"/>
    <col min="8222" max="8222" width="9.7109375" style="70" customWidth="1"/>
    <col min="8223" max="8448" width="9.140625" style="70"/>
    <col min="8449" max="8449" width="5.7109375" style="70" customWidth="1"/>
    <col min="8450" max="8450" width="36.28515625" style="70" customWidth="1"/>
    <col min="8451" max="8462" width="11.7109375" style="70" customWidth="1"/>
    <col min="8463" max="8477" width="7.7109375" style="70" customWidth="1"/>
    <col min="8478" max="8478" width="9.7109375" style="70" customWidth="1"/>
    <col min="8479" max="8704" width="9.140625" style="70"/>
    <col min="8705" max="8705" width="5.7109375" style="70" customWidth="1"/>
    <col min="8706" max="8706" width="36.28515625" style="70" customWidth="1"/>
    <col min="8707" max="8718" width="11.7109375" style="70" customWidth="1"/>
    <col min="8719" max="8733" width="7.7109375" style="70" customWidth="1"/>
    <col min="8734" max="8734" width="9.7109375" style="70" customWidth="1"/>
    <col min="8735" max="8960" width="9.140625" style="70"/>
    <col min="8961" max="8961" width="5.7109375" style="70" customWidth="1"/>
    <col min="8962" max="8962" width="36.28515625" style="70" customWidth="1"/>
    <col min="8963" max="8974" width="11.7109375" style="70" customWidth="1"/>
    <col min="8975" max="8989" width="7.7109375" style="70" customWidth="1"/>
    <col min="8990" max="8990" width="9.7109375" style="70" customWidth="1"/>
    <col min="8991" max="9216" width="9.140625" style="70"/>
    <col min="9217" max="9217" width="5.7109375" style="70" customWidth="1"/>
    <col min="9218" max="9218" width="36.28515625" style="70" customWidth="1"/>
    <col min="9219" max="9230" width="11.7109375" style="70" customWidth="1"/>
    <col min="9231" max="9245" width="7.7109375" style="70" customWidth="1"/>
    <col min="9246" max="9246" width="9.7109375" style="70" customWidth="1"/>
    <col min="9247" max="9472" width="9.140625" style="70"/>
    <col min="9473" max="9473" width="5.7109375" style="70" customWidth="1"/>
    <col min="9474" max="9474" width="36.28515625" style="70" customWidth="1"/>
    <col min="9475" max="9486" width="11.7109375" style="70" customWidth="1"/>
    <col min="9487" max="9501" width="7.7109375" style="70" customWidth="1"/>
    <col min="9502" max="9502" width="9.7109375" style="70" customWidth="1"/>
    <col min="9503" max="9728" width="9.140625" style="70"/>
    <col min="9729" max="9729" width="5.7109375" style="70" customWidth="1"/>
    <col min="9730" max="9730" width="36.28515625" style="70" customWidth="1"/>
    <col min="9731" max="9742" width="11.7109375" style="70" customWidth="1"/>
    <col min="9743" max="9757" width="7.7109375" style="70" customWidth="1"/>
    <col min="9758" max="9758" width="9.7109375" style="70" customWidth="1"/>
    <col min="9759" max="9984" width="9.140625" style="70"/>
    <col min="9985" max="9985" width="5.7109375" style="70" customWidth="1"/>
    <col min="9986" max="9986" width="36.28515625" style="70" customWidth="1"/>
    <col min="9987" max="9998" width="11.7109375" style="70" customWidth="1"/>
    <col min="9999" max="10013" width="7.7109375" style="70" customWidth="1"/>
    <col min="10014" max="10014" width="9.7109375" style="70" customWidth="1"/>
    <col min="10015" max="10240" width="9.140625" style="70"/>
    <col min="10241" max="10241" width="5.7109375" style="70" customWidth="1"/>
    <col min="10242" max="10242" width="36.28515625" style="70" customWidth="1"/>
    <col min="10243" max="10254" width="11.7109375" style="70" customWidth="1"/>
    <col min="10255" max="10269" width="7.7109375" style="70" customWidth="1"/>
    <col min="10270" max="10270" width="9.7109375" style="70" customWidth="1"/>
    <col min="10271" max="10496" width="9.140625" style="70"/>
    <col min="10497" max="10497" width="5.7109375" style="70" customWidth="1"/>
    <col min="10498" max="10498" width="36.28515625" style="70" customWidth="1"/>
    <col min="10499" max="10510" width="11.7109375" style="70" customWidth="1"/>
    <col min="10511" max="10525" width="7.7109375" style="70" customWidth="1"/>
    <col min="10526" max="10526" width="9.7109375" style="70" customWidth="1"/>
    <col min="10527" max="10752" width="9.140625" style="70"/>
    <col min="10753" max="10753" width="5.7109375" style="70" customWidth="1"/>
    <col min="10754" max="10754" width="36.28515625" style="70" customWidth="1"/>
    <col min="10755" max="10766" width="11.7109375" style="70" customWidth="1"/>
    <col min="10767" max="10781" width="7.7109375" style="70" customWidth="1"/>
    <col min="10782" max="10782" width="9.7109375" style="70" customWidth="1"/>
    <col min="10783" max="11008" width="9.140625" style="70"/>
    <col min="11009" max="11009" width="5.7109375" style="70" customWidth="1"/>
    <col min="11010" max="11010" width="36.28515625" style="70" customWidth="1"/>
    <col min="11011" max="11022" width="11.7109375" style="70" customWidth="1"/>
    <col min="11023" max="11037" width="7.7109375" style="70" customWidth="1"/>
    <col min="11038" max="11038" width="9.7109375" style="70" customWidth="1"/>
    <col min="11039" max="11264" width="9.140625" style="70"/>
    <col min="11265" max="11265" width="5.7109375" style="70" customWidth="1"/>
    <col min="11266" max="11266" width="36.28515625" style="70" customWidth="1"/>
    <col min="11267" max="11278" width="11.7109375" style="70" customWidth="1"/>
    <col min="11279" max="11293" width="7.7109375" style="70" customWidth="1"/>
    <col min="11294" max="11294" width="9.7109375" style="70" customWidth="1"/>
    <col min="11295" max="11520" width="9.140625" style="70"/>
    <col min="11521" max="11521" width="5.7109375" style="70" customWidth="1"/>
    <col min="11522" max="11522" width="36.28515625" style="70" customWidth="1"/>
    <col min="11523" max="11534" width="11.7109375" style="70" customWidth="1"/>
    <col min="11535" max="11549" width="7.7109375" style="70" customWidth="1"/>
    <col min="11550" max="11550" width="9.7109375" style="70" customWidth="1"/>
    <col min="11551" max="11776" width="9.140625" style="70"/>
    <col min="11777" max="11777" width="5.7109375" style="70" customWidth="1"/>
    <col min="11778" max="11778" width="36.28515625" style="70" customWidth="1"/>
    <col min="11779" max="11790" width="11.7109375" style="70" customWidth="1"/>
    <col min="11791" max="11805" width="7.7109375" style="70" customWidth="1"/>
    <col min="11806" max="11806" width="9.7109375" style="70" customWidth="1"/>
    <col min="11807" max="12032" width="9.140625" style="70"/>
    <col min="12033" max="12033" width="5.7109375" style="70" customWidth="1"/>
    <col min="12034" max="12034" width="36.28515625" style="70" customWidth="1"/>
    <col min="12035" max="12046" width="11.7109375" style="70" customWidth="1"/>
    <col min="12047" max="12061" width="7.7109375" style="70" customWidth="1"/>
    <col min="12062" max="12062" width="9.7109375" style="70" customWidth="1"/>
    <col min="12063" max="12288" width="9.140625" style="70"/>
    <col min="12289" max="12289" width="5.7109375" style="70" customWidth="1"/>
    <col min="12290" max="12290" width="36.28515625" style="70" customWidth="1"/>
    <col min="12291" max="12302" width="11.7109375" style="70" customWidth="1"/>
    <col min="12303" max="12317" width="7.7109375" style="70" customWidth="1"/>
    <col min="12318" max="12318" width="9.7109375" style="70" customWidth="1"/>
    <col min="12319" max="12544" width="9.140625" style="70"/>
    <col min="12545" max="12545" width="5.7109375" style="70" customWidth="1"/>
    <col min="12546" max="12546" width="36.28515625" style="70" customWidth="1"/>
    <col min="12547" max="12558" width="11.7109375" style="70" customWidth="1"/>
    <col min="12559" max="12573" width="7.7109375" style="70" customWidth="1"/>
    <col min="12574" max="12574" width="9.7109375" style="70" customWidth="1"/>
    <col min="12575" max="12800" width="9.140625" style="70"/>
    <col min="12801" max="12801" width="5.7109375" style="70" customWidth="1"/>
    <col min="12802" max="12802" width="36.28515625" style="70" customWidth="1"/>
    <col min="12803" max="12814" width="11.7109375" style="70" customWidth="1"/>
    <col min="12815" max="12829" width="7.7109375" style="70" customWidth="1"/>
    <col min="12830" max="12830" width="9.7109375" style="70" customWidth="1"/>
    <col min="12831" max="13056" width="9.140625" style="70"/>
    <col min="13057" max="13057" width="5.7109375" style="70" customWidth="1"/>
    <col min="13058" max="13058" width="36.28515625" style="70" customWidth="1"/>
    <col min="13059" max="13070" width="11.7109375" style="70" customWidth="1"/>
    <col min="13071" max="13085" width="7.7109375" style="70" customWidth="1"/>
    <col min="13086" max="13086" width="9.7109375" style="70" customWidth="1"/>
    <col min="13087" max="13312" width="9.140625" style="70"/>
    <col min="13313" max="13313" width="5.7109375" style="70" customWidth="1"/>
    <col min="13314" max="13314" width="36.28515625" style="70" customWidth="1"/>
    <col min="13315" max="13326" width="11.7109375" style="70" customWidth="1"/>
    <col min="13327" max="13341" width="7.7109375" style="70" customWidth="1"/>
    <col min="13342" max="13342" width="9.7109375" style="70" customWidth="1"/>
    <col min="13343" max="13568" width="9.140625" style="70"/>
    <col min="13569" max="13569" width="5.7109375" style="70" customWidth="1"/>
    <col min="13570" max="13570" width="36.28515625" style="70" customWidth="1"/>
    <col min="13571" max="13582" width="11.7109375" style="70" customWidth="1"/>
    <col min="13583" max="13597" width="7.7109375" style="70" customWidth="1"/>
    <col min="13598" max="13598" width="9.7109375" style="70" customWidth="1"/>
    <col min="13599" max="13824" width="9.140625" style="70"/>
    <col min="13825" max="13825" width="5.7109375" style="70" customWidth="1"/>
    <col min="13826" max="13826" width="36.28515625" style="70" customWidth="1"/>
    <col min="13827" max="13838" width="11.7109375" style="70" customWidth="1"/>
    <col min="13839" max="13853" width="7.7109375" style="70" customWidth="1"/>
    <col min="13854" max="13854" width="9.7109375" style="70" customWidth="1"/>
    <col min="13855" max="14080" width="9.140625" style="70"/>
    <col min="14081" max="14081" width="5.7109375" style="70" customWidth="1"/>
    <col min="14082" max="14082" width="36.28515625" style="70" customWidth="1"/>
    <col min="14083" max="14094" width="11.7109375" style="70" customWidth="1"/>
    <col min="14095" max="14109" width="7.7109375" style="70" customWidth="1"/>
    <col min="14110" max="14110" width="9.7109375" style="70" customWidth="1"/>
    <col min="14111" max="14336" width="9.140625" style="70"/>
    <col min="14337" max="14337" width="5.7109375" style="70" customWidth="1"/>
    <col min="14338" max="14338" width="36.28515625" style="70" customWidth="1"/>
    <col min="14339" max="14350" width="11.7109375" style="70" customWidth="1"/>
    <col min="14351" max="14365" width="7.7109375" style="70" customWidth="1"/>
    <col min="14366" max="14366" width="9.7109375" style="70" customWidth="1"/>
    <col min="14367" max="14592" width="9.140625" style="70"/>
    <col min="14593" max="14593" width="5.7109375" style="70" customWidth="1"/>
    <col min="14594" max="14594" width="36.28515625" style="70" customWidth="1"/>
    <col min="14595" max="14606" width="11.7109375" style="70" customWidth="1"/>
    <col min="14607" max="14621" width="7.7109375" style="70" customWidth="1"/>
    <col min="14622" max="14622" width="9.7109375" style="70" customWidth="1"/>
    <col min="14623" max="14848" width="9.140625" style="70"/>
    <col min="14849" max="14849" width="5.7109375" style="70" customWidth="1"/>
    <col min="14850" max="14850" width="36.28515625" style="70" customWidth="1"/>
    <col min="14851" max="14862" width="11.7109375" style="70" customWidth="1"/>
    <col min="14863" max="14877" width="7.7109375" style="70" customWidth="1"/>
    <col min="14878" max="14878" width="9.7109375" style="70" customWidth="1"/>
    <col min="14879" max="15104" width="9.140625" style="70"/>
    <col min="15105" max="15105" width="5.7109375" style="70" customWidth="1"/>
    <col min="15106" max="15106" width="36.28515625" style="70" customWidth="1"/>
    <col min="15107" max="15118" width="11.7109375" style="70" customWidth="1"/>
    <col min="15119" max="15133" width="7.7109375" style="70" customWidth="1"/>
    <col min="15134" max="15134" width="9.7109375" style="70" customWidth="1"/>
    <col min="15135" max="15360" width="9.140625" style="70"/>
    <col min="15361" max="15361" width="5.7109375" style="70" customWidth="1"/>
    <col min="15362" max="15362" width="36.28515625" style="70" customWidth="1"/>
    <col min="15363" max="15374" width="11.7109375" style="70" customWidth="1"/>
    <col min="15375" max="15389" width="7.7109375" style="70" customWidth="1"/>
    <col min="15390" max="15390" width="9.7109375" style="70" customWidth="1"/>
    <col min="15391" max="15616" width="9.140625" style="70"/>
    <col min="15617" max="15617" width="5.7109375" style="70" customWidth="1"/>
    <col min="15618" max="15618" width="36.28515625" style="70" customWidth="1"/>
    <col min="15619" max="15630" width="11.7109375" style="70" customWidth="1"/>
    <col min="15631" max="15645" width="7.7109375" style="70" customWidth="1"/>
    <col min="15646" max="15646" width="9.7109375" style="70" customWidth="1"/>
    <col min="15647" max="15872" width="9.140625" style="70"/>
    <col min="15873" max="15873" width="5.7109375" style="70" customWidth="1"/>
    <col min="15874" max="15874" width="36.28515625" style="70" customWidth="1"/>
    <col min="15875" max="15886" width="11.7109375" style="70" customWidth="1"/>
    <col min="15887" max="15901" width="7.7109375" style="70" customWidth="1"/>
    <col min="15902" max="15902" width="9.7109375" style="70" customWidth="1"/>
    <col min="15903" max="16128" width="9.140625" style="70"/>
    <col min="16129" max="16129" width="5.7109375" style="70" customWidth="1"/>
    <col min="16130" max="16130" width="36.28515625" style="70" customWidth="1"/>
    <col min="16131" max="16142" width="11.7109375" style="70" customWidth="1"/>
    <col min="16143" max="16157" width="7.7109375" style="70" customWidth="1"/>
    <col min="16158" max="16158" width="9.7109375" style="70" customWidth="1"/>
    <col min="16159" max="16384" width="9.140625" style="70"/>
  </cols>
  <sheetData>
    <row r="1" spans="1:29" ht="15.75" x14ac:dyDescent="0.25">
      <c r="A1" s="289" t="s">
        <v>1046</v>
      </c>
    </row>
    <row r="3" spans="1:29" ht="15.75" x14ac:dyDescent="0.25">
      <c r="A3" s="586" t="s">
        <v>508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</row>
    <row r="4" spans="1:29" ht="15.75" x14ac:dyDescent="0.25">
      <c r="A4" s="222"/>
      <c r="B4" s="222"/>
      <c r="C4" s="222"/>
      <c r="D4" s="222"/>
      <c r="E4" s="222"/>
      <c r="F4" s="587" t="str">
        <f>'1'!E5</f>
        <v>KABUPATEN/KOTA</v>
      </c>
      <c r="G4" s="588" t="str">
        <f>'1'!$F$5</f>
        <v>….......</v>
      </c>
      <c r="H4" s="586"/>
      <c r="I4" s="586"/>
      <c r="J4" s="586"/>
      <c r="K4" s="222"/>
      <c r="L4" s="222"/>
      <c r="M4" s="586"/>
      <c r="N4" s="586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</row>
    <row r="5" spans="1:29" ht="15.75" x14ac:dyDescent="0.25">
      <c r="A5" s="222"/>
      <c r="B5" s="222"/>
      <c r="C5" s="222"/>
      <c r="D5" s="222"/>
      <c r="E5" s="222"/>
      <c r="F5" s="587" t="str">
        <f>'1'!E6</f>
        <v>TAHUN</v>
      </c>
      <c r="G5" s="588" t="str">
        <f>'1'!$F$6</f>
        <v>….......</v>
      </c>
      <c r="H5" s="586"/>
      <c r="I5" s="586"/>
      <c r="J5" s="586"/>
      <c r="K5" s="222"/>
      <c r="L5" s="222"/>
      <c r="M5" s="586"/>
      <c r="N5" s="586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</row>
    <row r="6" spans="1:29" ht="15.75" thickBot="1" x14ac:dyDescent="0.3">
      <c r="A6" s="195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563"/>
      <c r="P6" s="563"/>
      <c r="Q6" s="563"/>
      <c r="R6" s="563"/>
      <c r="S6" s="563"/>
      <c r="T6" s="563"/>
      <c r="U6" s="563"/>
      <c r="V6" s="563"/>
      <c r="W6" s="563"/>
      <c r="X6" s="563"/>
      <c r="Y6" s="563"/>
      <c r="Z6" s="563"/>
      <c r="AA6" s="563"/>
      <c r="AB6" s="563"/>
      <c r="AC6" s="563"/>
    </row>
    <row r="7" spans="1:29" ht="18" customHeight="1" x14ac:dyDescent="0.25">
      <c r="A7" s="1070" t="s">
        <v>2</v>
      </c>
      <c r="B7" s="1070" t="s">
        <v>490</v>
      </c>
      <c r="C7" s="1153" t="s">
        <v>509</v>
      </c>
      <c r="D7" s="1154"/>
      <c r="E7" s="1154"/>
      <c r="F7" s="1154"/>
      <c r="G7" s="1154"/>
      <c r="H7" s="1154"/>
      <c r="I7" s="1154"/>
      <c r="J7" s="1154"/>
      <c r="K7" s="1155"/>
      <c r="L7" s="1153" t="s">
        <v>491</v>
      </c>
      <c r="M7" s="1154"/>
      <c r="N7" s="1155"/>
    </row>
    <row r="8" spans="1:29" ht="47.25" customHeight="1" x14ac:dyDescent="0.25">
      <c r="A8" s="1070"/>
      <c r="B8" s="1070"/>
      <c r="C8" s="1156" t="s">
        <v>510</v>
      </c>
      <c r="D8" s="1156"/>
      <c r="E8" s="1156"/>
      <c r="F8" s="1156" t="s">
        <v>511</v>
      </c>
      <c r="G8" s="1156"/>
      <c r="H8" s="1156"/>
      <c r="I8" s="1156" t="s">
        <v>512</v>
      </c>
      <c r="J8" s="1156"/>
      <c r="K8" s="1156"/>
      <c r="L8" s="1072"/>
      <c r="M8" s="1073"/>
      <c r="N8" s="1074"/>
    </row>
    <row r="9" spans="1:29" ht="18" customHeight="1" x14ac:dyDescent="0.25">
      <c r="A9" s="1071"/>
      <c r="B9" s="1071"/>
      <c r="C9" s="761" t="s">
        <v>6</v>
      </c>
      <c r="D9" s="761" t="s">
        <v>7</v>
      </c>
      <c r="E9" s="761" t="s">
        <v>370</v>
      </c>
      <c r="F9" s="761" t="s">
        <v>6</v>
      </c>
      <c r="G9" s="761" t="s">
        <v>7</v>
      </c>
      <c r="H9" s="761" t="s">
        <v>370</v>
      </c>
      <c r="I9" s="761" t="s">
        <v>6</v>
      </c>
      <c r="J9" s="761" t="s">
        <v>7</v>
      </c>
      <c r="K9" s="761" t="s">
        <v>370</v>
      </c>
      <c r="L9" s="761" t="s">
        <v>6</v>
      </c>
      <c r="M9" s="761" t="s">
        <v>7</v>
      </c>
      <c r="N9" s="761" t="s">
        <v>370</v>
      </c>
    </row>
    <row r="10" spans="1:29" s="908" customFormat="1" ht="12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14">
        <v>12</v>
      </c>
      <c r="M10" s="914">
        <v>13</v>
      </c>
      <c r="N10" s="906">
        <v>14</v>
      </c>
      <c r="O10" s="915"/>
      <c r="P10" s="915"/>
    </row>
    <row r="11" spans="1:29" ht="15" customHeight="1" x14ac:dyDescent="0.25">
      <c r="A11" s="210">
        <v>1</v>
      </c>
      <c r="B11" s="175">
        <f>'9'!C9</f>
        <v>0</v>
      </c>
      <c r="C11" s="246"/>
      <c r="D11" s="246"/>
      <c r="E11" s="246">
        <f>SUM(C11:D11)</f>
        <v>0</v>
      </c>
      <c r="F11" s="246"/>
      <c r="G11" s="246"/>
      <c r="H11" s="246">
        <f>SUM(F11:G11)</f>
        <v>0</v>
      </c>
      <c r="I11" s="246"/>
      <c r="J11" s="246"/>
      <c r="K11" s="255">
        <f t="shared" ref="K11:K37" si="0">SUM(I11:J11)</f>
        <v>0</v>
      </c>
      <c r="L11" s="255">
        <f>C11+F11+I11</f>
        <v>0</v>
      </c>
      <c r="M11" s="246">
        <f>D11+G11+J11</f>
        <v>0</v>
      </c>
      <c r="N11" s="247">
        <f>SUM(L11:M11)</f>
        <v>0</v>
      </c>
    </row>
    <row r="12" spans="1:29" ht="15" customHeight="1" x14ac:dyDescent="0.25">
      <c r="A12" s="82">
        <v>2</v>
      </c>
      <c r="B12" s="72">
        <f>'9'!C10</f>
        <v>0</v>
      </c>
      <c r="C12" s="248"/>
      <c r="D12" s="248"/>
      <c r="E12" s="248">
        <f t="shared" ref="E12:E32" si="1">SUM(C12:D12)</f>
        <v>0</v>
      </c>
      <c r="F12" s="248"/>
      <c r="G12" s="248"/>
      <c r="H12" s="248">
        <f t="shared" ref="H12:H32" si="2">SUM(F12:G12)</f>
        <v>0</v>
      </c>
      <c r="I12" s="248"/>
      <c r="J12" s="248"/>
      <c r="K12" s="256">
        <f t="shared" ref="K12:K32" si="3">SUM(I12:J12)</f>
        <v>0</v>
      </c>
      <c r="L12" s="256">
        <f t="shared" ref="L12:L32" si="4">C12+F12+I12</f>
        <v>0</v>
      </c>
      <c r="M12" s="248">
        <f t="shared" ref="M12:M32" si="5">D12+G12+J12</f>
        <v>0</v>
      </c>
      <c r="N12" s="249">
        <f t="shared" ref="N12:N32" si="6">SUM(L12:M12)</f>
        <v>0</v>
      </c>
    </row>
    <row r="13" spans="1:29" ht="15" customHeight="1" x14ac:dyDescent="0.25">
      <c r="A13" s="82">
        <v>3</v>
      </c>
      <c r="B13" s="72">
        <f>'9'!C11</f>
        <v>0</v>
      </c>
      <c r="C13" s="248"/>
      <c r="D13" s="248"/>
      <c r="E13" s="248">
        <f t="shared" si="1"/>
        <v>0</v>
      </c>
      <c r="F13" s="248"/>
      <c r="G13" s="248"/>
      <c r="H13" s="248">
        <f t="shared" si="2"/>
        <v>0</v>
      </c>
      <c r="I13" s="248"/>
      <c r="J13" s="248"/>
      <c r="K13" s="256">
        <f t="shared" si="3"/>
        <v>0</v>
      </c>
      <c r="L13" s="256">
        <f t="shared" si="4"/>
        <v>0</v>
      </c>
      <c r="M13" s="248">
        <f t="shared" si="5"/>
        <v>0</v>
      </c>
      <c r="N13" s="249">
        <f t="shared" si="6"/>
        <v>0</v>
      </c>
    </row>
    <row r="14" spans="1:29" ht="15" customHeight="1" x14ac:dyDescent="0.25">
      <c r="A14" s="82">
        <v>4</v>
      </c>
      <c r="B14" s="72">
        <f>'9'!C12</f>
        <v>0</v>
      </c>
      <c r="C14" s="248"/>
      <c r="D14" s="248"/>
      <c r="E14" s="248">
        <f t="shared" si="1"/>
        <v>0</v>
      </c>
      <c r="F14" s="248"/>
      <c r="G14" s="248"/>
      <c r="H14" s="248">
        <f t="shared" si="2"/>
        <v>0</v>
      </c>
      <c r="I14" s="248"/>
      <c r="J14" s="248"/>
      <c r="K14" s="256">
        <f t="shared" si="3"/>
        <v>0</v>
      </c>
      <c r="L14" s="256">
        <f t="shared" si="4"/>
        <v>0</v>
      </c>
      <c r="M14" s="248">
        <f t="shared" si="5"/>
        <v>0</v>
      </c>
      <c r="N14" s="249">
        <f t="shared" si="6"/>
        <v>0</v>
      </c>
    </row>
    <row r="15" spans="1:29" ht="15" customHeight="1" x14ac:dyDescent="0.25">
      <c r="A15" s="82">
        <v>5</v>
      </c>
      <c r="B15" s="72">
        <f>'9'!C13</f>
        <v>0</v>
      </c>
      <c r="C15" s="248"/>
      <c r="D15" s="248"/>
      <c r="E15" s="248">
        <f t="shared" si="1"/>
        <v>0</v>
      </c>
      <c r="F15" s="248"/>
      <c r="G15" s="248"/>
      <c r="H15" s="248">
        <f t="shared" si="2"/>
        <v>0</v>
      </c>
      <c r="I15" s="248"/>
      <c r="J15" s="248"/>
      <c r="K15" s="256">
        <f t="shared" si="3"/>
        <v>0</v>
      </c>
      <c r="L15" s="256">
        <f t="shared" si="4"/>
        <v>0</v>
      </c>
      <c r="M15" s="248">
        <f t="shared" si="5"/>
        <v>0</v>
      </c>
      <c r="N15" s="249">
        <f t="shared" si="6"/>
        <v>0</v>
      </c>
    </row>
    <row r="16" spans="1:29" ht="15" customHeight="1" x14ac:dyDescent="0.25">
      <c r="A16" s="131">
        <v>6</v>
      </c>
      <c r="B16" s="72">
        <f>'9'!C14</f>
        <v>0</v>
      </c>
      <c r="C16" s="248"/>
      <c r="D16" s="248"/>
      <c r="E16" s="248">
        <f t="shared" si="1"/>
        <v>0</v>
      </c>
      <c r="F16" s="248"/>
      <c r="G16" s="248"/>
      <c r="H16" s="248">
        <f t="shared" si="2"/>
        <v>0</v>
      </c>
      <c r="I16" s="248"/>
      <c r="J16" s="248"/>
      <c r="K16" s="256">
        <f t="shared" si="3"/>
        <v>0</v>
      </c>
      <c r="L16" s="256">
        <f t="shared" si="4"/>
        <v>0</v>
      </c>
      <c r="M16" s="248">
        <f t="shared" si="5"/>
        <v>0</v>
      </c>
      <c r="N16" s="249">
        <f t="shared" si="6"/>
        <v>0</v>
      </c>
    </row>
    <row r="17" spans="1:14" ht="15" customHeight="1" x14ac:dyDescent="0.25">
      <c r="A17" s="131">
        <v>7</v>
      </c>
      <c r="B17" s="72">
        <f>'9'!C15</f>
        <v>0</v>
      </c>
      <c r="C17" s="248"/>
      <c r="D17" s="248"/>
      <c r="E17" s="248">
        <f t="shared" si="1"/>
        <v>0</v>
      </c>
      <c r="F17" s="248"/>
      <c r="G17" s="248"/>
      <c r="H17" s="248">
        <f t="shared" si="2"/>
        <v>0</v>
      </c>
      <c r="I17" s="248"/>
      <c r="J17" s="248"/>
      <c r="K17" s="256">
        <f t="shared" si="3"/>
        <v>0</v>
      </c>
      <c r="L17" s="256">
        <f t="shared" si="4"/>
        <v>0</v>
      </c>
      <c r="M17" s="248">
        <f t="shared" si="5"/>
        <v>0</v>
      </c>
      <c r="N17" s="249">
        <f t="shared" si="6"/>
        <v>0</v>
      </c>
    </row>
    <row r="18" spans="1:14" ht="15" customHeight="1" x14ac:dyDescent="0.25">
      <c r="A18" s="131">
        <v>8</v>
      </c>
      <c r="B18" s="72">
        <f>'9'!C16</f>
        <v>0</v>
      </c>
      <c r="C18" s="248"/>
      <c r="D18" s="248"/>
      <c r="E18" s="248">
        <f t="shared" si="1"/>
        <v>0</v>
      </c>
      <c r="F18" s="248"/>
      <c r="G18" s="248"/>
      <c r="H18" s="248">
        <f t="shared" si="2"/>
        <v>0</v>
      </c>
      <c r="I18" s="248"/>
      <c r="J18" s="248"/>
      <c r="K18" s="256">
        <f t="shared" si="3"/>
        <v>0</v>
      </c>
      <c r="L18" s="256">
        <f t="shared" si="4"/>
        <v>0</v>
      </c>
      <c r="M18" s="248">
        <f t="shared" si="5"/>
        <v>0</v>
      </c>
      <c r="N18" s="249">
        <f t="shared" si="6"/>
        <v>0</v>
      </c>
    </row>
    <row r="19" spans="1:14" ht="15" customHeight="1" x14ac:dyDescent="0.25">
      <c r="A19" s="131">
        <v>9</v>
      </c>
      <c r="B19" s="72">
        <f>'9'!C17</f>
        <v>0</v>
      </c>
      <c r="C19" s="248"/>
      <c r="D19" s="248"/>
      <c r="E19" s="248">
        <f t="shared" si="1"/>
        <v>0</v>
      </c>
      <c r="F19" s="248"/>
      <c r="G19" s="248"/>
      <c r="H19" s="248">
        <f t="shared" si="2"/>
        <v>0</v>
      </c>
      <c r="I19" s="248"/>
      <c r="J19" s="248"/>
      <c r="K19" s="256">
        <f t="shared" si="3"/>
        <v>0</v>
      </c>
      <c r="L19" s="256">
        <f t="shared" si="4"/>
        <v>0</v>
      </c>
      <c r="M19" s="248">
        <f t="shared" si="5"/>
        <v>0</v>
      </c>
      <c r="N19" s="249">
        <f t="shared" si="6"/>
        <v>0</v>
      </c>
    </row>
    <row r="20" spans="1:14" ht="15" customHeight="1" x14ac:dyDescent="0.25">
      <c r="A20" s="131">
        <v>10</v>
      </c>
      <c r="B20" s="72">
        <f>'9'!C18</f>
        <v>0</v>
      </c>
      <c r="C20" s="248"/>
      <c r="D20" s="248"/>
      <c r="E20" s="248">
        <f t="shared" si="1"/>
        <v>0</v>
      </c>
      <c r="F20" s="248"/>
      <c r="G20" s="248"/>
      <c r="H20" s="248">
        <f t="shared" si="2"/>
        <v>0</v>
      </c>
      <c r="I20" s="248"/>
      <c r="J20" s="248"/>
      <c r="K20" s="256">
        <f t="shared" si="3"/>
        <v>0</v>
      </c>
      <c r="L20" s="256">
        <f t="shared" si="4"/>
        <v>0</v>
      </c>
      <c r="M20" s="248">
        <f t="shared" si="5"/>
        <v>0</v>
      </c>
      <c r="N20" s="249">
        <f t="shared" si="6"/>
        <v>0</v>
      </c>
    </row>
    <row r="21" spans="1:14" ht="15" customHeight="1" x14ac:dyDescent="0.25">
      <c r="A21" s="131">
        <v>11</v>
      </c>
      <c r="B21" s="72">
        <f>'9'!C19</f>
        <v>0</v>
      </c>
      <c r="C21" s="248"/>
      <c r="D21" s="248"/>
      <c r="E21" s="248">
        <f t="shared" si="1"/>
        <v>0</v>
      </c>
      <c r="F21" s="248"/>
      <c r="G21" s="248"/>
      <c r="H21" s="248">
        <f t="shared" si="2"/>
        <v>0</v>
      </c>
      <c r="I21" s="248"/>
      <c r="J21" s="248"/>
      <c r="K21" s="256">
        <f t="shared" si="3"/>
        <v>0</v>
      </c>
      <c r="L21" s="256">
        <f t="shared" si="4"/>
        <v>0</v>
      </c>
      <c r="M21" s="248">
        <f t="shared" si="5"/>
        <v>0</v>
      </c>
      <c r="N21" s="249">
        <f t="shared" si="6"/>
        <v>0</v>
      </c>
    </row>
    <row r="22" spans="1:14" ht="15" customHeight="1" x14ac:dyDescent="0.25">
      <c r="A22" s="131">
        <v>12</v>
      </c>
      <c r="B22" s="72">
        <f>'9'!C20</f>
        <v>0</v>
      </c>
      <c r="C22" s="248"/>
      <c r="D22" s="248"/>
      <c r="E22" s="248">
        <f t="shared" si="1"/>
        <v>0</v>
      </c>
      <c r="F22" s="248"/>
      <c r="G22" s="248"/>
      <c r="H22" s="248">
        <f t="shared" si="2"/>
        <v>0</v>
      </c>
      <c r="I22" s="248"/>
      <c r="J22" s="248"/>
      <c r="K22" s="256">
        <f t="shared" si="3"/>
        <v>0</v>
      </c>
      <c r="L22" s="256">
        <f t="shared" si="4"/>
        <v>0</v>
      </c>
      <c r="M22" s="248">
        <f t="shared" si="5"/>
        <v>0</v>
      </c>
      <c r="N22" s="249">
        <f t="shared" si="6"/>
        <v>0</v>
      </c>
    </row>
    <row r="23" spans="1:14" ht="15" customHeight="1" x14ac:dyDescent="0.25">
      <c r="A23" s="131">
        <v>13</v>
      </c>
      <c r="B23" s="72">
        <f>'9'!C21</f>
        <v>0</v>
      </c>
      <c r="C23" s="248"/>
      <c r="D23" s="248"/>
      <c r="E23" s="248">
        <f t="shared" si="1"/>
        <v>0</v>
      </c>
      <c r="F23" s="248"/>
      <c r="G23" s="248"/>
      <c r="H23" s="248">
        <f t="shared" si="2"/>
        <v>0</v>
      </c>
      <c r="I23" s="248"/>
      <c r="J23" s="248"/>
      <c r="K23" s="256">
        <f t="shared" si="3"/>
        <v>0</v>
      </c>
      <c r="L23" s="256">
        <f t="shared" si="4"/>
        <v>0</v>
      </c>
      <c r="M23" s="248">
        <f t="shared" si="5"/>
        <v>0</v>
      </c>
      <c r="N23" s="249">
        <f t="shared" si="6"/>
        <v>0</v>
      </c>
    </row>
    <row r="24" spans="1:14" ht="15" customHeight="1" x14ac:dyDescent="0.25">
      <c r="A24" s="131">
        <v>14</v>
      </c>
      <c r="B24" s="72">
        <f>'9'!C22</f>
        <v>0</v>
      </c>
      <c r="C24" s="248"/>
      <c r="D24" s="248"/>
      <c r="E24" s="248">
        <f t="shared" si="1"/>
        <v>0</v>
      </c>
      <c r="F24" s="248"/>
      <c r="G24" s="248"/>
      <c r="H24" s="248">
        <f t="shared" si="2"/>
        <v>0</v>
      </c>
      <c r="I24" s="248"/>
      <c r="J24" s="248"/>
      <c r="K24" s="256">
        <f t="shared" si="3"/>
        <v>0</v>
      </c>
      <c r="L24" s="256">
        <f t="shared" si="4"/>
        <v>0</v>
      </c>
      <c r="M24" s="248">
        <f t="shared" si="5"/>
        <v>0</v>
      </c>
      <c r="N24" s="249">
        <f t="shared" si="6"/>
        <v>0</v>
      </c>
    </row>
    <row r="25" spans="1:14" ht="15" customHeight="1" x14ac:dyDescent="0.25">
      <c r="A25" s="131">
        <v>15</v>
      </c>
      <c r="B25" s="72">
        <f>'9'!C23</f>
        <v>0</v>
      </c>
      <c r="C25" s="248"/>
      <c r="D25" s="248"/>
      <c r="E25" s="248">
        <f t="shared" si="1"/>
        <v>0</v>
      </c>
      <c r="F25" s="248"/>
      <c r="G25" s="248"/>
      <c r="H25" s="248">
        <f t="shared" si="2"/>
        <v>0</v>
      </c>
      <c r="I25" s="248"/>
      <c r="J25" s="248"/>
      <c r="K25" s="256">
        <f t="shared" si="3"/>
        <v>0</v>
      </c>
      <c r="L25" s="256">
        <f t="shared" si="4"/>
        <v>0</v>
      </c>
      <c r="M25" s="248">
        <f t="shared" si="5"/>
        <v>0</v>
      </c>
      <c r="N25" s="249">
        <f t="shared" si="6"/>
        <v>0</v>
      </c>
    </row>
    <row r="26" spans="1:14" ht="15" customHeight="1" x14ac:dyDescent="0.25">
      <c r="A26" s="131">
        <v>16</v>
      </c>
      <c r="B26" s="72">
        <f>'9'!C24</f>
        <v>0</v>
      </c>
      <c r="C26" s="248"/>
      <c r="D26" s="248"/>
      <c r="E26" s="248">
        <f t="shared" si="1"/>
        <v>0</v>
      </c>
      <c r="F26" s="248"/>
      <c r="G26" s="248"/>
      <c r="H26" s="248">
        <f t="shared" si="2"/>
        <v>0</v>
      </c>
      <c r="I26" s="248"/>
      <c r="J26" s="248"/>
      <c r="K26" s="256">
        <f t="shared" si="3"/>
        <v>0</v>
      </c>
      <c r="L26" s="256">
        <f t="shared" si="4"/>
        <v>0</v>
      </c>
      <c r="M26" s="248">
        <f t="shared" si="5"/>
        <v>0</v>
      </c>
      <c r="N26" s="249">
        <f t="shared" si="6"/>
        <v>0</v>
      </c>
    </row>
    <row r="27" spans="1:14" ht="15" customHeight="1" x14ac:dyDescent="0.25">
      <c r="A27" s="131">
        <v>17</v>
      </c>
      <c r="B27" s="72">
        <f>'9'!C25</f>
        <v>0</v>
      </c>
      <c r="C27" s="248"/>
      <c r="D27" s="248"/>
      <c r="E27" s="248">
        <f t="shared" si="1"/>
        <v>0</v>
      </c>
      <c r="F27" s="248"/>
      <c r="G27" s="248"/>
      <c r="H27" s="248">
        <f t="shared" si="2"/>
        <v>0</v>
      </c>
      <c r="I27" s="248"/>
      <c r="J27" s="248"/>
      <c r="K27" s="256">
        <f t="shared" si="3"/>
        <v>0</v>
      </c>
      <c r="L27" s="256">
        <f t="shared" si="4"/>
        <v>0</v>
      </c>
      <c r="M27" s="248">
        <f t="shared" si="5"/>
        <v>0</v>
      </c>
      <c r="N27" s="249">
        <f t="shared" si="6"/>
        <v>0</v>
      </c>
    </row>
    <row r="28" spans="1:14" ht="15" customHeight="1" x14ac:dyDescent="0.25">
      <c r="A28" s="131">
        <v>18</v>
      </c>
      <c r="B28" s="72">
        <f>'9'!C26</f>
        <v>0</v>
      </c>
      <c r="C28" s="248"/>
      <c r="D28" s="248"/>
      <c r="E28" s="248">
        <f t="shared" si="1"/>
        <v>0</v>
      </c>
      <c r="F28" s="248"/>
      <c r="G28" s="248"/>
      <c r="H28" s="248">
        <f t="shared" si="2"/>
        <v>0</v>
      </c>
      <c r="I28" s="248"/>
      <c r="J28" s="248"/>
      <c r="K28" s="256">
        <f t="shared" si="3"/>
        <v>0</v>
      </c>
      <c r="L28" s="256">
        <f t="shared" si="4"/>
        <v>0</v>
      </c>
      <c r="M28" s="248">
        <f t="shared" si="5"/>
        <v>0</v>
      </c>
      <c r="N28" s="249">
        <f t="shared" si="6"/>
        <v>0</v>
      </c>
    </row>
    <row r="29" spans="1:14" ht="15" customHeight="1" x14ac:dyDescent="0.25">
      <c r="A29" s="131">
        <v>19</v>
      </c>
      <c r="B29" s="72">
        <f>'9'!C27</f>
        <v>0</v>
      </c>
      <c r="C29" s="248"/>
      <c r="D29" s="248"/>
      <c r="E29" s="248">
        <f t="shared" si="1"/>
        <v>0</v>
      </c>
      <c r="F29" s="248"/>
      <c r="G29" s="248"/>
      <c r="H29" s="248">
        <f t="shared" si="2"/>
        <v>0</v>
      </c>
      <c r="I29" s="248"/>
      <c r="J29" s="248"/>
      <c r="K29" s="256">
        <f t="shared" si="3"/>
        <v>0</v>
      </c>
      <c r="L29" s="256">
        <f t="shared" si="4"/>
        <v>0</v>
      </c>
      <c r="M29" s="248">
        <f t="shared" si="5"/>
        <v>0</v>
      </c>
      <c r="N29" s="249">
        <f t="shared" si="6"/>
        <v>0</v>
      </c>
    </row>
    <row r="30" spans="1:14" ht="15" customHeight="1" x14ac:dyDescent="0.25">
      <c r="A30" s="131">
        <v>20</v>
      </c>
      <c r="B30" s="72">
        <f>'9'!C28</f>
        <v>0</v>
      </c>
      <c r="C30" s="248"/>
      <c r="D30" s="248"/>
      <c r="E30" s="248">
        <f t="shared" si="1"/>
        <v>0</v>
      </c>
      <c r="F30" s="248"/>
      <c r="G30" s="248"/>
      <c r="H30" s="248">
        <f t="shared" si="2"/>
        <v>0</v>
      </c>
      <c r="I30" s="248"/>
      <c r="J30" s="248"/>
      <c r="K30" s="256">
        <f t="shared" si="3"/>
        <v>0</v>
      </c>
      <c r="L30" s="256">
        <f t="shared" si="4"/>
        <v>0</v>
      </c>
      <c r="M30" s="248">
        <f t="shared" si="5"/>
        <v>0</v>
      </c>
      <c r="N30" s="249">
        <f t="shared" si="6"/>
        <v>0</v>
      </c>
    </row>
    <row r="31" spans="1:14" ht="15" customHeight="1" x14ac:dyDescent="0.25">
      <c r="A31" s="82"/>
      <c r="B31" s="72"/>
      <c r="C31" s="248"/>
      <c r="D31" s="248"/>
      <c r="E31" s="248">
        <f t="shared" si="1"/>
        <v>0</v>
      </c>
      <c r="F31" s="248"/>
      <c r="G31" s="248"/>
      <c r="H31" s="248">
        <f t="shared" si="2"/>
        <v>0</v>
      </c>
      <c r="I31" s="248"/>
      <c r="J31" s="248"/>
      <c r="K31" s="256">
        <f t="shared" si="3"/>
        <v>0</v>
      </c>
      <c r="L31" s="256">
        <f t="shared" si="4"/>
        <v>0</v>
      </c>
      <c r="M31" s="248">
        <f t="shared" si="5"/>
        <v>0</v>
      </c>
      <c r="N31" s="249">
        <f t="shared" si="6"/>
        <v>0</v>
      </c>
    </row>
    <row r="32" spans="1:14" ht="15" customHeight="1" x14ac:dyDescent="0.25">
      <c r="A32" s="215"/>
      <c r="B32" s="78"/>
      <c r="C32" s="250"/>
      <c r="D32" s="250"/>
      <c r="E32" s="250">
        <f t="shared" si="1"/>
        <v>0</v>
      </c>
      <c r="F32" s="250"/>
      <c r="G32" s="250"/>
      <c r="H32" s="250">
        <f t="shared" si="2"/>
        <v>0</v>
      </c>
      <c r="I32" s="250"/>
      <c r="J32" s="250"/>
      <c r="K32" s="257">
        <f t="shared" si="3"/>
        <v>0</v>
      </c>
      <c r="L32" s="257">
        <f t="shared" si="4"/>
        <v>0</v>
      </c>
      <c r="M32" s="250">
        <f t="shared" si="5"/>
        <v>0</v>
      </c>
      <c r="N32" s="251">
        <f t="shared" si="6"/>
        <v>0</v>
      </c>
    </row>
    <row r="33" spans="1:14" ht="15" customHeight="1" x14ac:dyDescent="0.25">
      <c r="A33" s="175">
        <v>1</v>
      </c>
      <c r="B33" s="175" t="s">
        <v>494</v>
      </c>
      <c r="C33" s="246"/>
      <c r="D33" s="246"/>
      <c r="E33" s="246">
        <f t="shared" ref="E33:E40" si="7">SUM(C33:D33)</f>
        <v>0</v>
      </c>
      <c r="F33" s="246"/>
      <c r="G33" s="246"/>
      <c r="H33" s="246">
        <f t="shared" ref="H33:H40" si="8">SUM(F33:G33)</f>
        <v>0</v>
      </c>
      <c r="I33" s="246"/>
      <c r="J33" s="246"/>
      <c r="K33" s="255">
        <f t="shared" si="0"/>
        <v>0</v>
      </c>
      <c r="L33" s="255">
        <f t="shared" ref="L33:M40" si="9">C33+F33+I33</f>
        <v>0</v>
      </c>
      <c r="M33" s="246">
        <f t="shared" si="9"/>
        <v>0</v>
      </c>
      <c r="N33" s="247">
        <f t="shared" ref="N33:N39" si="10">SUM(L33:M33)</f>
        <v>0</v>
      </c>
    </row>
    <row r="34" spans="1:14" ht="15" customHeight="1" x14ac:dyDescent="0.25">
      <c r="A34" s="72" t="s">
        <v>316</v>
      </c>
      <c r="B34" s="72" t="s">
        <v>495</v>
      </c>
      <c r="C34" s="248"/>
      <c r="D34" s="248"/>
      <c r="E34" s="248">
        <f t="shared" si="7"/>
        <v>0</v>
      </c>
      <c r="F34" s="248"/>
      <c r="G34" s="248"/>
      <c r="H34" s="248">
        <f t="shared" si="8"/>
        <v>0</v>
      </c>
      <c r="I34" s="248"/>
      <c r="J34" s="248"/>
      <c r="K34" s="256">
        <f t="shared" si="0"/>
        <v>0</v>
      </c>
      <c r="L34" s="256">
        <f t="shared" si="9"/>
        <v>0</v>
      </c>
      <c r="M34" s="248">
        <f t="shared" si="9"/>
        <v>0</v>
      </c>
      <c r="N34" s="249">
        <f t="shared" si="10"/>
        <v>0</v>
      </c>
    </row>
    <row r="35" spans="1:14" ht="15" customHeight="1" x14ac:dyDescent="0.25">
      <c r="A35" s="72"/>
      <c r="B35" s="72" t="s">
        <v>505</v>
      </c>
      <c r="C35" s="248"/>
      <c r="D35" s="248"/>
      <c r="E35" s="248">
        <f t="shared" si="7"/>
        <v>0</v>
      </c>
      <c r="F35" s="248"/>
      <c r="G35" s="248"/>
      <c r="H35" s="248">
        <f t="shared" si="8"/>
        <v>0</v>
      </c>
      <c r="I35" s="248"/>
      <c r="J35" s="248"/>
      <c r="K35" s="256">
        <f t="shared" si="0"/>
        <v>0</v>
      </c>
      <c r="L35" s="256">
        <f t="shared" si="9"/>
        <v>0</v>
      </c>
      <c r="M35" s="248">
        <f t="shared" si="9"/>
        <v>0</v>
      </c>
      <c r="N35" s="249">
        <f t="shared" si="10"/>
        <v>0</v>
      </c>
    </row>
    <row r="36" spans="1:14" ht="15" customHeight="1" x14ac:dyDescent="0.25">
      <c r="A36" s="78"/>
      <c r="B36" s="78" t="s">
        <v>506</v>
      </c>
      <c r="C36" s="250"/>
      <c r="D36" s="250"/>
      <c r="E36" s="250">
        <f t="shared" si="7"/>
        <v>0</v>
      </c>
      <c r="F36" s="250"/>
      <c r="G36" s="250"/>
      <c r="H36" s="250">
        <f t="shared" si="8"/>
        <v>0</v>
      </c>
      <c r="I36" s="250"/>
      <c r="J36" s="250"/>
      <c r="K36" s="257">
        <f t="shared" si="0"/>
        <v>0</v>
      </c>
      <c r="L36" s="257">
        <f t="shared" si="9"/>
        <v>0</v>
      </c>
      <c r="M36" s="250">
        <f t="shared" si="9"/>
        <v>0</v>
      </c>
      <c r="N36" s="251">
        <f t="shared" si="10"/>
        <v>0</v>
      </c>
    </row>
    <row r="37" spans="1:14" ht="19.5" customHeight="1" x14ac:dyDescent="0.25">
      <c r="A37" s="649" t="s">
        <v>1017</v>
      </c>
      <c r="B37" s="650"/>
      <c r="C37" s="250"/>
      <c r="D37" s="250"/>
      <c r="E37" s="252">
        <f t="shared" si="7"/>
        <v>0</v>
      </c>
      <c r="F37" s="252"/>
      <c r="G37" s="252"/>
      <c r="H37" s="252">
        <f t="shared" si="8"/>
        <v>0</v>
      </c>
      <c r="I37" s="252"/>
      <c r="J37" s="252"/>
      <c r="K37" s="252">
        <f t="shared" si="0"/>
        <v>0</v>
      </c>
      <c r="L37" s="252">
        <f t="shared" si="9"/>
        <v>0</v>
      </c>
      <c r="M37" s="252">
        <f t="shared" si="9"/>
        <v>0</v>
      </c>
      <c r="N37" s="252">
        <f t="shared" si="10"/>
        <v>0</v>
      </c>
    </row>
    <row r="38" spans="1:14" ht="19.5" customHeight="1" x14ac:dyDescent="0.25">
      <c r="A38" s="1021" t="s">
        <v>1232</v>
      </c>
      <c r="B38" s="1022"/>
      <c r="C38" s="250"/>
      <c r="D38" s="250"/>
      <c r="E38" s="252">
        <f t="shared" si="7"/>
        <v>0</v>
      </c>
      <c r="F38" s="252"/>
      <c r="G38" s="252"/>
      <c r="H38" s="252">
        <f t="shared" si="8"/>
        <v>0</v>
      </c>
      <c r="I38" s="252"/>
      <c r="J38" s="252"/>
      <c r="K38" s="252">
        <f t="shared" ref="K38" si="11">SUM(I38:J38)</f>
        <v>0</v>
      </c>
      <c r="L38" s="252">
        <f t="shared" si="9"/>
        <v>0</v>
      </c>
      <c r="M38" s="252">
        <f t="shared" si="9"/>
        <v>0</v>
      </c>
      <c r="N38" s="252">
        <f t="shared" si="10"/>
        <v>0</v>
      </c>
    </row>
    <row r="39" spans="1:14" ht="19.5" customHeight="1" x14ac:dyDescent="0.25">
      <c r="A39" s="649" t="s">
        <v>1233</v>
      </c>
      <c r="B39" s="650"/>
      <c r="C39" s="252"/>
      <c r="D39" s="252"/>
      <c r="E39" s="252">
        <f t="shared" si="7"/>
        <v>0</v>
      </c>
      <c r="F39" s="252"/>
      <c r="G39" s="252"/>
      <c r="H39" s="252">
        <f t="shared" si="8"/>
        <v>0</v>
      </c>
      <c r="I39" s="252"/>
      <c r="J39" s="252"/>
      <c r="K39" s="252">
        <f t="shared" ref="K39:K40" si="12">SUM(I39:J39)</f>
        <v>0</v>
      </c>
      <c r="L39" s="252">
        <f t="shared" si="9"/>
        <v>0</v>
      </c>
      <c r="M39" s="252">
        <f t="shared" si="9"/>
        <v>0</v>
      </c>
      <c r="N39" s="252">
        <f t="shared" si="10"/>
        <v>0</v>
      </c>
    </row>
    <row r="40" spans="1:14" ht="20.100000000000001" customHeight="1" thickBot="1" x14ac:dyDescent="0.3">
      <c r="A40" s="83" t="s">
        <v>484</v>
      </c>
      <c r="B40" s="83"/>
      <c r="C40" s="258"/>
      <c r="D40" s="258"/>
      <c r="E40" s="258">
        <f t="shared" si="7"/>
        <v>0</v>
      </c>
      <c r="F40" s="258"/>
      <c r="G40" s="258"/>
      <c r="H40" s="258">
        <f t="shared" si="8"/>
        <v>0</v>
      </c>
      <c r="I40" s="258"/>
      <c r="J40" s="258"/>
      <c r="K40" s="258">
        <f t="shared" si="12"/>
        <v>0</v>
      </c>
      <c r="L40" s="258">
        <f t="shared" si="9"/>
        <v>0</v>
      </c>
      <c r="M40" s="258">
        <f t="shared" si="9"/>
        <v>0</v>
      </c>
      <c r="N40" s="258">
        <f>SUM(L40:M40)</f>
        <v>0</v>
      </c>
    </row>
    <row r="42" spans="1:14" s="727" customFormat="1" ht="12.75" x14ac:dyDescent="0.25">
      <c r="A42" s="727" t="s">
        <v>388</v>
      </c>
    </row>
    <row r="43" spans="1:14" s="727" customFormat="1" ht="12.75" x14ac:dyDescent="0.25">
      <c r="A43" s="727" t="s">
        <v>1047</v>
      </c>
    </row>
  </sheetData>
  <mergeCells count="7">
    <mergeCell ref="A7:A9"/>
    <mergeCell ref="B7:B9"/>
    <mergeCell ref="C7:K7"/>
    <mergeCell ref="L7:N8"/>
    <mergeCell ref="C8:E8"/>
    <mergeCell ref="F8:H8"/>
    <mergeCell ref="I8:K8"/>
  </mergeCells>
  <pageMargins left="0.7" right="0.7" top="0.75" bottom="0.75" header="0.3" footer="0.3"/>
  <pageSetup paperSize="9"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A9EC6-0921-4535-881E-E9BAF1AF970E}">
  <sheetPr codeName="Sheet2">
    <tabColor rgb="FF92D050"/>
    <pageSetUpPr fitToPage="1"/>
  </sheetPr>
  <dimension ref="A1:M41"/>
  <sheetViews>
    <sheetView zoomScale="60" zoomScaleNormal="60" workbookViewId="0">
      <pane xSplit="3" ySplit="11" topLeftCell="D12" activePane="bottomRight" state="frozen"/>
      <selection activeCell="A4" sqref="A4:Y5"/>
      <selection pane="topRight" activeCell="A4" sqref="A4:Y5"/>
      <selection pane="bottomLeft" activeCell="A4" sqref="A4:Y5"/>
      <selection pane="bottomRight" activeCell="I12" sqref="I12:I31"/>
    </sheetView>
  </sheetViews>
  <sheetFormatPr defaultColWidth="9.140625" defaultRowHeight="15" x14ac:dyDescent="0.25"/>
  <cols>
    <col min="1" max="1" width="4.42578125" style="70" customWidth="1"/>
    <col min="2" max="2" width="21.85546875" style="70" customWidth="1"/>
    <col min="3" max="3" width="14" style="70" customWidth="1"/>
    <col min="4" max="4" width="15.28515625" style="70" customWidth="1"/>
    <col min="5" max="6" width="15.140625" style="70" customWidth="1"/>
    <col min="7" max="8" width="15.140625" style="702" customWidth="1"/>
    <col min="9" max="9" width="15.140625" style="70" customWidth="1"/>
    <col min="10" max="10" width="16.42578125" style="70" customWidth="1"/>
    <col min="11" max="11" width="16" style="70" customWidth="1"/>
    <col min="12" max="12" width="15.28515625" style="70" customWidth="1"/>
    <col min="13" max="258" width="9.140625" style="70"/>
    <col min="259" max="259" width="4.42578125" style="70" customWidth="1"/>
    <col min="260" max="260" width="21.85546875" style="70" customWidth="1"/>
    <col min="261" max="261" width="14" style="70" customWidth="1"/>
    <col min="262" max="262" width="15.28515625" style="70" customWidth="1"/>
    <col min="263" max="265" width="15.140625" style="70" customWidth="1"/>
    <col min="266" max="266" width="16.42578125" style="70" customWidth="1"/>
    <col min="267" max="267" width="16" style="70" customWidth="1"/>
    <col min="268" max="268" width="15.28515625" style="70" customWidth="1"/>
    <col min="269" max="514" width="9.140625" style="70"/>
    <col min="515" max="515" width="4.42578125" style="70" customWidth="1"/>
    <col min="516" max="516" width="21.85546875" style="70" customWidth="1"/>
    <col min="517" max="517" width="14" style="70" customWidth="1"/>
    <col min="518" max="518" width="15.28515625" style="70" customWidth="1"/>
    <col min="519" max="521" width="15.140625" style="70" customWidth="1"/>
    <col min="522" max="522" width="16.42578125" style="70" customWidth="1"/>
    <col min="523" max="523" width="16" style="70" customWidth="1"/>
    <col min="524" max="524" width="15.28515625" style="70" customWidth="1"/>
    <col min="525" max="770" width="9.140625" style="70"/>
    <col min="771" max="771" width="4.42578125" style="70" customWidth="1"/>
    <col min="772" max="772" width="21.85546875" style="70" customWidth="1"/>
    <col min="773" max="773" width="14" style="70" customWidth="1"/>
    <col min="774" max="774" width="15.28515625" style="70" customWidth="1"/>
    <col min="775" max="777" width="15.140625" style="70" customWidth="1"/>
    <col min="778" max="778" width="16.42578125" style="70" customWidth="1"/>
    <col min="779" max="779" width="16" style="70" customWidth="1"/>
    <col min="780" max="780" width="15.28515625" style="70" customWidth="1"/>
    <col min="781" max="1026" width="9.140625" style="70"/>
    <col min="1027" max="1027" width="4.42578125" style="70" customWidth="1"/>
    <col min="1028" max="1028" width="21.85546875" style="70" customWidth="1"/>
    <col min="1029" max="1029" width="14" style="70" customWidth="1"/>
    <col min="1030" max="1030" width="15.28515625" style="70" customWidth="1"/>
    <col min="1031" max="1033" width="15.140625" style="70" customWidth="1"/>
    <col min="1034" max="1034" width="16.42578125" style="70" customWidth="1"/>
    <col min="1035" max="1035" width="16" style="70" customWidth="1"/>
    <col min="1036" max="1036" width="15.28515625" style="70" customWidth="1"/>
    <col min="1037" max="1282" width="9.140625" style="70"/>
    <col min="1283" max="1283" width="4.42578125" style="70" customWidth="1"/>
    <col min="1284" max="1284" width="21.85546875" style="70" customWidth="1"/>
    <col min="1285" max="1285" width="14" style="70" customWidth="1"/>
    <col min="1286" max="1286" width="15.28515625" style="70" customWidth="1"/>
    <col min="1287" max="1289" width="15.140625" style="70" customWidth="1"/>
    <col min="1290" max="1290" width="16.42578125" style="70" customWidth="1"/>
    <col min="1291" max="1291" width="16" style="70" customWidth="1"/>
    <col min="1292" max="1292" width="15.28515625" style="70" customWidth="1"/>
    <col min="1293" max="1538" width="9.140625" style="70"/>
    <col min="1539" max="1539" width="4.42578125" style="70" customWidth="1"/>
    <col min="1540" max="1540" width="21.85546875" style="70" customWidth="1"/>
    <col min="1541" max="1541" width="14" style="70" customWidth="1"/>
    <col min="1542" max="1542" width="15.28515625" style="70" customWidth="1"/>
    <col min="1543" max="1545" width="15.140625" style="70" customWidth="1"/>
    <col min="1546" max="1546" width="16.42578125" style="70" customWidth="1"/>
    <col min="1547" max="1547" width="16" style="70" customWidth="1"/>
    <col min="1548" max="1548" width="15.28515625" style="70" customWidth="1"/>
    <col min="1549" max="1794" width="9.140625" style="70"/>
    <col min="1795" max="1795" width="4.42578125" style="70" customWidth="1"/>
    <col min="1796" max="1796" width="21.85546875" style="70" customWidth="1"/>
    <col min="1797" max="1797" width="14" style="70" customWidth="1"/>
    <col min="1798" max="1798" width="15.28515625" style="70" customWidth="1"/>
    <col min="1799" max="1801" width="15.140625" style="70" customWidth="1"/>
    <col min="1802" max="1802" width="16.42578125" style="70" customWidth="1"/>
    <col min="1803" max="1803" width="16" style="70" customWidth="1"/>
    <col min="1804" max="1804" width="15.28515625" style="70" customWidth="1"/>
    <col min="1805" max="2050" width="9.140625" style="70"/>
    <col min="2051" max="2051" width="4.42578125" style="70" customWidth="1"/>
    <col min="2052" max="2052" width="21.85546875" style="70" customWidth="1"/>
    <col min="2053" max="2053" width="14" style="70" customWidth="1"/>
    <col min="2054" max="2054" width="15.28515625" style="70" customWidth="1"/>
    <col min="2055" max="2057" width="15.140625" style="70" customWidth="1"/>
    <col min="2058" max="2058" width="16.42578125" style="70" customWidth="1"/>
    <col min="2059" max="2059" width="16" style="70" customWidth="1"/>
    <col min="2060" max="2060" width="15.28515625" style="70" customWidth="1"/>
    <col min="2061" max="2306" width="9.140625" style="70"/>
    <col min="2307" max="2307" width="4.42578125" style="70" customWidth="1"/>
    <col min="2308" max="2308" width="21.85546875" style="70" customWidth="1"/>
    <col min="2309" max="2309" width="14" style="70" customWidth="1"/>
    <col min="2310" max="2310" width="15.28515625" style="70" customWidth="1"/>
    <col min="2311" max="2313" width="15.140625" style="70" customWidth="1"/>
    <col min="2314" max="2314" width="16.42578125" style="70" customWidth="1"/>
    <col min="2315" max="2315" width="16" style="70" customWidth="1"/>
    <col min="2316" max="2316" width="15.28515625" style="70" customWidth="1"/>
    <col min="2317" max="2562" width="9.140625" style="70"/>
    <col min="2563" max="2563" width="4.42578125" style="70" customWidth="1"/>
    <col min="2564" max="2564" width="21.85546875" style="70" customWidth="1"/>
    <col min="2565" max="2565" width="14" style="70" customWidth="1"/>
    <col min="2566" max="2566" width="15.28515625" style="70" customWidth="1"/>
    <col min="2567" max="2569" width="15.140625" style="70" customWidth="1"/>
    <col min="2570" max="2570" width="16.42578125" style="70" customWidth="1"/>
    <col min="2571" max="2571" width="16" style="70" customWidth="1"/>
    <col min="2572" max="2572" width="15.28515625" style="70" customWidth="1"/>
    <col min="2573" max="2818" width="9.140625" style="70"/>
    <col min="2819" max="2819" width="4.42578125" style="70" customWidth="1"/>
    <col min="2820" max="2820" width="21.85546875" style="70" customWidth="1"/>
    <col min="2821" max="2821" width="14" style="70" customWidth="1"/>
    <col min="2822" max="2822" width="15.28515625" style="70" customWidth="1"/>
    <col min="2823" max="2825" width="15.140625" style="70" customWidth="1"/>
    <col min="2826" max="2826" width="16.42578125" style="70" customWidth="1"/>
    <col min="2827" max="2827" width="16" style="70" customWidth="1"/>
    <col min="2828" max="2828" width="15.28515625" style="70" customWidth="1"/>
    <col min="2829" max="3074" width="9.140625" style="70"/>
    <col min="3075" max="3075" width="4.42578125" style="70" customWidth="1"/>
    <col min="3076" max="3076" width="21.85546875" style="70" customWidth="1"/>
    <col min="3077" max="3077" width="14" style="70" customWidth="1"/>
    <col min="3078" max="3078" width="15.28515625" style="70" customWidth="1"/>
    <col min="3079" max="3081" width="15.140625" style="70" customWidth="1"/>
    <col min="3082" max="3082" width="16.42578125" style="70" customWidth="1"/>
    <col min="3083" max="3083" width="16" style="70" customWidth="1"/>
    <col min="3084" max="3084" width="15.28515625" style="70" customWidth="1"/>
    <col min="3085" max="3330" width="9.140625" style="70"/>
    <col min="3331" max="3331" width="4.42578125" style="70" customWidth="1"/>
    <col min="3332" max="3332" width="21.85546875" style="70" customWidth="1"/>
    <col min="3333" max="3333" width="14" style="70" customWidth="1"/>
    <col min="3334" max="3334" width="15.28515625" style="70" customWidth="1"/>
    <col min="3335" max="3337" width="15.140625" style="70" customWidth="1"/>
    <col min="3338" max="3338" width="16.42578125" style="70" customWidth="1"/>
    <col min="3339" max="3339" width="16" style="70" customWidth="1"/>
    <col min="3340" max="3340" width="15.28515625" style="70" customWidth="1"/>
    <col min="3341" max="3586" width="9.140625" style="70"/>
    <col min="3587" max="3587" width="4.42578125" style="70" customWidth="1"/>
    <col min="3588" max="3588" width="21.85546875" style="70" customWidth="1"/>
    <col min="3589" max="3589" width="14" style="70" customWidth="1"/>
    <col min="3590" max="3590" width="15.28515625" style="70" customWidth="1"/>
    <col min="3591" max="3593" width="15.140625" style="70" customWidth="1"/>
    <col min="3594" max="3594" width="16.42578125" style="70" customWidth="1"/>
    <col min="3595" max="3595" width="16" style="70" customWidth="1"/>
    <col min="3596" max="3596" width="15.28515625" style="70" customWidth="1"/>
    <col min="3597" max="3842" width="9.140625" style="70"/>
    <col min="3843" max="3843" width="4.42578125" style="70" customWidth="1"/>
    <col min="3844" max="3844" width="21.85546875" style="70" customWidth="1"/>
    <col min="3845" max="3845" width="14" style="70" customWidth="1"/>
    <col min="3846" max="3846" width="15.28515625" style="70" customWidth="1"/>
    <col min="3847" max="3849" width="15.140625" style="70" customWidth="1"/>
    <col min="3850" max="3850" width="16.42578125" style="70" customWidth="1"/>
    <col min="3851" max="3851" width="16" style="70" customWidth="1"/>
    <col min="3852" max="3852" width="15.28515625" style="70" customWidth="1"/>
    <col min="3853" max="4098" width="9.140625" style="70"/>
    <col min="4099" max="4099" width="4.42578125" style="70" customWidth="1"/>
    <col min="4100" max="4100" width="21.85546875" style="70" customWidth="1"/>
    <col min="4101" max="4101" width="14" style="70" customWidth="1"/>
    <col min="4102" max="4102" width="15.28515625" style="70" customWidth="1"/>
    <col min="4103" max="4105" width="15.140625" style="70" customWidth="1"/>
    <col min="4106" max="4106" width="16.42578125" style="70" customWidth="1"/>
    <col min="4107" max="4107" width="16" style="70" customWidth="1"/>
    <col min="4108" max="4108" width="15.28515625" style="70" customWidth="1"/>
    <col min="4109" max="4354" width="9.140625" style="70"/>
    <col min="4355" max="4355" width="4.42578125" style="70" customWidth="1"/>
    <col min="4356" max="4356" width="21.85546875" style="70" customWidth="1"/>
    <col min="4357" max="4357" width="14" style="70" customWidth="1"/>
    <col min="4358" max="4358" width="15.28515625" style="70" customWidth="1"/>
    <col min="4359" max="4361" width="15.140625" style="70" customWidth="1"/>
    <col min="4362" max="4362" width="16.42578125" style="70" customWidth="1"/>
    <col min="4363" max="4363" width="16" style="70" customWidth="1"/>
    <col min="4364" max="4364" width="15.28515625" style="70" customWidth="1"/>
    <col min="4365" max="4610" width="9.140625" style="70"/>
    <col min="4611" max="4611" width="4.42578125" style="70" customWidth="1"/>
    <col min="4612" max="4612" width="21.85546875" style="70" customWidth="1"/>
    <col min="4613" max="4613" width="14" style="70" customWidth="1"/>
    <col min="4614" max="4614" width="15.28515625" style="70" customWidth="1"/>
    <col min="4615" max="4617" width="15.140625" style="70" customWidth="1"/>
    <col min="4618" max="4618" width="16.42578125" style="70" customWidth="1"/>
    <col min="4619" max="4619" width="16" style="70" customWidth="1"/>
    <col min="4620" max="4620" width="15.28515625" style="70" customWidth="1"/>
    <col min="4621" max="4866" width="9.140625" style="70"/>
    <col min="4867" max="4867" width="4.42578125" style="70" customWidth="1"/>
    <col min="4868" max="4868" width="21.85546875" style="70" customWidth="1"/>
    <col min="4869" max="4869" width="14" style="70" customWidth="1"/>
    <col min="4870" max="4870" width="15.28515625" style="70" customWidth="1"/>
    <col min="4871" max="4873" width="15.140625" style="70" customWidth="1"/>
    <col min="4874" max="4874" width="16.42578125" style="70" customWidth="1"/>
    <col min="4875" max="4875" width="16" style="70" customWidth="1"/>
    <col min="4876" max="4876" width="15.28515625" style="70" customWidth="1"/>
    <col min="4877" max="5122" width="9.140625" style="70"/>
    <col min="5123" max="5123" width="4.42578125" style="70" customWidth="1"/>
    <col min="5124" max="5124" width="21.85546875" style="70" customWidth="1"/>
    <col min="5125" max="5125" width="14" style="70" customWidth="1"/>
    <col min="5126" max="5126" width="15.28515625" style="70" customWidth="1"/>
    <col min="5127" max="5129" width="15.140625" style="70" customWidth="1"/>
    <col min="5130" max="5130" width="16.42578125" style="70" customWidth="1"/>
    <col min="5131" max="5131" width="16" style="70" customWidth="1"/>
    <col min="5132" max="5132" width="15.28515625" style="70" customWidth="1"/>
    <col min="5133" max="5378" width="9.140625" style="70"/>
    <col min="5379" max="5379" width="4.42578125" style="70" customWidth="1"/>
    <col min="5380" max="5380" width="21.85546875" style="70" customWidth="1"/>
    <col min="5381" max="5381" width="14" style="70" customWidth="1"/>
    <col min="5382" max="5382" width="15.28515625" style="70" customWidth="1"/>
    <col min="5383" max="5385" width="15.140625" style="70" customWidth="1"/>
    <col min="5386" max="5386" width="16.42578125" style="70" customWidth="1"/>
    <col min="5387" max="5387" width="16" style="70" customWidth="1"/>
    <col min="5388" max="5388" width="15.28515625" style="70" customWidth="1"/>
    <col min="5389" max="5634" width="9.140625" style="70"/>
    <col min="5635" max="5635" width="4.42578125" style="70" customWidth="1"/>
    <col min="5636" max="5636" width="21.85546875" style="70" customWidth="1"/>
    <col min="5637" max="5637" width="14" style="70" customWidth="1"/>
    <col min="5638" max="5638" width="15.28515625" style="70" customWidth="1"/>
    <col min="5639" max="5641" width="15.140625" style="70" customWidth="1"/>
    <col min="5642" max="5642" width="16.42578125" style="70" customWidth="1"/>
    <col min="5643" max="5643" width="16" style="70" customWidth="1"/>
    <col min="5644" max="5644" width="15.28515625" style="70" customWidth="1"/>
    <col min="5645" max="5890" width="9.140625" style="70"/>
    <col min="5891" max="5891" width="4.42578125" style="70" customWidth="1"/>
    <col min="5892" max="5892" width="21.85546875" style="70" customWidth="1"/>
    <col min="5893" max="5893" width="14" style="70" customWidth="1"/>
    <col min="5894" max="5894" width="15.28515625" style="70" customWidth="1"/>
    <col min="5895" max="5897" width="15.140625" style="70" customWidth="1"/>
    <col min="5898" max="5898" width="16.42578125" style="70" customWidth="1"/>
    <col min="5899" max="5899" width="16" style="70" customWidth="1"/>
    <col min="5900" max="5900" width="15.28515625" style="70" customWidth="1"/>
    <col min="5901" max="6146" width="9.140625" style="70"/>
    <col min="6147" max="6147" width="4.42578125" style="70" customWidth="1"/>
    <col min="6148" max="6148" width="21.85546875" style="70" customWidth="1"/>
    <col min="6149" max="6149" width="14" style="70" customWidth="1"/>
    <col min="6150" max="6150" width="15.28515625" style="70" customWidth="1"/>
    <col min="6151" max="6153" width="15.140625" style="70" customWidth="1"/>
    <col min="6154" max="6154" width="16.42578125" style="70" customWidth="1"/>
    <col min="6155" max="6155" width="16" style="70" customWidth="1"/>
    <col min="6156" max="6156" width="15.28515625" style="70" customWidth="1"/>
    <col min="6157" max="6402" width="9.140625" style="70"/>
    <col min="6403" max="6403" width="4.42578125" style="70" customWidth="1"/>
    <col min="6404" max="6404" width="21.85546875" style="70" customWidth="1"/>
    <col min="6405" max="6405" width="14" style="70" customWidth="1"/>
    <col min="6406" max="6406" width="15.28515625" style="70" customWidth="1"/>
    <col min="6407" max="6409" width="15.140625" style="70" customWidth="1"/>
    <col min="6410" max="6410" width="16.42578125" style="70" customWidth="1"/>
    <col min="6411" max="6411" width="16" style="70" customWidth="1"/>
    <col min="6412" max="6412" width="15.28515625" style="70" customWidth="1"/>
    <col min="6413" max="6658" width="9.140625" style="70"/>
    <col min="6659" max="6659" width="4.42578125" style="70" customWidth="1"/>
    <col min="6660" max="6660" width="21.85546875" style="70" customWidth="1"/>
    <col min="6661" max="6661" width="14" style="70" customWidth="1"/>
    <col min="6662" max="6662" width="15.28515625" style="70" customWidth="1"/>
    <col min="6663" max="6665" width="15.140625" style="70" customWidth="1"/>
    <col min="6666" max="6666" width="16.42578125" style="70" customWidth="1"/>
    <col min="6667" max="6667" width="16" style="70" customWidth="1"/>
    <col min="6668" max="6668" width="15.28515625" style="70" customWidth="1"/>
    <col min="6669" max="6914" width="9.140625" style="70"/>
    <col min="6915" max="6915" width="4.42578125" style="70" customWidth="1"/>
    <col min="6916" max="6916" width="21.85546875" style="70" customWidth="1"/>
    <col min="6917" max="6917" width="14" style="70" customWidth="1"/>
    <col min="6918" max="6918" width="15.28515625" style="70" customWidth="1"/>
    <col min="6919" max="6921" width="15.140625" style="70" customWidth="1"/>
    <col min="6922" max="6922" width="16.42578125" style="70" customWidth="1"/>
    <col min="6923" max="6923" width="16" style="70" customWidth="1"/>
    <col min="6924" max="6924" width="15.28515625" style="70" customWidth="1"/>
    <col min="6925" max="7170" width="9.140625" style="70"/>
    <col min="7171" max="7171" width="4.42578125" style="70" customWidth="1"/>
    <col min="7172" max="7172" width="21.85546875" style="70" customWidth="1"/>
    <col min="7173" max="7173" width="14" style="70" customWidth="1"/>
    <col min="7174" max="7174" width="15.28515625" style="70" customWidth="1"/>
    <col min="7175" max="7177" width="15.140625" style="70" customWidth="1"/>
    <col min="7178" max="7178" width="16.42578125" style="70" customWidth="1"/>
    <col min="7179" max="7179" width="16" style="70" customWidth="1"/>
    <col min="7180" max="7180" width="15.28515625" style="70" customWidth="1"/>
    <col min="7181" max="7426" width="9.140625" style="70"/>
    <col min="7427" max="7427" width="4.42578125" style="70" customWidth="1"/>
    <col min="7428" max="7428" width="21.85546875" style="70" customWidth="1"/>
    <col min="7429" max="7429" width="14" style="70" customWidth="1"/>
    <col min="7430" max="7430" width="15.28515625" style="70" customWidth="1"/>
    <col min="7431" max="7433" width="15.140625" style="70" customWidth="1"/>
    <col min="7434" max="7434" width="16.42578125" style="70" customWidth="1"/>
    <col min="7435" max="7435" width="16" style="70" customWidth="1"/>
    <col min="7436" max="7436" width="15.28515625" style="70" customWidth="1"/>
    <col min="7437" max="7682" width="9.140625" style="70"/>
    <col min="7683" max="7683" width="4.42578125" style="70" customWidth="1"/>
    <col min="7684" max="7684" width="21.85546875" style="70" customWidth="1"/>
    <col min="7685" max="7685" width="14" style="70" customWidth="1"/>
    <col min="7686" max="7686" width="15.28515625" style="70" customWidth="1"/>
    <col min="7687" max="7689" width="15.140625" style="70" customWidth="1"/>
    <col min="7690" max="7690" width="16.42578125" style="70" customWidth="1"/>
    <col min="7691" max="7691" width="16" style="70" customWidth="1"/>
    <col min="7692" max="7692" width="15.28515625" style="70" customWidth="1"/>
    <col min="7693" max="7938" width="9.140625" style="70"/>
    <col min="7939" max="7939" width="4.42578125" style="70" customWidth="1"/>
    <col min="7940" max="7940" width="21.85546875" style="70" customWidth="1"/>
    <col min="7941" max="7941" width="14" style="70" customWidth="1"/>
    <col min="7942" max="7942" width="15.28515625" style="70" customWidth="1"/>
    <col min="7943" max="7945" width="15.140625" style="70" customWidth="1"/>
    <col min="7946" max="7946" width="16.42578125" style="70" customWidth="1"/>
    <col min="7947" max="7947" width="16" style="70" customWidth="1"/>
    <col min="7948" max="7948" width="15.28515625" style="70" customWidth="1"/>
    <col min="7949" max="8194" width="9.140625" style="70"/>
    <col min="8195" max="8195" width="4.42578125" style="70" customWidth="1"/>
    <col min="8196" max="8196" width="21.85546875" style="70" customWidth="1"/>
    <col min="8197" max="8197" width="14" style="70" customWidth="1"/>
    <col min="8198" max="8198" width="15.28515625" style="70" customWidth="1"/>
    <col min="8199" max="8201" width="15.140625" style="70" customWidth="1"/>
    <col min="8202" max="8202" width="16.42578125" style="70" customWidth="1"/>
    <col min="8203" max="8203" width="16" style="70" customWidth="1"/>
    <col min="8204" max="8204" width="15.28515625" style="70" customWidth="1"/>
    <col min="8205" max="8450" width="9.140625" style="70"/>
    <col min="8451" max="8451" width="4.42578125" style="70" customWidth="1"/>
    <col min="8452" max="8452" width="21.85546875" style="70" customWidth="1"/>
    <col min="8453" max="8453" width="14" style="70" customWidth="1"/>
    <col min="8454" max="8454" width="15.28515625" style="70" customWidth="1"/>
    <col min="8455" max="8457" width="15.140625" style="70" customWidth="1"/>
    <col min="8458" max="8458" width="16.42578125" style="70" customWidth="1"/>
    <col min="8459" max="8459" width="16" style="70" customWidth="1"/>
    <col min="8460" max="8460" width="15.28515625" style="70" customWidth="1"/>
    <col min="8461" max="8706" width="9.140625" style="70"/>
    <col min="8707" max="8707" width="4.42578125" style="70" customWidth="1"/>
    <col min="8708" max="8708" width="21.85546875" style="70" customWidth="1"/>
    <col min="8709" max="8709" width="14" style="70" customWidth="1"/>
    <col min="8710" max="8710" width="15.28515625" style="70" customWidth="1"/>
    <col min="8711" max="8713" width="15.140625" style="70" customWidth="1"/>
    <col min="8714" max="8714" width="16.42578125" style="70" customWidth="1"/>
    <col min="8715" max="8715" width="16" style="70" customWidth="1"/>
    <col min="8716" max="8716" width="15.28515625" style="70" customWidth="1"/>
    <col min="8717" max="8962" width="9.140625" style="70"/>
    <col min="8963" max="8963" width="4.42578125" style="70" customWidth="1"/>
    <col min="8964" max="8964" width="21.85546875" style="70" customWidth="1"/>
    <col min="8965" max="8965" width="14" style="70" customWidth="1"/>
    <col min="8966" max="8966" width="15.28515625" style="70" customWidth="1"/>
    <col min="8967" max="8969" width="15.140625" style="70" customWidth="1"/>
    <col min="8970" max="8970" width="16.42578125" style="70" customWidth="1"/>
    <col min="8971" max="8971" width="16" style="70" customWidth="1"/>
    <col min="8972" max="8972" width="15.28515625" style="70" customWidth="1"/>
    <col min="8973" max="9218" width="9.140625" style="70"/>
    <col min="9219" max="9219" width="4.42578125" style="70" customWidth="1"/>
    <col min="9220" max="9220" width="21.85546875" style="70" customWidth="1"/>
    <col min="9221" max="9221" width="14" style="70" customWidth="1"/>
    <col min="9222" max="9222" width="15.28515625" style="70" customWidth="1"/>
    <col min="9223" max="9225" width="15.140625" style="70" customWidth="1"/>
    <col min="9226" max="9226" width="16.42578125" style="70" customWidth="1"/>
    <col min="9227" max="9227" width="16" style="70" customWidth="1"/>
    <col min="9228" max="9228" width="15.28515625" style="70" customWidth="1"/>
    <col min="9229" max="9474" width="9.140625" style="70"/>
    <col min="9475" max="9475" width="4.42578125" style="70" customWidth="1"/>
    <col min="9476" max="9476" width="21.85546875" style="70" customWidth="1"/>
    <col min="9477" max="9477" width="14" style="70" customWidth="1"/>
    <col min="9478" max="9478" width="15.28515625" style="70" customWidth="1"/>
    <col min="9479" max="9481" width="15.140625" style="70" customWidth="1"/>
    <col min="9482" max="9482" width="16.42578125" style="70" customWidth="1"/>
    <col min="9483" max="9483" width="16" style="70" customWidth="1"/>
    <col min="9484" max="9484" width="15.28515625" style="70" customWidth="1"/>
    <col min="9485" max="9730" width="9.140625" style="70"/>
    <col min="9731" max="9731" width="4.42578125" style="70" customWidth="1"/>
    <col min="9732" max="9732" width="21.85546875" style="70" customWidth="1"/>
    <col min="9733" max="9733" width="14" style="70" customWidth="1"/>
    <col min="9734" max="9734" width="15.28515625" style="70" customWidth="1"/>
    <col min="9735" max="9737" width="15.140625" style="70" customWidth="1"/>
    <col min="9738" max="9738" width="16.42578125" style="70" customWidth="1"/>
    <col min="9739" max="9739" width="16" style="70" customWidth="1"/>
    <col min="9740" max="9740" width="15.28515625" style="70" customWidth="1"/>
    <col min="9741" max="9986" width="9.140625" style="70"/>
    <col min="9987" max="9987" width="4.42578125" style="70" customWidth="1"/>
    <col min="9988" max="9988" width="21.85546875" style="70" customWidth="1"/>
    <col min="9989" max="9989" width="14" style="70" customWidth="1"/>
    <col min="9990" max="9990" width="15.28515625" style="70" customWidth="1"/>
    <col min="9991" max="9993" width="15.140625" style="70" customWidth="1"/>
    <col min="9994" max="9994" width="16.42578125" style="70" customWidth="1"/>
    <col min="9995" max="9995" width="16" style="70" customWidth="1"/>
    <col min="9996" max="9996" width="15.28515625" style="70" customWidth="1"/>
    <col min="9997" max="10242" width="9.140625" style="70"/>
    <col min="10243" max="10243" width="4.42578125" style="70" customWidth="1"/>
    <col min="10244" max="10244" width="21.85546875" style="70" customWidth="1"/>
    <col min="10245" max="10245" width="14" style="70" customWidth="1"/>
    <col min="10246" max="10246" width="15.28515625" style="70" customWidth="1"/>
    <col min="10247" max="10249" width="15.140625" style="70" customWidth="1"/>
    <col min="10250" max="10250" width="16.42578125" style="70" customWidth="1"/>
    <col min="10251" max="10251" width="16" style="70" customWidth="1"/>
    <col min="10252" max="10252" width="15.28515625" style="70" customWidth="1"/>
    <col min="10253" max="10498" width="9.140625" style="70"/>
    <col min="10499" max="10499" width="4.42578125" style="70" customWidth="1"/>
    <col min="10500" max="10500" width="21.85546875" style="70" customWidth="1"/>
    <col min="10501" max="10501" width="14" style="70" customWidth="1"/>
    <col min="10502" max="10502" width="15.28515625" style="70" customWidth="1"/>
    <col min="10503" max="10505" width="15.140625" style="70" customWidth="1"/>
    <col min="10506" max="10506" width="16.42578125" style="70" customWidth="1"/>
    <col min="10507" max="10507" width="16" style="70" customWidth="1"/>
    <col min="10508" max="10508" width="15.28515625" style="70" customWidth="1"/>
    <col min="10509" max="10754" width="9.140625" style="70"/>
    <col min="10755" max="10755" width="4.42578125" style="70" customWidth="1"/>
    <col min="10756" max="10756" width="21.85546875" style="70" customWidth="1"/>
    <col min="10757" max="10757" width="14" style="70" customWidth="1"/>
    <col min="10758" max="10758" width="15.28515625" style="70" customWidth="1"/>
    <col min="10759" max="10761" width="15.140625" style="70" customWidth="1"/>
    <col min="10762" max="10762" width="16.42578125" style="70" customWidth="1"/>
    <col min="10763" max="10763" width="16" style="70" customWidth="1"/>
    <col min="10764" max="10764" width="15.28515625" style="70" customWidth="1"/>
    <col min="10765" max="11010" width="9.140625" style="70"/>
    <col min="11011" max="11011" width="4.42578125" style="70" customWidth="1"/>
    <col min="11012" max="11012" width="21.85546875" style="70" customWidth="1"/>
    <col min="11013" max="11013" width="14" style="70" customWidth="1"/>
    <col min="11014" max="11014" width="15.28515625" style="70" customWidth="1"/>
    <col min="11015" max="11017" width="15.140625" style="70" customWidth="1"/>
    <col min="11018" max="11018" width="16.42578125" style="70" customWidth="1"/>
    <col min="11019" max="11019" width="16" style="70" customWidth="1"/>
    <col min="11020" max="11020" width="15.28515625" style="70" customWidth="1"/>
    <col min="11021" max="11266" width="9.140625" style="70"/>
    <col min="11267" max="11267" width="4.42578125" style="70" customWidth="1"/>
    <col min="11268" max="11268" width="21.85546875" style="70" customWidth="1"/>
    <col min="11269" max="11269" width="14" style="70" customWidth="1"/>
    <col min="11270" max="11270" width="15.28515625" style="70" customWidth="1"/>
    <col min="11271" max="11273" width="15.140625" style="70" customWidth="1"/>
    <col min="11274" max="11274" width="16.42578125" style="70" customWidth="1"/>
    <col min="11275" max="11275" width="16" style="70" customWidth="1"/>
    <col min="11276" max="11276" width="15.28515625" style="70" customWidth="1"/>
    <col min="11277" max="11522" width="9.140625" style="70"/>
    <col min="11523" max="11523" width="4.42578125" style="70" customWidth="1"/>
    <col min="11524" max="11524" width="21.85546875" style="70" customWidth="1"/>
    <col min="11525" max="11525" width="14" style="70" customWidth="1"/>
    <col min="11526" max="11526" width="15.28515625" style="70" customWidth="1"/>
    <col min="11527" max="11529" width="15.140625" style="70" customWidth="1"/>
    <col min="11530" max="11530" width="16.42578125" style="70" customWidth="1"/>
    <col min="11531" max="11531" width="16" style="70" customWidth="1"/>
    <col min="11532" max="11532" width="15.28515625" style="70" customWidth="1"/>
    <col min="11533" max="11778" width="9.140625" style="70"/>
    <col min="11779" max="11779" width="4.42578125" style="70" customWidth="1"/>
    <col min="11780" max="11780" width="21.85546875" style="70" customWidth="1"/>
    <col min="11781" max="11781" width="14" style="70" customWidth="1"/>
    <col min="11782" max="11782" width="15.28515625" style="70" customWidth="1"/>
    <col min="11783" max="11785" width="15.140625" style="70" customWidth="1"/>
    <col min="11786" max="11786" width="16.42578125" style="70" customWidth="1"/>
    <col min="11787" max="11787" width="16" style="70" customWidth="1"/>
    <col min="11788" max="11788" width="15.28515625" style="70" customWidth="1"/>
    <col min="11789" max="12034" width="9.140625" style="70"/>
    <col min="12035" max="12035" width="4.42578125" style="70" customWidth="1"/>
    <col min="12036" max="12036" width="21.85546875" style="70" customWidth="1"/>
    <col min="12037" max="12037" width="14" style="70" customWidth="1"/>
    <col min="12038" max="12038" width="15.28515625" style="70" customWidth="1"/>
    <col min="12039" max="12041" width="15.140625" style="70" customWidth="1"/>
    <col min="12042" max="12042" width="16.42578125" style="70" customWidth="1"/>
    <col min="12043" max="12043" width="16" style="70" customWidth="1"/>
    <col min="12044" max="12044" width="15.28515625" style="70" customWidth="1"/>
    <col min="12045" max="12290" width="9.140625" style="70"/>
    <col min="12291" max="12291" width="4.42578125" style="70" customWidth="1"/>
    <col min="12292" max="12292" width="21.85546875" style="70" customWidth="1"/>
    <col min="12293" max="12293" width="14" style="70" customWidth="1"/>
    <col min="12294" max="12294" width="15.28515625" style="70" customWidth="1"/>
    <col min="12295" max="12297" width="15.140625" style="70" customWidth="1"/>
    <col min="12298" max="12298" width="16.42578125" style="70" customWidth="1"/>
    <col min="12299" max="12299" width="16" style="70" customWidth="1"/>
    <col min="12300" max="12300" width="15.28515625" style="70" customWidth="1"/>
    <col min="12301" max="12546" width="9.140625" style="70"/>
    <col min="12547" max="12547" width="4.42578125" style="70" customWidth="1"/>
    <col min="12548" max="12548" width="21.85546875" style="70" customWidth="1"/>
    <col min="12549" max="12549" width="14" style="70" customWidth="1"/>
    <col min="12550" max="12550" width="15.28515625" style="70" customWidth="1"/>
    <col min="12551" max="12553" width="15.140625" style="70" customWidth="1"/>
    <col min="12554" max="12554" width="16.42578125" style="70" customWidth="1"/>
    <col min="12555" max="12555" width="16" style="70" customWidth="1"/>
    <col min="12556" max="12556" width="15.28515625" style="70" customWidth="1"/>
    <col min="12557" max="12802" width="9.140625" style="70"/>
    <col min="12803" max="12803" width="4.42578125" style="70" customWidth="1"/>
    <col min="12804" max="12804" width="21.85546875" style="70" customWidth="1"/>
    <col min="12805" max="12805" width="14" style="70" customWidth="1"/>
    <col min="12806" max="12806" width="15.28515625" style="70" customWidth="1"/>
    <col min="12807" max="12809" width="15.140625" style="70" customWidth="1"/>
    <col min="12810" max="12810" width="16.42578125" style="70" customWidth="1"/>
    <col min="12811" max="12811" width="16" style="70" customWidth="1"/>
    <col min="12812" max="12812" width="15.28515625" style="70" customWidth="1"/>
    <col min="12813" max="13058" width="9.140625" style="70"/>
    <col min="13059" max="13059" width="4.42578125" style="70" customWidth="1"/>
    <col min="13060" max="13060" width="21.85546875" style="70" customWidth="1"/>
    <col min="13061" max="13061" width="14" style="70" customWidth="1"/>
    <col min="13062" max="13062" width="15.28515625" style="70" customWidth="1"/>
    <col min="13063" max="13065" width="15.140625" style="70" customWidth="1"/>
    <col min="13066" max="13066" width="16.42578125" style="70" customWidth="1"/>
    <col min="13067" max="13067" width="16" style="70" customWidth="1"/>
    <col min="13068" max="13068" width="15.28515625" style="70" customWidth="1"/>
    <col min="13069" max="13314" width="9.140625" style="70"/>
    <col min="13315" max="13315" width="4.42578125" style="70" customWidth="1"/>
    <col min="13316" max="13316" width="21.85546875" style="70" customWidth="1"/>
    <col min="13317" max="13317" width="14" style="70" customWidth="1"/>
    <col min="13318" max="13318" width="15.28515625" style="70" customWidth="1"/>
    <col min="13319" max="13321" width="15.140625" style="70" customWidth="1"/>
    <col min="13322" max="13322" width="16.42578125" style="70" customWidth="1"/>
    <col min="13323" max="13323" width="16" style="70" customWidth="1"/>
    <col min="13324" max="13324" width="15.28515625" style="70" customWidth="1"/>
    <col min="13325" max="13570" width="9.140625" style="70"/>
    <col min="13571" max="13571" width="4.42578125" style="70" customWidth="1"/>
    <col min="13572" max="13572" width="21.85546875" style="70" customWidth="1"/>
    <col min="13573" max="13573" width="14" style="70" customWidth="1"/>
    <col min="13574" max="13574" width="15.28515625" style="70" customWidth="1"/>
    <col min="13575" max="13577" width="15.140625" style="70" customWidth="1"/>
    <col min="13578" max="13578" width="16.42578125" style="70" customWidth="1"/>
    <col min="13579" max="13579" width="16" style="70" customWidth="1"/>
    <col min="13580" max="13580" width="15.28515625" style="70" customWidth="1"/>
    <col min="13581" max="13826" width="9.140625" style="70"/>
    <col min="13827" max="13827" width="4.42578125" style="70" customWidth="1"/>
    <col min="13828" max="13828" width="21.85546875" style="70" customWidth="1"/>
    <col min="13829" max="13829" width="14" style="70" customWidth="1"/>
    <col min="13830" max="13830" width="15.28515625" style="70" customWidth="1"/>
    <col min="13831" max="13833" width="15.140625" style="70" customWidth="1"/>
    <col min="13834" max="13834" width="16.42578125" style="70" customWidth="1"/>
    <col min="13835" max="13835" width="16" style="70" customWidth="1"/>
    <col min="13836" max="13836" width="15.28515625" style="70" customWidth="1"/>
    <col min="13837" max="14082" width="9.140625" style="70"/>
    <col min="14083" max="14083" width="4.42578125" style="70" customWidth="1"/>
    <col min="14084" max="14084" width="21.85546875" style="70" customWidth="1"/>
    <col min="14085" max="14085" width="14" style="70" customWidth="1"/>
    <col min="14086" max="14086" width="15.28515625" style="70" customWidth="1"/>
    <col min="14087" max="14089" width="15.140625" style="70" customWidth="1"/>
    <col min="14090" max="14090" width="16.42578125" style="70" customWidth="1"/>
    <col min="14091" max="14091" width="16" style="70" customWidth="1"/>
    <col min="14092" max="14092" width="15.28515625" style="70" customWidth="1"/>
    <col min="14093" max="14338" width="9.140625" style="70"/>
    <col min="14339" max="14339" width="4.42578125" style="70" customWidth="1"/>
    <col min="14340" max="14340" width="21.85546875" style="70" customWidth="1"/>
    <col min="14341" max="14341" width="14" style="70" customWidth="1"/>
    <col min="14342" max="14342" width="15.28515625" style="70" customWidth="1"/>
    <col min="14343" max="14345" width="15.140625" style="70" customWidth="1"/>
    <col min="14346" max="14346" width="16.42578125" style="70" customWidth="1"/>
    <col min="14347" max="14347" width="16" style="70" customWidth="1"/>
    <col min="14348" max="14348" width="15.28515625" style="70" customWidth="1"/>
    <col min="14349" max="14594" width="9.140625" style="70"/>
    <col min="14595" max="14595" width="4.42578125" style="70" customWidth="1"/>
    <col min="14596" max="14596" width="21.85546875" style="70" customWidth="1"/>
    <col min="14597" max="14597" width="14" style="70" customWidth="1"/>
    <col min="14598" max="14598" width="15.28515625" style="70" customWidth="1"/>
    <col min="14599" max="14601" width="15.140625" style="70" customWidth="1"/>
    <col min="14602" max="14602" width="16.42578125" style="70" customWidth="1"/>
    <col min="14603" max="14603" width="16" style="70" customWidth="1"/>
    <col min="14604" max="14604" width="15.28515625" style="70" customWidth="1"/>
    <col min="14605" max="14850" width="9.140625" style="70"/>
    <col min="14851" max="14851" width="4.42578125" style="70" customWidth="1"/>
    <col min="14852" max="14852" width="21.85546875" style="70" customWidth="1"/>
    <col min="14853" max="14853" width="14" style="70" customWidth="1"/>
    <col min="14854" max="14854" width="15.28515625" style="70" customWidth="1"/>
    <col min="14855" max="14857" width="15.140625" style="70" customWidth="1"/>
    <col min="14858" max="14858" width="16.42578125" style="70" customWidth="1"/>
    <col min="14859" max="14859" width="16" style="70" customWidth="1"/>
    <col min="14860" max="14860" width="15.28515625" style="70" customWidth="1"/>
    <col min="14861" max="15106" width="9.140625" style="70"/>
    <col min="15107" max="15107" width="4.42578125" style="70" customWidth="1"/>
    <col min="15108" max="15108" width="21.85546875" style="70" customWidth="1"/>
    <col min="15109" max="15109" width="14" style="70" customWidth="1"/>
    <col min="15110" max="15110" width="15.28515625" style="70" customWidth="1"/>
    <col min="15111" max="15113" width="15.140625" style="70" customWidth="1"/>
    <col min="15114" max="15114" width="16.42578125" style="70" customWidth="1"/>
    <col min="15115" max="15115" width="16" style="70" customWidth="1"/>
    <col min="15116" max="15116" width="15.28515625" style="70" customWidth="1"/>
    <col min="15117" max="15362" width="9.140625" style="70"/>
    <col min="15363" max="15363" width="4.42578125" style="70" customWidth="1"/>
    <col min="15364" max="15364" width="21.85546875" style="70" customWidth="1"/>
    <col min="15365" max="15365" width="14" style="70" customWidth="1"/>
    <col min="15366" max="15366" width="15.28515625" style="70" customWidth="1"/>
    <col min="15367" max="15369" width="15.140625" style="70" customWidth="1"/>
    <col min="15370" max="15370" width="16.42578125" style="70" customWidth="1"/>
    <col min="15371" max="15371" width="16" style="70" customWidth="1"/>
    <col min="15372" max="15372" width="15.28515625" style="70" customWidth="1"/>
    <col min="15373" max="15618" width="9.140625" style="70"/>
    <col min="15619" max="15619" width="4.42578125" style="70" customWidth="1"/>
    <col min="15620" max="15620" width="21.85546875" style="70" customWidth="1"/>
    <col min="15621" max="15621" width="14" style="70" customWidth="1"/>
    <col min="15622" max="15622" width="15.28515625" style="70" customWidth="1"/>
    <col min="15623" max="15625" width="15.140625" style="70" customWidth="1"/>
    <col min="15626" max="15626" width="16.42578125" style="70" customWidth="1"/>
    <col min="15627" max="15627" width="16" style="70" customWidth="1"/>
    <col min="15628" max="15628" width="15.28515625" style="70" customWidth="1"/>
    <col min="15629" max="15874" width="9.140625" style="70"/>
    <col min="15875" max="15875" width="4.42578125" style="70" customWidth="1"/>
    <col min="15876" max="15876" width="21.85546875" style="70" customWidth="1"/>
    <col min="15877" max="15877" width="14" style="70" customWidth="1"/>
    <col min="15878" max="15878" width="15.28515625" style="70" customWidth="1"/>
    <col min="15879" max="15881" width="15.140625" style="70" customWidth="1"/>
    <col min="15882" max="15882" width="16.42578125" style="70" customWidth="1"/>
    <col min="15883" max="15883" width="16" style="70" customWidth="1"/>
    <col min="15884" max="15884" width="15.28515625" style="70" customWidth="1"/>
    <col min="15885" max="16130" width="9.140625" style="70"/>
    <col min="16131" max="16131" width="4.42578125" style="70" customWidth="1"/>
    <col min="16132" max="16132" width="21.85546875" style="70" customWidth="1"/>
    <col min="16133" max="16133" width="14" style="70" customWidth="1"/>
    <col min="16134" max="16134" width="15.28515625" style="70" customWidth="1"/>
    <col min="16135" max="16137" width="15.140625" style="70" customWidth="1"/>
    <col min="16138" max="16138" width="16.42578125" style="70" customWidth="1"/>
    <col min="16139" max="16139" width="16" style="70" customWidth="1"/>
    <col min="16140" max="16140" width="15.28515625" style="70" customWidth="1"/>
    <col min="16141" max="16384" width="9.140625" style="70"/>
  </cols>
  <sheetData>
    <row r="1" spans="1:12" ht="15.75" x14ac:dyDescent="0.25">
      <c r="A1" s="289" t="s">
        <v>250</v>
      </c>
      <c r="B1" s="222"/>
    </row>
    <row r="3" spans="1:12" ht="16.5" x14ac:dyDescent="0.25">
      <c r="A3" s="586" t="s">
        <v>251</v>
      </c>
      <c r="B3" s="107"/>
      <c r="C3" s="107"/>
      <c r="D3" s="107"/>
      <c r="E3" s="107"/>
      <c r="F3" s="107"/>
      <c r="G3" s="1010"/>
      <c r="H3" s="1010"/>
      <c r="I3" s="107"/>
      <c r="J3" s="107"/>
      <c r="K3" s="107"/>
      <c r="L3" s="107"/>
    </row>
    <row r="4" spans="1:12" ht="16.5" x14ac:dyDescent="0.25">
      <c r="A4" s="586" t="s">
        <v>252</v>
      </c>
      <c r="B4" s="107"/>
      <c r="C4" s="107"/>
      <c r="D4" s="107"/>
      <c r="E4" s="107"/>
      <c r="F4" s="107"/>
      <c r="G4" s="1010"/>
      <c r="H4" s="1010"/>
      <c r="I4" s="107"/>
      <c r="J4" s="107"/>
      <c r="K4" s="107"/>
      <c r="L4" s="107"/>
    </row>
    <row r="5" spans="1:12" ht="16.5" x14ac:dyDescent="0.25">
      <c r="B5" s="222"/>
      <c r="C5" s="222"/>
      <c r="D5" s="222"/>
      <c r="E5" s="893" t="s">
        <v>253</v>
      </c>
      <c r="F5" s="588" t="str">
        <f>Resume!D2</f>
        <v>….......</v>
      </c>
      <c r="G5" s="1011" t="s">
        <v>1305</v>
      </c>
      <c r="H5" s="1011"/>
      <c r="I5" s="586"/>
      <c r="J5" s="586"/>
      <c r="K5" s="586"/>
      <c r="L5" s="586"/>
    </row>
    <row r="6" spans="1:12" ht="16.5" x14ac:dyDescent="0.25">
      <c r="B6" s="222"/>
      <c r="C6" s="222"/>
      <c r="D6" s="222"/>
      <c r="E6" s="893" t="s">
        <v>1</v>
      </c>
      <c r="F6" s="588" t="str">
        <f>Resume!D3</f>
        <v>….......</v>
      </c>
      <c r="G6" s="1011" t="s">
        <v>1305</v>
      </c>
      <c r="H6" s="1011"/>
      <c r="I6" s="586"/>
      <c r="J6" s="586"/>
      <c r="K6" s="586"/>
      <c r="L6" s="586"/>
    </row>
    <row r="7" spans="1:12" ht="15.75" thickBot="1" x14ac:dyDescent="0.3">
      <c r="A7" s="71"/>
      <c r="B7" s="71"/>
      <c r="C7" s="71"/>
      <c r="D7" s="71"/>
      <c r="E7" s="71"/>
      <c r="F7" s="71"/>
      <c r="G7" s="709"/>
      <c r="H7" s="709"/>
      <c r="I7" s="71"/>
      <c r="J7" s="71"/>
      <c r="K7" s="71"/>
      <c r="L7" s="71"/>
    </row>
    <row r="8" spans="1:12" ht="15.6" customHeight="1" x14ac:dyDescent="0.25">
      <c r="A8" s="1070" t="s">
        <v>2</v>
      </c>
      <c r="B8" s="1070" t="s">
        <v>254</v>
      </c>
      <c r="C8" s="905" t="s">
        <v>255</v>
      </c>
      <c r="D8" s="1072" t="s">
        <v>256</v>
      </c>
      <c r="E8" s="1073"/>
      <c r="F8" s="1074"/>
      <c r="G8" s="1067" t="s">
        <v>257</v>
      </c>
      <c r="H8" s="1068"/>
      <c r="I8" s="1069"/>
      <c r="J8" s="765" t="s">
        <v>256</v>
      </c>
      <c r="K8" s="765" t="s">
        <v>258</v>
      </c>
      <c r="L8" s="765" t="s">
        <v>259</v>
      </c>
    </row>
    <row r="9" spans="1:12" ht="15.75" x14ac:dyDescent="0.25">
      <c r="A9" s="1070"/>
      <c r="B9" s="1070"/>
      <c r="C9" s="905" t="s">
        <v>260</v>
      </c>
      <c r="D9" s="1075" t="s">
        <v>261</v>
      </c>
      <c r="E9" s="1075" t="s">
        <v>262</v>
      </c>
      <c r="F9" s="1076" t="s">
        <v>263</v>
      </c>
      <c r="G9" s="1063" t="s">
        <v>546</v>
      </c>
      <c r="H9" s="1065" t="s">
        <v>547</v>
      </c>
      <c r="I9" s="1065" t="s">
        <v>491</v>
      </c>
      <c r="J9" s="765" t="s">
        <v>264</v>
      </c>
      <c r="K9" s="765" t="s">
        <v>265</v>
      </c>
      <c r="L9" s="765" t="s">
        <v>266</v>
      </c>
    </row>
    <row r="10" spans="1:12" ht="18.75" x14ac:dyDescent="0.25">
      <c r="A10" s="1071"/>
      <c r="B10" s="1071"/>
      <c r="C10" s="767" t="s">
        <v>1250</v>
      </c>
      <c r="D10" s="1071"/>
      <c r="E10" s="1071"/>
      <c r="F10" s="1077"/>
      <c r="G10" s="1064"/>
      <c r="H10" s="1066"/>
      <c r="I10" s="1066"/>
      <c r="J10" s="770" t="s">
        <v>267</v>
      </c>
      <c r="K10" s="770" t="s">
        <v>267</v>
      </c>
      <c r="L10" s="770" t="s">
        <v>1251</v>
      </c>
    </row>
    <row r="11" spans="1:12" s="908" customFormat="1" ht="12" customHeight="1" x14ac:dyDescent="0.25">
      <c r="A11" s="906">
        <v>1</v>
      </c>
      <c r="B11" s="906">
        <v>2</v>
      </c>
      <c r="C11" s="907">
        <v>3</v>
      </c>
      <c r="D11" s="906">
        <v>4</v>
      </c>
      <c r="E11" s="906">
        <v>5</v>
      </c>
      <c r="F11" s="907">
        <v>6</v>
      </c>
      <c r="G11" s="906">
        <v>7</v>
      </c>
      <c r="H11" s="907">
        <v>8</v>
      </c>
      <c r="I11" s="906">
        <v>9</v>
      </c>
      <c r="J11" s="907">
        <v>10</v>
      </c>
      <c r="K11" s="906">
        <v>11</v>
      </c>
      <c r="L11" s="907">
        <v>12</v>
      </c>
    </row>
    <row r="12" spans="1:12" x14ac:dyDescent="0.25">
      <c r="A12" s="556">
        <v>1</v>
      </c>
      <c r="B12" s="72"/>
      <c r="C12" s="73"/>
      <c r="D12" s="72"/>
      <c r="E12" s="72"/>
      <c r="F12" s="72">
        <f t="shared" ref="F12:F31" si="0">E12+D12</f>
        <v>0</v>
      </c>
      <c r="G12" s="1012"/>
      <c r="H12" s="1012"/>
      <c r="I12" s="72">
        <f t="shared" ref="I12:I31" si="1">H12+G12</f>
        <v>0</v>
      </c>
      <c r="J12" s="74"/>
      <c r="K12" s="75" t="e">
        <f>I12/J12</f>
        <v>#DIV/0!</v>
      </c>
      <c r="L12" s="75" t="e">
        <f t="shared" ref="L12:L23" si="2">I12/C12</f>
        <v>#DIV/0!</v>
      </c>
    </row>
    <row r="13" spans="1:12" x14ac:dyDescent="0.25">
      <c r="A13" s="556">
        <v>2</v>
      </c>
      <c r="B13" s="72"/>
      <c r="C13" s="76"/>
      <c r="D13" s="72"/>
      <c r="E13" s="72"/>
      <c r="F13" s="72">
        <f t="shared" si="0"/>
        <v>0</v>
      </c>
      <c r="G13" s="1012"/>
      <c r="H13" s="1012"/>
      <c r="I13" s="72">
        <f t="shared" si="1"/>
        <v>0</v>
      </c>
      <c r="J13" s="74"/>
      <c r="K13" s="75" t="e">
        <f>I13/J13</f>
        <v>#DIV/0!</v>
      </c>
      <c r="L13" s="75" t="e">
        <f>I13/C13</f>
        <v>#DIV/0!</v>
      </c>
    </row>
    <row r="14" spans="1:12" x14ac:dyDescent="0.25">
      <c r="A14" s="556">
        <v>3</v>
      </c>
      <c r="B14" s="72"/>
      <c r="C14" s="76"/>
      <c r="D14" s="72"/>
      <c r="E14" s="72"/>
      <c r="F14" s="72">
        <f t="shared" si="0"/>
        <v>0</v>
      </c>
      <c r="G14" s="1012"/>
      <c r="H14" s="1012"/>
      <c r="I14" s="72">
        <f t="shared" si="1"/>
        <v>0</v>
      </c>
      <c r="J14" s="74"/>
      <c r="K14" s="75" t="e">
        <f t="shared" ref="K14:K23" si="3">I14/J14</f>
        <v>#DIV/0!</v>
      </c>
      <c r="L14" s="75" t="e">
        <f t="shared" si="2"/>
        <v>#DIV/0!</v>
      </c>
    </row>
    <row r="15" spans="1:12" x14ac:dyDescent="0.25">
      <c r="A15" s="556">
        <v>4</v>
      </c>
      <c r="B15" s="72"/>
      <c r="C15" s="76"/>
      <c r="D15" s="72"/>
      <c r="E15" s="72"/>
      <c r="F15" s="72">
        <f>E15+D15</f>
        <v>0</v>
      </c>
      <c r="G15" s="1012"/>
      <c r="H15" s="1012"/>
      <c r="I15" s="72">
        <f t="shared" si="1"/>
        <v>0</v>
      </c>
      <c r="J15" s="74"/>
      <c r="K15" s="75" t="e">
        <f t="shared" si="3"/>
        <v>#DIV/0!</v>
      </c>
      <c r="L15" s="75" t="e">
        <f t="shared" si="2"/>
        <v>#DIV/0!</v>
      </c>
    </row>
    <row r="16" spans="1:12" x14ac:dyDescent="0.25">
      <c r="A16" s="556">
        <v>5</v>
      </c>
      <c r="B16" s="72"/>
      <c r="C16" s="76"/>
      <c r="D16" s="72"/>
      <c r="E16" s="72"/>
      <c r="F16" s="72">
        <f t="shared" si="0"/>
        <v>0</v>
      </c>
      <c r="G16" s="1012"/>
      <c r="H16" s="1012"/>
      <c r="I16" s="72">
        <f t="shared" si="1"/>
        <v>0</v>
      </c>
      <c r="J16" s="74"/>
      <c r="K16" s="75" t="e">
        <f t="shared" si="3"/>
        <v>#DIV/0!</v>
      </c>
      <c r="L16" s="75" t="e">
        <f t="shared" si="2"/>
        <v>#DIV/0!</v>
      </c>
    </row>
    <row r="17" spans="1:12" x14ac:dyDescent="0.25">
      <c r="A17" s="556">
        <v>6</v>
      </c>
      <c r="B17" s="72"/>
      <c r="C17" s="76"/>
      <c r="D17" s="72"/>
      <c r="E17" s="72"/>
      <c r="F17" s="72">
        <f t="shared" si="0"/>
        <v>0</v>
      </c>
      <c r="G17" s="1012"/>
      <c r="H17" s="1012"/>
      <c r="I17" s="72">
        <f t="shared" si="1"/>
        <v>0</v>
      </c>
      <c r="J17" s="74"/>
      <c r="K17" s="75" t="e">
        <f t="shared" si="3"/>
        <v>#DIV/0!</v>
      </c>
      <c r="L17" s="75" t="e">
        <f t="shared" si="2"/>
        <v>#DIV/0!</v>
      </c>
    </row>
    <row r="18" spans="1:12" x14ac:dyDescent="0.25">
      <c r="A18" s="556">
        <v>7</v>
      </c>
      <c r="B18" s="72"/>
      <c r="C18" s="76"/>
      <c r="D18" s="72"/>
      <c r="E18" s="72"/>
      <c r="F18" s="72">
        <f t="shared" si="0"/>
        <v>0</v>
      </c>
      <c r="G18" s="1012"/>
      <c r="H18" s="1012"/>
      <c r="I18" s="72">
        <f t="shared" si="1"/>
        <v>0</v>
      </c>
      <c r="J18" s="74"/>
      <c r="K18" s="75" t="e">
        <f t="shared" si="3"/>
        <v>#DIV/0!</v>
      </c>
      <c r="L18" s="75" t="e">
        <f t="shared" si="2"/>
        <v>#DIV/0!</v>
      </c>
    </row>
    <row r="19" spans="1:12" x14ac:dyDescent="0.25">
      <c r="A19" s="556">
        <v>8</v>
      </c>
      <c r="B19" s="72"/>
      <c r="C19" s="76"/>
      <c r="D19" s="72"/>
      <c r="E19" s="72"/>
      <c r="F19" s="72">
        <f t="shared" si="0"/>
        <v>0</v>
      </c>
      <c r="G19" s="1012"/>
      <c r="H19" s="1012"/>
      <c r="I19" s="72">
        <f t="shared" si="1"/>
        <v>0</v>
      </c>
      <c r="J19" s="74"/>
      <c r="K19" s="75" t="e">
        <f>I19/J19</f>
        <v>#DIV/0!</v>
      </c>
      <c r="L19" s="75" t="e">
        <f t="shared" si="2"/>
        <v>#DIV/0!</v>
      </c>
    </row>
    <row r="20" spans="1:12" x14ac:dyDescent="0.25">
      <c r="A20" s="556">
        <v>9</v>
      </c>
      <c r="B20" s="72"/>
      <c r="C20" s="76"/>
      <c r="D20" s="72"/>
      <c r="E20" s="72"/>
      <c r="F20" s="72">
        <f t="shared" si="0"/>
        <v>0</v>
      </c>
      <c r="G20" s="1012"/>
      <c r="H20" s="1012"/>
      <c r="I20" s="72">
        <f t="shared" si="1"/>
        <v>0</v>
      </c>
      <c r="J20" s="74"/>
      <c r="K20" s="75" t="e">
        <f t="shared" si="3"/>
        <v>#DIV/0!</v>
      </c>
      <c r="L20" s="75" t="e">
        <f t="shared" si="2"/>
        <v>#DIV/0!</v>
      </c>
    </row>
    <row r="21" spans="1:12" x14ac:dyDescent="0.2">
      <c r="A21" s="556">
        <v>10</v>
      </c>
      <c r="B21" s="72"/>
      <c r="C21" s="77"/>
      <c r="D21" s="72"/>
      <c r="E21" s="72"/>
      <c r="F21" s="72">
        <f t="shared" si="0"/>
        <v>0</v>
      </c>
      <c r="G21" s="1012"/>
      <c r="H21" s="1012"/>
      <c r="I21" s="72">
        <f t="shared" si="1"/>
        <v>0</v>
      </c>
      <c r="J21" s="74"/>
      <c r="K21" s="75" t="e">
        <f t="shared" si="3"/>
        <v>#DIV/0!</v>
      </c>
      <c r="L21" s="75" t="e">
        <f t="shared" si="2"/>
        <v>#DIV/0!</v>
      </c>
    </row>
    <row r="22" spans="1:12" x14ac:dyDescent="0.25">
      <c r="A22" s="556">
        <v>11</v>
      </c>
      <c r="B22" s="72"/>
      <c r="C22" s="76"/>
      <c r="D22" s="72"/>
      <c r="E22" s="72"/>
      <c r="F22" s="72">
        <f t="shared" si="0"/>
        <v>0</v>
      </c>
      <c r="G22" s="1012"/>
      <c r="H22" s="1012"/>
      <c r="I22" s="72">
        <f t="shared" si="1"/>
        <v>0</v>
      </c>
      <c r="J22" s="74"/>
      <c r="K22" s="75" t="e">
        <f t="shared" si="3"/>
        <v>#DIV/0!</v>
      </c>
      <c r="L22" s="75" t="e">
        <f t="shared" si="2"/>
        <v>#DIV/0!</v>
      </c>
    </row>
    <row r="23" spans="1:12" x14ac:dyDescent="0.25">
      <c r="A23" s="556">
        <v>12</v>
      </c>
      <c r="B23" s="72"/>
      <c r="C23" s="76"/>
      <c r="D23" s="72"/>
      <c r="E23" s="72"/>
      <c r="F23" s="72">
        <f t="shared" si="0"/>
        <v>0</v>
      </c>
      <c r="G23" s="1012"/>
      <c r="H23" s="1012"/>
      <c r="I23" s="72">
        <f t="shared" si="1"/>
        <v>0</v>
      </c>
      <c r="J23" s="74"/>
      <c r="K23" s="75" t="e">
        <f t="shared" si="3"/>
        <v>#DIV/0!</v>
      </c>
      <c r="L23" s="75" t="e">
        <f t="shared" si="2"/>
        <v>#DIV/0!</v>
      </c>
    </row>
    <row r="24" spans="1:12" x14ac:dyDescent="0.25">
      <c r="A24" s="556">
        <v>13</v>
      </c>
      <c r="B24" s="72"/>
      <c r="C24" s="76"/>
      <c r="D24" s="72"/>
      <c r="E24" s="72"/>
      <c r="F24" s="72">
        <f t="shared" si="0"/>
        <v>0</v>
      </c>
      <c r="G24" s="1012"/>
      <c r="H24" s="1012"/>
      <c r="I24" s="72">
        <f t="shared" si="1"/>
        <v>0</v>
      </c>
      <c r="J24" s="74"/>
      <c r="K24" s="75" t="e">
        <f>I24/J24</f>
        <v>#DIV/0!</v>
      </c>
      <c r="L24" s="75" t="e">
        <f>I24/C24</f>
        <v>#DIV/0!</v>
      </c>
    </row>
    <row r="25" spans="1:12" x14ac:dyDescent="0.25">
      <c r="A25" s="556">
        <v>14</v>
      </c>
      <c r="B25" s="72"/>
      <c r="C25" s="76"/>
      <c r="D25" s="72"/>
      <c r="E25" s="72"/>
      <c r="F25" s="72">
        <f t="shared" si="0"/>
        <v>0</v>
      </c>
      <c r="G25" s="1012"/>
      <c r="H25" s="1012"/>
      <c r="I25" s="72">
        <f t="shared" si="1"/>
        <v>0</v>
      </c>
      <c r="J25" s="74"/>
      <c r="K25" s="75" t="e">
        <f t="shared" ref="K25:K31" si="4">I25/J25</f>
        <v>#DIV/0!</v>
      </c>
      <c r="L25" s="75" t="e">
        <f t="shared" ref="L25:L31" si="5">I25/C25</f>
        <v>#DIV/0!</v>
      </c>
    </row>
    <row r="26" spans="1:12" x14ac:dyDescent="0.25">
      <c r="A26" s="556">
        <v>15</v>
      </c>
      <c r="B26" s="72"/>
      <c r="C26" s="76"/>
      <c r="D26" s="72"/>
      <c r="E26" s="72"/>
      <c r="F26" s="72">
        <f t="shared" si="0"/>
        <v>0</v>
      </c>
      <c r="G26" s="1012"/>
      <c r="H26" s="1012"/>
      <c r="I26" s="72">
        <f t="shared" si="1"/>
        <v>0</v>
      </c>
      <c r="J26" s="74"/>
      <c r="K26" s="75" t="e">
        <f t="shared" si="4"/>
        <v>#DIV/0!</v>
      </c>
      <c r="L26" s="75" t="e">
        <f t="shared" si="5"/>
        <v>#DIV/0!</v>
      </c>
    </row>
    <row r="27" spans="1:12" x14ac:dyDescent="0.25">
      <c r="A27" s="556">
        <v>16</v>
      </c>
      <c r="B27" s="72"/>
      <c r="C27" s="76"/>
      <c r="D27" s="72"/>
      <c r="E27" s="72"/>
      <c r="F27" s="72">
        <f t="shared" si="0"/>
        <v>0</v>
      </c>
      <c r="G27" s="1012"/>
      <c r="H27" s="1012"/>
      <c r="I27" s="72">
        <f t="shared" si="1"/>
        <v>0</v>
      </c>
      <c r="J27" s="74"/>
      <c r="K27" s="75" t="e">
        <f t="shared" si="4"/>
        <v>#DIV/0!</v>
      </c>
      <c r="L27" s="75" t="e">
        <f t="shared" si="5"/>
        <v>#DIV/0!</v>
      </c>
    </row>
    <row r="28" spans="1:12" x14ac:dyDescent="0.25">
      <c r="A28" s="556">
        <v>17</v>
      </c>
      <c r="B28" s="72"/>
      <c r="C28" s="76"/>
      <c r="D28" s="72"/>
      <c r="E28" s="72"/>
      <c r="F28" s="72">
        <f>E28+D28</f>
        <v>0</v>
      </c>
      <c r="G28" s="1012"/>
      <c r="H28" s="1012"/>
      <c r="I28" s="72">
        <f t="shared" si="1"/>
        <v>0</v>
      </c>
      <c r="J28" s="74"/>
      <c r="K28" s="75" t="e">
        <f t="shared" si="4"/>
        <v>#DIV/0!</v>
      </c>
      <c r="L28" s="75" t="e">
        <f>I28/C28</f>
        <v>#DIV/0!</v>
      </c>
    </row>
    <row r="29" spans="1:12" x14ac:dyDescent="0.25">
      <c r="A29" s="556">
        <v>18</v>
      </c>
      <c r="B29" s="72"/>
      <c r="C29" s="76"/>
      <c r="D29" s="72"/>
      <c r="E29" s="72"/>
      <c r="F29" s="72">
        <f t="shared" si="0"/>
        <v>0</v>
      </c>
      <c r="G29" s="1012"/>
      <c r="H29" s="1012"/>
      <c r="I29" s="72">
        <f t="shared" si="1"/>
        <v>0</v>
      </c>
      <c r="J29" s="74"/>
      <c r="K29" s="75" t="e">
        <f t="shared" si="4"/>
        <v>#DIV/0!</v>
      </c>
      <c r="L29" s="75" t="e">
        <f t="shared" si="5"/>
        <v>#DIV/0!</v>
      </c>
    </row>
    <row r="30" spans="1:12" x14ac:dyDescent="0.25">
      <c r="A30" s="556">
        <v>19</v>
      </c>
      <c r="B30" s="72"/>
      <c r="C30" s="76"/>
      <c r="D30" s="72"/>
      <c r="E30" s="72"/>
      <c r="F30" s="72">
        <f t="shared" si="0"/>
        <v>0</v>
      </c>
      <c r="G30" s="1012"/>
      <c r="H30" s="1012"/>
      <c r="I30" s="72">
        <f t="shared" si="1"/>
        <v>0</v>
      </c>
      <c r="J30" s="74"/>
      <c r="K30" s="75" t="e">
        <f t="shared" si="4"/>
        <v>#DIV/0!</v>
      </c>
      <c r="L30" s="75" t="e">
        <f t="shared" si="5"/>
        <v>#DIV/0!</v>
      </c>
    </row>
    <row r="31" spans="1:12" x14ac:dyDescent="0.25">
      <c r="A31" s="556">
        <v>20</v>
      </c>
      <c r="B31" s="72"/>
      <c r="C31" s="76"/>
      <c r="D31" s="72"/>
      <c r="E31" s="72"/>
      <c r="F31" s="72">
        <f t="shared" si="0"/>
        <v>0</v>
      </c>
      <c r="G31" s="1012"/>
      <c r="H31" s="1012"/>
      <c r="I31" s="72">
        <f t="shared" si="1"/>
        <v>0</v>
      </c>
      <c r="J31" s="74"/>
      <c r="K31" s="75" t="e">
        <f t="shared" si="4"/>
        <v>#DIV/0!</v>
      </c>
      <c r="L31" s="75" t="e">
        <f t="shared" si="5"/>
        <v>#DIV/0!</v>
      </c>
    </row>
    <row r="32" spans="1:12" x14ac:dyDescent="0.25">
      <c r="A32" s="556"/>
      <c r="B32" s="72"/>
      <c r="C32" s="76"/>
      <c r="D32" s="72"/>
      <c r="E32" s="72"/>
      <c r="F32" s="72"/>
      <c r="G32" s="1012"/>
      <c r="H32" s="1012"/>
      <c r="I32" s="74"/>
      <c r="J32" s="74"/>
      <c r="K32" s="75"/>
      <c r="L32" s="75"/>
    </row>
    <row r="33" spans="1:13" x14ac:dyDescent="0.25">
      <c r="A33" s="556"/>
      <c r="B33" s="72"/>
      <c r="C33" s="76"/>
      <c r="D33" s="72"/>
      <c r="E33" s="72"/>
      <c r="F33" s="72"/>
      <c r="G33" s="1012"/>
      <c r="H33" s="1012"/>
      <c r="I33" s="74"/>
      <c r="J33" s="74"/>
      <c r="K33" s="75"/>
      <c r="L33" s="75"/>
    </row>
    <row r="34" spans="1:13" x14ac:dyDescent="0.25">
      <c r="A34" s="556"/>
      <c r="B34" s="72"/>
      <c r="C34" s="76"/>
      <c r="D34" s="72"/>
      <c r="E34" s="72"/>
      <c r="F34" s="72"/>
      <c r="G34" s="1012"/>
      <c r="H34" s="1012"/>
      <c r="I34" s="74"/>
      <c r="J34" s="74"/>
      <c r="K34" s="75"/>
      <c r="L34" s="75"/>
    </row>
    <row r="35" spans="1:13" x14ac:dyDescent="0.25">
      <c r="A35" s="556"/>
      <c r="B35" s="72"/>
      <c r="C35" s="76"/>
      <c r="D35" s="72"/>
      <c r="E35" s="72"/>
      <c r="F35" s="72"/>
      <c r="G35" s="1012"/>
      <c r="H35" s="1012"/>
      <c r="I35" s="74"/>
      <c r="J35" s="74"/>
      <c r="K35" s="75"/>
      <c r="L35" s="75"/>
    </row>
    <row r="36" spans="1:13" x14ac:dyDescent="0.25">
      <c r="A36" s="557"/>
      <c r="B36" s="78"/>
      <c r="C36" s="79"/>
      <c r="D36" s="78"/>
      <c r="E36" s="78"/>
      <c r="F36" s="78"/>
      <c r="G36" s="1013"/>
      <c r="H36" s="1013"/>
      <c r="I36" s="80"/>
      <c r="J36" s="80"/>
      <c r="K36" s="81"/>
      <c r="L36" s="81"/>
      <c r="M36" s="82"/>
    </row>
    <row r="37" spans="1:13" ht="16.5" thickBot="1" x14ac:dyDescent="0.3">
      <c r="A37" s="83" t="s">
        <v>253</v>
      </c>
      <c r="B37" s="83"/>
      <c r="C37" s="84">
        <f>SUM(C12:C36)</f>
        <v>0</v>
      </c>
      <c r="D37" s="85">
        <f>SUM(D12:D36)</f>
        <v>0</v>
      </c>
      <c r="E37" s="85">
        <f>SUM(E12:E36)</f>
        <v>0</v>
      </c>
      <c r="F37" s="86">
        <f>E37+D37</f>
        <v>0</v>
      </c>
      <c r="G37" s="1014">
        <f>SUM(G12:G36)</f>
        <v>0</v>
      </c>
      <c r="H37" s="1014">
        <f>SUM(H12:H36)</f>
        <v>0</v>
      </c>
      <c r="I37" s="87">
        <f>SUM(I12:I36)</f>
        <v>0</v>
      </c>
      <c r="J37" s="87">
        <f>SUM(J12:J36)</f>
        <v>0</v>
      </c>
      <c r="K37" s="88" t="e">
        <f>I37/J37</f>
        <v>#DIV/0!</v>
      </c>
      <c r="L37" s="88" t="e">
        <f>I37/C37</f>
        <v>#DIV/0!</v>
      </c>
    </row>
    <row r="39" spans="1:13" x14ac:dyDescent="0.25">
      <c r="A39" s="727" t="s">
        <v>268</v>
      </c>
      <c r="B39" s="727"/>
      <c r="C39" s="727"/>
      <c r="D39" s="727"/>
    </row>
    <row r="40" spans="1:13" x14ac:dyDescent="0.25">
      <c r="A40" s="727" t="s">
        <v>269</v>
      </c>
      <c r="B40" s="727"/>
      <c r="C40" s="727"/>
      <c r="D40" s="727"/>
    </row>
    <row r="41" spans="1:13" x14ac:dyDescent="0.25">
      <c r="A41" s="727"/>
      <c r="B41" s="727"/>
      <c r="C41" s="727"/>
      <c r="D41" s="727"/>
    </row>
  </sheetData>
  <mergeCells count="10">
    <mergeCell ref="G9:G10"/>
    <mergeCell ref="H9:H10"/>
    <mergeCell ref="G8:I8"/>
    <mergeCell ref="I9:I10"/>
    <mergeCell ref="A8:A10"/>
    <mergeCell ref="B8:B10"/>
    <mergeCell ref="D8:F8"/>
    <mergeCell ref="D9:D10"/>
    <mergeCell ref="E9:E10"/>
    <mergeCell ref="F9:F10"/>
  </mergeCells>
  <printOptions horizontalCentered="1"/>
  <pageMargins left="1" right="0.9" top="1.1499999999999999" bottom="0.9" header="0" footer="0"/>
  <pageSetup paperSize="9" scale="73" orientation="landscape" horizontalDpi="300" verticalDpi="300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E832B-E2FD-4D3A-AD8C-BB10769FCCD8}">
  <sheetPr codeName="Sheet20">
    <tabColor rgb="FF92D050"/>
    <pageSetUpPr fitToPage="1"/>
  </sheetPr>
  <dimension ref="A1:E21"/>
  <sheetViews>
    <sheetView zoomScale="70" zoomScaleNormal="70" workbookViewId="0">
      <selection activeCell="C22" sqref="C22"/>
    </sheetView>
  </sheetViews>
  <sheetFormatPr defaultColWidth="9.140625" defaultRowHeight="15" x14ac:dyDescent="0.25"/>
  <cols>
    <col min="1" max="1" width="6.28515625" style="70" customWidth="1"/>
    <col min="2" max="2" width="46.42578125" style="70" customWidth="1"/>
    <col min="3" max="4" width="30.7109375" style="70" customWidth="1"/>
    <col min="5" max="256" width="9.140625" style="70"/>
    <col min="257" max="257" width="6.28515625" style="70" customWidth="1"/>
    <col min="258" max="258" width="46.42578125" style="70" customWidth="1"/>
    <col min="259" max="260" width="30.7109375" style="70" customWidth="1"/>
    <col min="261" max="512" width="9.140625" style="70"/>
    <col min="513" max="513" width="6.28515625" style="70" customWidth="1"/>
    <col min="514" max="514" width="46.42578125" style="70" customWidth="1"/>
    <col min="515" max="516" width="30.7109375" style="70" customWidth="1"/>
    <col min="517" max="768" width="9.140625" style="70"/>
    <col min="769" max="769" width="6.28515625" style="70" customWidth="1"/>
    <col min="770" max="770" width="46.42578125" style="70" customWidth="1"/>
    <col min="771" max="772" width="30.7109375" style="70" customWidth="1"/>
    <col min="773" max="1024" width="9.140625" style="70"/>
    <col min="1025" max="1025" width="6.28515625" style="70" customWidth="1"/>
    <col min="1026" max="1026" width="46.42578125" style="70" customWidth="1"/>
    <col min="1027" max="1028" width="30.7109375" style="70" customWidth="1"/>
    <col min="1029" max="1280" width="9.140625" style="70"/>
    <col min="1281" max="1281" width="6.28515625" style="70" customWidth="1"/>
    <col min="1282" max="1282" width="46.42578125" style="70" customWidth="1"/>
    <col min="1283" max="1284" width="30.7109375" style="70" customWidth="1"/>
    <col min="1285" max="1536" width="9.140625" style="70"/>
    <col min="1537" max="1537" width="6.28515625" style="70" customWidth="1"/>
    <col min="1538" max="1538" width="46.42578125" style="70" customWidth="1"/>
    <col min="1539" max="1540" width="30.7109375" style="70" customWidth="1"/>
    <col min="1541" max="1792" width="9.140625" style="70"/>
    <col min="1793" max="1793" width="6.28515625" style="70" customWidth="1"/>
    <col min="1794" max="1794" width="46.42578125" style="70" customWidth="1"/>
    <col min="1795" max="1796" width="30.7109375" style="70" customWidth="1"/>
    <col min="1797" max="2048" width="9.140625" style="70"/>
    <col min="2049" max="2049" width="6.28515625" style="70" customWidth="1"/>
    <col min="2050" max="2050" width="46.42578125" style="70" customWidth="1"/>
    <col min="2051" max="2052" width="30.7109375" style="70" customWidth="1"/>
    <col min="2053" max="2304" width="9.140625" style="70"/>
    <col min="2305" max="2305" width="6.28515625" style="70" customWidth="1"/>
    <col min="2306" max="2306" width="46.42578125" style="70" customWidth="1"/>
    <col min="2307" max="2308" width="30.7109375" style="70" customWidth="1"/>
    <col min="2309" max="2560" width="9.140625" style="70"/>
    <col min="2561" max="2561" width="6.28515625" style="70" customWidth="1"/>
    <col min="2562" max="2562" width="46.42578125" style="70" customWidth="1"/>
    <col min="2563" max="2564" width="30.7109375" style="70" customWidth="1"/>
    <col min="2565" max="2816" width="9.140625" style="70"/>
    <col min="2817" max="2817" width="6.28515625" style="70" customWidth="1"/>
    <col min="2818" max="2818" width="46.42578125" style="70" customWidth="1"/>
    <col min="2819" max="2820" width="30.7109375" style="70" customWidth="1"/>
    <col min="2821" max="3072" width="9.140625" style="70"/>
    <col min="3073" max="3073" width="6.28515625" style="70" customWidth="1"/>
    <col min="3074" max="3074" width="46.42578125" style="70" customWidth="1"/>
    <col min="3075" max="3076" width="30.7109375" style="70" customWidth="1"/>
    <col min="3077" max="3328" width="9.140625" style="70"/>
    <col min="3329" max="3329" width="6.28515625" style="70" customWidth="1"/>
    <col min="3330" max="3330" width="46.42578125" style="70" customWidth="1"/>
    <col min="3331" max="3332" width="30.7109375" style="70" customWidth="1"/>
    <col min="3333" max="3584" width="9.140625" style="70"/>
    <col min="3585" max="3585" width="6.28515625" style="70" customWidth="1"/>
    <col min="3586" max="3586" width="46.42578125" style="70" customWidth="1"/>
    <col min="3587" max="3588" width="30.7109375" style="70" customWidth="1"/>
    <col min="3589" max="3840" width="9.140625" style="70"/>
    <col min="3841" max="3841" width="6.28515625" style="70" customWidth="1"/>
    <col min="3842" max="3842" width="46.42578125" style="70" customWidth="1"/>
    <col min="3843" max="3844" width="30.7109375" style="70" customWidth="1"/>
    <col min="3845" max="4096" width="9.140625" style="70"/>
    <col min="4097" max="4097" width="6.28515625" style="70" customWidth="1"/>
    <col min="4098" max="4098" width="46.42578125" style="70" customWidth="1"/>
    <col min="4099" max="4100" width="30.7109375" style="70" customWidth="1"/>
    <col min="4101" max="4352" width="9.140625" style="70"/>
    <col min="4353" max="4353" width="6.28515625" style="70" customWidth="1"/>
    <col min="4354" max="4354" width="46.42578125" style="70" customWidth="1"/>
    <col min="4355" max="4356" width="30.7109375" style="70" customWidth="1"/>
    <col min="4357" max="4608" width="9.140625" style="70"/>
    <col min="4609" max="4609" width="6.28515625" style="70" customWidth="1"/>
    <col min="4610" max="4610" width="46.42578125" style="70" customWidth="1"/>
    <col min="4611" max="4612" width="30.7109375" style="70" customWidth="1"/>
    <col min="4613" max="4864" width="9.140625" style="70"/>
    <col min="4865" max="4865" width="6.28515625" style="70" customWidth="1"/>
    <col min="4866" max="4866" width="46.42578125" style="70" customWidth="1"/>
    <col min="4867" max="4868" width="30.7109375" style="70" customWidth="1"/>
    <col min="4869" max="5120" width="9.140625" style="70"/>
    <col min="5121" max="5121" width="6.28515625" style="70" customWidth="1"/>
    <col min="5122" max="5122" width="46.42578125" style="70" customWidth="1"/>
    <col min="5123" max="5124" width="30.7109375" style="70" customWidth="1"/>
    <col min="5125" max="5376" width="9.140625" style="70"/>
    <col min="5377" max="5377" width="6.28515625" style="70" customWidth="1"/>
    <col min="5378" max="5378" width="46.42578125" style="70" customWidth="1"/>
    <col min="5379" max="5380" width="30.7109375" style="70" customWidth="1"/>
    <col min="5381" max="5632" width="9.140625" style="70"/>
    <col min="5633" max="5633" width="6.28515625" style="70" customWidth="1"/>
    <col min="5634" max="5634" width="46.42578125" style="70" customWidth="1"/>
    <col min="5635" max="5636" width="30.7109375" style="70" customWidth="1"/>
    <col min="5637" max="5888" width="9.140625" style="70"/>
    <col min="5889" max="5889" width="6.28515625" style="70" customWidth="1"/>
    <col min="5890" max="5890" width="46.42578125" style="70" customWidth="1"/>
    <col min="5891" max="5892" width="30.7109375" style="70" customWidth="1"/>
    <col min="5893" max="6144" width="9.140625" style="70"/>
    <col min="6145" max="6145" width="6.28515625" style="70" customWidth="1"/>
    <col min="6146" max="6146" width="46.42578125" style="70" customWidth="1"/>
    <col min="6147" max="6148" width="30.7109375" style="70" customWidth="1"/>
    <col min="6149" max="6400" width="9.140625" style="70"/>
    <col min="6401" max="6401" width="6.28515625" style="70" customWidth="1"/>
    <col min="6402" max="6402" width="46.42578125" style="70" customWidth="1"/>
    <col min="6403" max="6404" width="30.7109375" style="70" customWidth="1"/>
    <col min="6405" max="6656" width="9.140625" style="70"/>
    <col min="6657" max="6657" width="6.28515625" style="70" customWidth="1"/>
    <col min="6658" max="6658" width="46.42578125" style="70" customWidth="1"/>
    <col min="6659" max="6660" width="30.7109375" style="70" customWidth="1"/>
    <col min="6661" max="6912" width="9.140625" style="70"/>
    <col min="6913" max="6913" width="6.28515625" style="70" customWidth="1"/>
    <col min="6914" max="6914" width="46.42578125" style="70" customWidth="1"/>
    <col min="6915" max="6916" width="30.7109375" style="70" customWidth="1"/>
    <col min="6917" max="7168" width="9.140625" style="70"/>
    <col min="7169" max="7169" width="6.28515625" style="70" customWidth="1"/>
    <col min="7170" max="7170" width="46.42578125" style="70" customWidth="1"/>
    <col min="7171" max="7172" width="30.7109375" style="70" customWidth="1"/>
    <col min="7173" max="7424" width="9.140625" style="70"/>
    <col min="7425" max="7425" width="6.28515625" style="70" customWidth="1"/>
    <col min="7426" max="7426" width="46.42578125" style="70" customWidth="1"/>
    <col min="7427" max="7428" width="30.7109375" style="70" customWidth="1"/>
    <col min="7429" max="7680" width="9.140625" style="70"/>
    <col min="7681" max="7681" width="6.28515625" style="70" customWidth="1"/>
    <col min="7682" max="7682" width="46.42578125" style="70" customWidth="1"/>
    <col min="7683" max="7684" width="30.7109375" style="70" customWidth="1"/>
    <col min="7685" max="7936" width="9.140625" style="70"/>
    <col min="7937" max="7937" width="6.28515625" style="70" customWidth="1"/>
    <col min="7938" max="7938" width="46.42578125" style="70" customWidth="1"/>
    <col min="7939" max="7940" width="30.7109375" style="70" customWidth="1"/>
    <col min="7941" max="8192" width="9.140625" style="70"/>
    <col min="8193" max="8193" width="6.28515625" style="70" customWidth="1"/>
    <col min="8194" max="8194" width="46.42578125" style="70" customWidth="1"/>
    <col min="8195" max="8196" width="30.7109375" style="70" customWidth="1"/>
    <col min="8197" max="8448" width="9.140625" style="70"/>
    <col min="8449" max="8449" width="6.28515625" style="70" customWidth="1"/>
    <col min="8450" max="8450" width="46.42578125" style="70" customWidth="1"/>
    <col min="8451" max="8452" width="30.7109375" style="70" customWidth="1"/>
    <col min="8453" max="8704" width="9.140625" style="70"/>
    <col min="8705" max="8705" width="6.28515625" style="70" customWidth="1"/>
    <col min="8706" max="8706" width="46.42578125" style="70" customWidth="1"/>
    <col min="8707" max="8708" width="30.7109375" style="70" customWidth="1"/>
    <col min="8709" max="8960" width="9.140625" style="70"/>
    <col min="8961" max="8961" width="6.28515625" style="70" customWidth="1"/>
    <col min="8962" max="8962" width="46.42578125" style="70" customWidth="1"/>
    <col min="8963" max="8964" width="30.7109375" style="70" customWidth="1"/>
    <col min="8965" max="9216" width="9.140625" style="70"/>
    <col min="9217" max="9217" width="6.28515625" style="70" customWidth="1"/>
    <col min="9218" max="9218" width="46.42578125" style="70" customWidth="1"/>
    <col min="9219" max="9220" width="30.7109375" style="70" customWidth="1"/>
    <col min="9221" max="9472" width="9.140625" style="70"/>
    <col min="9473" max="9473" width="6.28515625" style="70" customWidth="1"/>
    <col min="9474" max="9474" width="46.42578125" style="70" customWidth="1"/>
    <col min="9475" max="9476" width="30.7109375" style="70" customWidth="1"/>
    <col min="9477" max="9728" width="9.140625" style="70"/>
    <col min="9729" max="9729" width="6.28515625" style="70" customWidth="1"/>
    <col min="9730" max="9730" width="46.42578125" style="70" customWidth="1"/>
    <col min="9731" max="9732" width="30.7109375" style="70" customWidth="1"/>
    <col min="9733" max="9984" width="9.140625" style="70"/>
    <col min="9985" max="9985" width="6.28515625" style="70" customWidth="1"/>
    <col min="9986" max="9986" width="46.42578125" style="70" customWidth="1"/>
    <col min="9987" max="9988" width="30.7109375" style="70" customWidth="1"/>
    <col min="9989" max="10240" width="9.140625" style="70"/>
    <col min="10241" max="10241" width="6.28515625" style="70" customWidth="1"/>
    <col min="10242" max="10242" width="46.42578125" style="70" customWidth="1"/>
    <col min="10243" max="10244" width="30.7109375" style="70" customWidth="1"/>
    <col min="10245" max="10496" width="9.140625" style="70"/>
    <col min="10497" max="10497" width="6.28515625" style="70" customWidth="1"/>
    <col min="10498" max="10498" width="46.42578125" style="70" customWidth="1"/>
    <col min="10499" max="10500" width="30.7109375" style="70" customWidth="1"/>
    <col min="10501" max="10752" width="9.140625" style="70"/>
    <col min="10753" max="10753" width="6.28515625" style="70" customWidth="1"/>
    <col min="10754" max="10754" width="46.42578125" style="70" customWidth="1"/>
    <col min="10755" max="10756" width="30.7109375" style="70" customWidth="1"/>
    <col min="10757" max="11008" width="9.140625" style="70"/>
    <col min="11009" max="11009" width="6.28515625" style="70" customWidth="1"/>
    <col min="11010" max="11010" width="46.42578125" style="70" customWidth="1"/>
    <col min="11011" max="11012" width="30.7109375" style="70" customWidth="1"/>
    <col min="11013" max="11264" width="9.140625" style="70"/>
    <col min="11265" max="11265" width="6.28515625" style="70" customWidth="1"/>
    <col min="11266" max="11266" width="46.42578125" style="70" customWidth="1"/>
    <col min="11267" max="11268" width="30.7109375" style="70" customWidth="1"/>
    <col min="11269" max="11520" width="9.140625" style="70"/>
    <col min="11521" max="11521" width="6.28515625" style="70" customWidth="1"/>
    <col min="11522" max="11522" width="46.42578125" style="70" customWidth="1"/>
    <col min="11523" max="11524" width="30.7109375" style="70" customWidth="1"/>
    <col min="11525" max="11776" width="9.140625" style="70"/>
    <col min="11777" max="11777" width="6.28515625" style="70" customWidth="1"/>
    <col min="11778" max="11778" width="46.42578125" style="70" customWidth="1"/>
    <col min="11779" max="11780" width="30.7109375" style="70" customWidth="1"/>
    <col min="11781" max="12032" width="9.140625" style="70"/>
    <col min="12033" max="12033" width="6.28515625" style="70" customWidth="1"/>
    <col min="12034" max="12034" width="46.42578125" style="70" customWidth="1"/>
    <col min="12035" max="12036" width="30.7109375" style="70" customWidth="1"/>
    <col min="12037" max="12288" width="9.140625" style="70"/>
    <col min="12289" max="12289" width="6.28515625" style="70" customWidth="1"/>
    <col min="12290" max="12290" width="46.42578125" style="70" customWidth="1"/>
    <col min="12291" max="12292" width="30.7109375" style="70" customWidth="1"/>
    <col min="12293" max="12544" width="9.140625" style="70"/>
    <col min="12545" max="12545" width="6.28515625" style="70" customWidth="1"/>
    <col min="12546" max="12546" width="46.42578125" style="70" customWidth="1"/>
    <col min="12547" max="12548" width="30.7109375" style="70" customWidth="1"/>
    <col min="12549" max="12800" width="9.140625" style="70"/>
    <col min="12801" max="12801" width="6.28515625" style="70" customWidth="1"/>
    <col min="12802" max="12802" width="46.42578125" style="70" customWidth="1"/>
    <col min="12803" max="12804" width="30.7109375" style="70" customWidth="1"/>
    <col min="12805" max="13056" width="9.140625" style="70"/>
    <col min="13057" max="13057" width="6.28515625" style="70" customWidth="1"/>
    <col min="13058" max="13058" width="46.42578125" style="70" customWidth="1"/>
    <col min="13059" max="13060" width="30.7109375" style="70" customWidth="1"/>
    <col min="13061" max="13312" width="9.140625" style="70"/>
    <col min="13313" max="13313" width="6.28515625" style="70" customWidth="1"/>
    <col min="13314" max="13314" width="46.42578125" style="70" customWidth="1"/>
    <col min="13315" max="13316" width="30.7109375" style="70" customWidth="1"/>
    <col min="13317" max="13568" width="9.140625" style="70"/>
    <col min="13569" max="13569" width="6.28515625" style="70" customWidth="1"/>
    <col min="13570" max="13570" width="46.42578125" style="70" customWidth="1"/>
    <col min="13571" max="13572" width="30.7109375" style="70" customWidth="1"/>
    <col min="13573" max="13824" width="9.140625" style="70"/>
    <col min="13825" max="13825" width="6.28515625" style="70" customWidth="1"/>
    <col min="13826" max="13826" width="46.42578125" style="70" customWidth="1"/>
    <col min="13827" max="13828" width="30.7109375" style="70" customWidth="1"/>
    <col min="13829" max="14080" width="9.140625" style="70"/>
    <col min="14081" max="14081" width="6.28515625" style="70" customWidth="1"/>
    <col min="14082" max="14082" width="46.42578125" style="70" customWidth="1"/>
    <col min="14083" max="14084" width="30.7109375" style="70" customWidth="1"/>
    <col min="14085" max="14336" width="9.140625" style="70"/>
    <col min="14337" max="14337" width="6.28515625" style="70" customWidth="1"/>
    <col min="14338" max="14338" width="46.42578125" style="70" customWidth="1"/>
    <col min="14339" max="14340" width="30.7109375" style="70" customWidth="1"/>
    <col min="14341" max="14592" width="9.140625" style="70"/>
    <col min="14593" max="14593" width="6.28515625" style="70" customWidth="1"/>
    <col min="14594" max="14594" width="46.42578125" style="70" customWidth="1"/>
    <col min="14595" max="14596" width="30.7109375" style="70" customWidth="1"/>
    <col min="14597" max="14848" width="9.140625" style="70"/>
    <col min="14849" max="14849" width="6.28515625" style="70" customWidth="1"/>
    <col min="14850" max="14850" width="46.42578125" style="70" customWidth="1"/>
    <col min="14851" max="14852" width="30.7109375" style="70" customWidth="1"/>
    <col min="14853" max="15104" width="9.140625" style="70"/>
    <col min="15105" max="15105" width="6.28515625" style="70" customWidth="1"/>
    <col min="15106" max="15106" width="46.42578125" style="70" customWidth="1"/>
    <col min="15107" max="15108" width="30.7109375" style="70" customWidth="1"/>
    <col min="15109" max="15360" width="9.140625" style="70"/>
    <col min="15361" max="15361" width="6.28515625" style="70" customWidth="1"/>
    <col min="15362" max="15362" width="46.42578125" style="70" customWidth="1"/>
    <col min="15363" max="15364" width="30.7109375" style="70" customWidth="1"/>
    <col min="15365" max="15616" width="9.140625" style="70"/>
    <col min="15617" max="15617" width="6.28515625" style="70" customWidth="1"/>
    <col min="15618" max="15618" width="46.42578125" style="70" customWidth="1"/>
    <col min="15619" max="15620" width="30.7109375" style="70" customWidth="1"/>
    <col min="15621" max="15872" width="9.140625" style="70"/>
    <col min="15873" max="15873" width="6.28515625" style="70" customWidth="1"/>
    <col min="15874" max="15874" width="46.42578125" style="70" customWidth="1"/>
    <col min="15875" max="15876" width="30.7109375" style="70" customWidth="1"/>
    <col min="15877" max="16128" width="9.140625" style="70"/>
    <col min="16129" max="16129" width="6.28515625" style="70" customWidth="1"/>
    <col min="16130" max="16130" width="46.42578125" style="70" customWidth="1"/>
    <col min="16131" max="16132" width="30.7109375" style="70" customWidth="1"/>
    <col min="16133" max="16384" width="9.140625" style="70"/>
  </cols>
  <sheetData>
    <row r="1" spans="1:5" ht="15.75" x14ac:dyDescent="0.25">
      <c r="A1" s="289" t="s">
        <v>1049</v>
      </c>
    </row>
    <row r="2" spans="1:5" x14ac:dyDescent="0.25">
      <c r="A2" s="259"/>
      <c r="B2" s="107"/>
      <c r="C2" s="107"/>
      <c r="D2" s="107"/>
    </row>
    <row r="3" spans="1:5" ht="15.75" x14ac:dyDescent="0.25">
      <c r="A3" s="1094" t="s">
        <v>1234</v>
      </c>
      <c r="B3" s="1094"/>
      <c r="C3" s="1094"/>
      <c r="D3" s="1094"/>
    </row>
    <row r="4" spans="1:5" ht="15.75" x14ac:dyDescent="0.25">
      <c r="A4" s="222"/>
      <c r="B4" s="587" t="str">
        <f>'1'!E5</f>
        <v>KABUPATEN/KOTA</v>
      </c>
      <c r="C4" s="588" t="str">
        <f>'1'!$F$5</f>
        <v>….......</v>
      </c>
      <c r="D4" s="222"/>
    </row>
    <row r="5" spans="1:5" ht="15.75" x14ac:dyDescent="0.25">
      <c r="A5" s="222"/>
      <c r="B5" s="587" t="str">
        <f>'1'!E6</f>
        <v>TAHUN</v>
      </c>
      <c r="C5" s="588" t="str">
        <f>'1'!$F$6</f>
        <v>….......</v>
      </c>
      <c r="D5" s="222"/>
    </row>
    <row r="6" spans="1:5" ht="15.75" thickBot="1" x14ac:dyDescent="0.3"/>
    <row r="7" spans="1:5" ht="17.25" customHeight="1" x14ac:dyDescent="0.25">
      <c r="A7" s="1159" t="s">
        <v>2</v>
      </c>
      <c r="B7" s="1113" t="s">
        <v>513</v>
      </c>
      <c r="C7" s="1159" t="s">
        <v>514</v>
      </c>
      <c r="D7" s="1159"/>
      <c r="E7" s="82"/>
    </row>
    <row r="8" spans="1:5" ht="18.75" customHeight="1" x14ac:dyDescent="0.25">
      <c r="A8" s="1152"/>
      <c r="B8" s="1156"/>
      <c r="C8" s="760" t="s">
        <v>256</v>
      </c>
      <c r="D8" s="841" t="s">
        <v>27</v>
      </c>
      <c r="E8" s="82"/>
    </row>
    <row r="9" spans="1:5" s="908" customFormat="1" ht="12" x14ac:dyDescent="0.25">
      <c r="A9" s="906">
        <v>1</v>
      </c>
      <c r="B9" s="906">
        <v>2</v>
      </c>
      <c r="C9" s="906">
        <v>3</v>
      </c>
      <c r="D9" s="906">
        <v>4</v>
      </c>
      <c r="E9" s="911"/>
    </row>
    <row r="10" spans="1:5" ht="30" customHeight="1" x14ac:dyDescent="0.25">
      <c r="A10" s="1157" t="s">
        <v>515</v>
      </c>
      <c r="B10" s="1157"/>
      <c r="C10" s="1157"/>
      <c r="D10" s="1157"/>
    </row>
    <row r="11" spans="1:5" ht="33.950000000000003" customHeight="1" x14ac:dyDescent="0.25">
      <c r="A11" s="260">
        <v>1</v>
      </c>
      <c r="B11" s="252" t="s">
        <v>516</v>
      </c>
      <c r="C11" s="252"/>
      <c r="D11" s="261" t="e">
        <f>C11/'2'!$E$28</f>
        <v>#DIV/0!</v>
      </c>
    </row>
    <row r="12" spans="1:5" ht="33.950000000000003" customHeight="1" x14ac:dyDescent="0.25">
      <c r="A12" s="260">
        <v>2</v>
      </c>
      <c r="B12" s="252" t="s">
        <v>517</v>
      </c>
      <c r="C12" s="252"/>
      <c r="D12" s="261" t="e">
        <f>C12/'2'!$E$28</f>
        <v>#DIV/0!</v>
      </c>
    </row>
    <row r="13" spans="1:5" ht="33.950000000000003" customHeight="1" x14ac:dyDescent="0.25">
      <c r="A13" s="1158" t="s">
        <v>518</v>
      </c>
      <c r="B13" s="1158"/>
      <c r="C13" s="252">
        <f>SUM(C11:C12)</f>
        <v>0</v>
      </c>
      <c r="D13" s="261" t="e">
        <f>C13/'2'!$E$28</f>
        <v>#DIV/0!</v>
      </c>
    </row>
    <row r="14" spans="1:5" ht="33.950000000000003" customHeight="1" x14ac:dyDescent="0.25">
      <c r="A14" s="1157" t="s">
        <v>519</v>
      </c>
      <c r="B14" s="1157"/>
      <c r="C14" s="1157"/>
      <c r="D14" s="1157"/>
    </row>
    <row r="15" spans="1:5" ht="33.75" customHeight="1" x14ac:dyDescent="0.25">
      <c r="A15" s="260">
        <v>1</v>
      </c>
      <c r="B15" s="252" t="s">
        <v>520</v>
      </c>
      <c r="C15" s="252"/>
      <c r="D15" s="261" t="e">
        <f>C15/'2'!$E$28</f>
        <v>#DIV/0!</v>
      </c>
    </row>
    <row r="16" spans="1:5" ht="33.75" customHeight="1" x14ac:dyDescent="0.25">
      <c r="A16" s="260">
        <v>2</v>
      </c>
      <c r="B16" s="262" t="s">
        <v>521</v>
      </c>
      <c r="C16" s="252"/>
      <c r="D16" s="261" t="e">
        <f>C16/'2'!$E$28</f>
        <v>#DIV/0!</v>
      </c>
    </row>
    <row r="17" spans="1:4" ht="33.950000000000003" customHeight="1" x14ac:dyDescent="0.25">
      <c r="A17" s="260">
        <v>3</v>
      </c>
      <c r="B17" s="262" t="s">
        <v>522</v>
      </c>
      <c r="C17" s="252"/>
      <c r="D17" s="261" t="e">
        <f>C17/'2'!$E$28</f>
        <v>#DIV/0!</v>
      </c>
    </row>
    <row r="18" spans="1:4" ht="33.950000000000003" customHeight="1" x14ac:dyDescent="0.25">
      <c r="A18" s="1158" t="s">
        <v>523</v>
      </c>
      <c r="B18" s="1158"/>
      <c r="C18" s="252">
        <f>SUM(C15:C17)</f>
        <v>0</v>
      </c>
      <c r="D18" s="261" t="e">
        <f>C18/'2'!$E$28</f>
        <v>#DIV/0!</v>
      </c>
    </row>
    <row r="19" spans="1:4" ht="33.950000000000003" customHeight="1" thickBot="1" x14ac:dyDescent="0.3">
      <c r="A19" s="83" t="s">
        <v>524</v>
      </c>
      <c r="B19" s="263"/>
      <c r="C19" s="264">
        <f>SUM(C13,C18)</f>
        <v>0</v>
      </c>
      <c r="D19" s="1023" t="e">
        <f>C19/'2'!$E$28</f>
        <v>#DIV/0!</v>
      </c>
    </row>
    <row r="20" spans="1:4" x14ac:dyDescent="0.25">
      <c r="B20" s="563"/>
    </row>
    <row r="21" spans="1:4" x14ac:dyDescent="0.25">
      <c r="A21" s="727" t="s">
        <v>525</v>
      </c>
    </row>
  </sheetData>
  <mergeCells count="8">
    <mergeCell ref="A14:D14"/>
    <mergeCell ref="A18:B18"/>
    <mergeCell ref="A3:D3"/>
    <mergeCell ref="A7:A8"/>
    <mergeCell ref="B7:B8"/>
    <mergeCell ref="C7:D7"/>
    <mergeCell ref="A10:D10"/>
    <mergeCell ref="A13:B13"/>
  </mergeCells>
  <printOptions horizontalCentered="1"/>
  <pageMargins left="0.78740157480314965" right="0.78740157480314965" top="0.74803149606299213" bottom="0.74803149606299213" header="0.31496062992125984" footer="0.31496062992125984"/>
  <pageSetup paperSize="9" scale="9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04C8-9DFA-44A7-97C1-1B3D185C2B71}">
  <sheetPr codeName="Sheet88">
    <tabColor rgb="FF92D050"/>
    <pageSetUpPr fitToPage="1"/>
  </sheetPr>
  <dimension ref="A1:N42"/>
  <sheetViews>
    <sheetView zoomScale="85" zoomScaleNormal="85" workbookViewId="0">
      <selection activeCell="G30" sqref="G30"/>
    </sheetView>
  </sheetViews>
  <sheetFormatPr defaultColWidth="9.140625" defaultRowHeight="15" x14ac:dyDescent="0.25"/>
  <cols>
    <col min="1" max="1" width="5.7109375" style="148" customWidth="1"/>
    <col min="2" max="2" width="55.28515625" style="148" customWidth="1"/>
    <col min="3" max="3" width="34" style="148" customWidth="1"/>
    <col min="4" max="4" width="30.7109375" style="148" customWidth="1"/>
    <col min="5" max="16384" width="9.140625" style="148"/>
  </cols>
  <sheetData>
    <row r="1" spans="1:14" x14ac:dyDescent="0.25">
      <c r="A1" s="146" t="s">
        <v>1314</v>
      </c>
    </row>
    <row r="3" spans="1:14" s="642" customFormat="1" ht="16.5" x14ac:dyDescent="0.25">
      <c r="A3" s="1164" t="s">
        <v>527</v>
      </c>
      <c r="B3" s="1164"/>
      <c r="C3" s="1164"/>
      <c r="D3" s="1164"/>
      <c r="G3" s="661"/>
      <c r="H3" s="661"/>
      <c r="I3" s="661"/>
      <c r="J3" s="661"/>
      <c r="K3" s="661"/>
      <c r="L3" s="661"/>
      <c r="M3" s="661"/>
      <c r="N3" s="661"/>
    </row>
    <row r="4" spans="1:14" s="642" customFormat="1" ht="16.5" x14ac:dyDescent="0.25">
      <c r="B4" s="1024" t="str">
        <f>'[2]1'!E5</f>
        <v>KABUPATEN/KOTA</v>
      </c>
      <c r="C4" s="1025" t="str">
        <f>'[3]1'!G5</f>
        <v>…………</v>
      </c>
    </row>
    <row r="5" spans="1:14" s="642" customFormat="1" ht="16.5" x14ac:dyDescent="0.25">
      <c r="B5" s="1024" t="str">
        <f>'[2]1'!E6</f>
        <v xml:space="preserve">TAHUN </v>
      </c>
      <c r="C5" s="1025" t="str">
        <f>'[3]1'!G6</f>
        <v>…………</v>
      </c>
      <c r="D5" s="661"/>
    </row>
    <row r="6" spans="1:14" ht="15.75" thickBot="1" x14ac:dyDescent="0.3">
      <c r="A6" s="368"/>
      <c r="B6" s="368"/>
      <c r="C6" s="368"/>
      <c r="D6" s="368"/>
    </row>
    <row r="7" spans="1:14" ht="20.100000000000001" customHeight="1" x14ac:dyDescent="0.25">
      <c r="A7" s="1165" t="s">
        <v>2</v>
      </c>
      <c r="B7" s="1165" t="s">
        <v>528</v>
      </c>
      <c r="C7" s="1026" t="s">
        <v>527</v>
      </c>
      <c r="D7" s="1026"/>
      <c r="E7" s="644"/>
    </row>
    <row r="8" spans="1:14" ht="20.100000000000001" customHeight="1" x14ac:dyDescent="0.25">
      <c r="A8" s="1166"/>
      <c r="B8" s="1166"/>
      <c r="C8" s="1027" t="s">
        <v>529</v>
      </c>
      <c r="D8" s="1027" t="s">
        <v>27</v>
      </c>
      <c r="E8" s="644"/>
    </row>
    <row r="9" spans="1:14" x14ac:dyDescent="0.25">
      <c r="A9" s="940">
        <v>1</v>
      </c>
      <c r="B9" s="940">
        <v>2</v>
      </c>
      <c r="C9" s="940">
        <v>3</v>
      </c>
      <c r="D9" s="940">
        <v>4</v>
      </c>
      <c r="E9" s="644"/>
    </row>
    <row r="10" spans="1:14" x14ac:dyDescent="0.25">
      <c r="A10" s="1028"/>
      <c r="B10" s="1029"/>
      <c r="C10" s="576"/>
      <c r="D10" s="576"/>
      <c r="E10" s="644"/>
    </row>
    <row r="11" spans="1:14" ht="24.75" customHeight="1" x14ac:dyDescent="0.25">
      <c r="A11" s="149"/>
      <c r="B11" s="1030" t="s">
        <v>530</v>
      </c>
      <c r="C11" s="149"/>
      <c r="D11" s="149"/>
      <c r="E11" s="644"/>
    </row>
    <row r="12" spans="1:14" ht="15" customHeight="1" x14ac:dyDescent="0.25">
      <c r="A12" s="149"/>
      <c r="B12" s="1030"/>
      <c r="C12" s="149"/>
      <c r="D12" s="149"/>
      <c r="E12" s="644"/>
    </row>
    <row r="13" spans="1:14" ht="15" customHeight="1" x14ac:dyDescent="0.25">
      <c r="A13" s="149">
        <v>1</v>
      </c>
      <c r="B13" s="149" t="s">
        <v>531</v>
      </c>
      <c r="C13" s="1031">
        <f>C14+C15+C16+C17</f>
        <v>0</v>
      </c>
      <c r="D13" s="1032" t="e">
        <f>C13/$C$34*100</f>
        <v>#DIV/0!</v>
      </c>
      <c r="E13" s="644"/>
    </row>
    <row r="14" spans="1:14" ht="15" customHeight="1" x14ac:dyDescent="0.25">
      <c r="A14" s="149"/>
      <c r="B14" s="1045" t="s">
        <v>1310</v>
      </c>
      <c r="C14" s="1031">
        <v>0</v>
      </c>
      <c r="D14" s="1032"/>
      <c r="E14" s="644"/>
    </row>
    <row r="15" spans="1:14" ht="15" customHeight="1" x14ac:dyDescent="0.25">
      <c r="A15" s="149"/>
      <c r="B15" s="1045" t="s">
        <v>1311</v>
      </c>
      <c r="C15" s="1031">
        <v>0</v>
      </c>
      <c r="D15" s="1032"/>
      <c r="E15" s="644"/>
    </row>
    <row r="16" spans="1:14" ht="15" customHeight="1" x14ac:dyDescent="0.25">
      <c r="A16" s="149"/>
      <c r="B16" s="1046" t="s">
        <v>1312</v>
      </c>
      <c r="C16" s="1031">
        <v>0</v>
      </c>
      <c r="D16" s="1032"/>
      <c r="E16" s="644"/>
    </row>
    <row r="17" spans="1:5" ht="15" customHeight="1" x14ac:dyDescent="0.25">
      <c r="A17" s="149"/>
      <c r="B17" s="1046" t="s">
        <v>1313</v>
      </c>
      <c r="C17" s="1031">
        <v>0</v>
      </c>
      <c r="D17" s="1032"/>
      <c r="E17" s="644"/>
    </row>
    <row r="18" spans="1:5" ht="15" customHeight="1" x14ac:dyDescent="0.25">
      <c r="A18" s="149"/>
      <c r="B18" s="1033"/>
      <c r="C18" s="265"/>
      <c r="D18" s="1032"/>
      <c r="E18" s="644"/>
    </row>
    <row r="19" spans="1:5" ht="15" customHeight="1" x14ac:dyDescent="0.25">
      <c r="A19" s="149">
        <v>2</v>
      </c>
      <c r="B19" s="149" t="s">
        <v>532</v>
      </c>
      <c r="C19" s="1031">
        <f>SUM(C20:C23)</f>
        <v>0</v>
      </c>
      <c r="D19" s="1032" t="e">
        <f>C19/$C$34*100</f>
        <v>#DIV/0!</v>
      </c>
      <c r="E19" s="644"/>
    </row>
    <row r="20" spans="1:5" ht="15" customHeight="1" x14ac:dyDescent="0.25">
      <c r="A20" s="149"/>
      <c r="B20" s="1045" t="s">
        <v>1310</v>
      </c>
      <c r="C20" s="1034">
        <v>0</v>
      </c>
      <c r="D20" s="1032"/>
      <c r="E20" s="644"/>
    </row>
    <row r="21" spans="1:5" ht="15" customHeight="1" x14ac:dyDescent="0.25">
      <c r="A21" s="149"/>
      <c r="B21" s="1045" t="s">
        <v>1311</v>
      </c>
      <c r="C21" s="1034">
        <v>0</v>
      </c>
      <c r="D21" s="1032"/>
      <c r="E21" s="644"/>
    </row>
    <row r="22" spans="1:5" ht="15" customHeight="1" x14ac:dyDescent="0.25">
      <c r="A22" s="149"/>
      <c r="B22" s="1046" t="s">
        <v>1312</v>
      </c>
      <c r="C22" s="1031">
        <v>0</v>
      </c>
      <c r="D22" s="1032"/>
      <c r="E22" s="644"/>
    </row>
    <row r="23" spans="1:5" ht="15" customHeight="1" x14ac:dyDescent="0.25">
      <c r="A23" s="149"/>
      <c r="B23" s="1046" t="s">
        <v>1313</v>
      </c>
      <c r="C23" s="1031">
        <v>0</v>
      </c>
      <c r="D23" s="1032"/>
      <c r="E23" s="644"/>
    </row>
    <row r="24" spans="1:5" ht="15" customHeight="1" x14ac:dyDescent="0.25">
      <c r="A24" s="149"/>
      <c r="B24" s="149"/>
      <c r="C24" s="265"/>
      <c r="D24" s="1032"/>
      <c r="E24" s="644"/>
    </row>
    <row r="25" spans="1:5" ht="15" customHeight="1" x14ac:dyDescent="0.25">
      <c r="A25" s="149">
        <v>3</v>
      </c>
      <c r="B25" s="149" t="s">
        <v>533</v>
      </c>
      <c r="C25" s="1031">
        <f>SUM(C26:C27)</f>
        <v>0</v>
      </c>
      <c r="D25" s="1032" t="e">
        <f>C25/$C$34*100</f>
        <v>#DIV/0!</v>
      </c>
      <c r="E25" s="644"/>
    </row>
    <row r="26" spans="1:5" ht="15" customHeight="1" x14ac:dyDescent="0.25">
      <c r="A26" s="149"/>
      <c r="B26" s="1033" t="s">
        <v>534</v>
      </c>
      <c r="C26" s="1031">
        <v>0</v>
      </c>
      <c r="D26" s="1032"/>
      <c r="E26" s="644"/>
    </row>
    <row r="27" spans="1:5" ht="15" customHeight="1" x14ac:dyDescent="0.25">
      <c r="A27" s="149"/>
      <c r="B27" s="1033" t="s">
        <v>535</v>
      </c>
      <c r="C27" s="1031">
        <v>0</v>
      </c>
      <c r="D27" s="1032"/>
      <c r="E27" s="644"/>
    </row>
    <row r="28" spans="1:5" ht="15" customHeight="1" x14ac:dyDescent="0.25">
      <c r="A28" s="149"/>
      <c r="B28" s="149"/>
      <c r="C28" s="265"/>
      <c r="D28" s="1032"/>
      <c r="E28" s="644"/>
    </row>
    <row r="29" spans="1:5" ht="15" customHeight="1" x14ac:dyDescent="0.25">
      <c r="A29" s="149">
        <v>4</v>
      </c>
      <c r="B29" s="149" t="s">
        <v>536</v>
      </c>
      <c r="C29" s="1031">
        <v>0</v>
      </c>
      <c r="D29" s="1032" t="e">
        <f>C29/$C$34*100</f>
        <v>#DIV/0!</v>
      </c>
      <c r="E29" s="644"/>
    </row>
    <row r="30" spans="1:5" ht="15" customHeight="1" x14ac:dyDescent="0.25">
      <c r="A30" s="149"/>
      <c r="B30" s="149" t="s">
        <v>537</v>
      </c>
      <c r="C30" s="265"/>
      <c r="D30" s="1032"/>
      <c r="E30" s="644"/>
    </row>
    <row r="31" spans="1:5" ht="15" customHeight="1" x14ac:dyDescent="0.25">
      <c r="A31" s="149"/>
      <c r="B31" s="149"/>
      <c r="C31" s="265"/>
      <c r="D31" s="1032"/>
      <c r="E31" s="644"/>
    </row>
    <row r="32" spans="1:5" ht="15" customHeight="1" x14ac:dyDescent="0.25">
      <c r="A32" s="149">
        <v>5</v>
      </c>
      <c r="B32" s="149" t="s">
        <v>538</v>
      </c>
      <c r="C32" s="1031">
        <v>0</v>
      </c>
      <c r="D32" s="1032" t="e">
        <f>C32/$C$34*100</f>
        <v>#DIV/0!</v>
      </c>
      <c r="E32" s="644"/>
    </row>
    <row r="33" spans="1:5" x14ac:dyDescent="0.25">
      <c r="A33" s="152"/>
      <c r="B33" s="153"/>
      <c r="C33" s="266"/>
      <c r="D33" s="1035"/>
      <c r="E33" s="644"/>
    </row>
    <row r="34" spans="1:5" ht="20.100000000000001" customHeight="1" x14ac:dyDescent="0.25">
      <c r="A34" s="1167" t="s">
        <v>539</v>
      </c>
      <c r="B34" s="1168"/>
      <c r="C34" s="1036">
        <f>SUM(C13,C19,C25,C29,C32)</f>
        <v>0</v>
      </c>
      <c r="D34" s="1037"/>
      <c r="E34" s="644"/>
    </row>
    <row r="35" spans="1:5" ht="20.100000000000001" customHeight="1" x14ac:dyDescent="0.25">
      <c r="A35" s="1169" t="s">
        <v>540</v>
      </c>
      <c r="B35" s="1170"/>
      <c r="C35" s="1036">
        <v>0</v>
      </c>
      <c r="D35" s="1037"/>
      <c r="E35" s="644"/>
    </row>
    <row r="36" spans="1:5" ht="20.100000000000001" customHeight="1" x14ac:dyDescent="0.25">
      <c r="A36" s="1160" t="s">
        <v>541</v>
      </c>
      <c r="B36" s="1161"/>
      <c r="C36" s="1038"/>
      <c r="D36" s="1039" t="e">
        <f>C34/C35*100</f>
        <v>#DIV/0!</v>
      </c>
      <c r="E36" s="644"/>
    </row>
    <row r="37" spans="1:5" ht="20.100000000000001" customHeight="1" thickBot="1" x14ac:dyDescent="0.3">
      <c r="A37" s="1162" t="s">
        <v>542</v>
      </c>
      <c r="B37" s="1163"/>
      <c r="C37" s="155" t="e">
        <f>(C34-C15-C21)/'2'!E28</f>
        <v>#DIV/0!</v>
      </c>
      <c r="D37" s="1040"/>
      <c r="E37" s="644"/>
    </row>
    <row r="39" spans="1:5" x14ac:dyDescent="0.25">
      <c r="A39" s="646" t="s">
        <v>361</v>
      </c>
    </row>
    <row r="41" spans="1:5" x14ac:dyDescent="0.25">
      <c r="B41" s="367"/>
    </row>
    <row r="42" spans="1:5" x14ac:dyDescent="0.2">
      <c r="B42" s="1041"/>
    </row>
  </sheetData>
  <mergeCells count="7">
    <mergeCell ref="A36:B36"/>
    <mergeCell ref="A37:B37"/>
    <mergeCell ref="A3:D3"/>
    <mergeCell ref="A7:A8"/>
    <mergeCell ref="B7:B8"/>
    <mergeCell ref="A34:B34"/>
    <mergeCell ref="A35:B35"/>
  </mergeCells>
  <printOptions horizontalCentered="1"/>
  <pageMargins left="1.7" right="0.9" top="1.1499999999999999" bottom="0.9" header="0" footer="0"/>
  <pageSetup paperSize="9" scale="64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DAC74-6EAC-4DC4-85E8-0AF9FD6DB7DF}">
  <sheetPr codeName="Sheet5">
    <tabColor rgb="FF92D050"/>
    <pageSetUpPr fitToPage="1"/>
  </sheetPr>
  <dimension ref="A1:M39"/>
  <sheetViews>
    <sheetView topLeftCell="A10" zoomScale="50" zoomScaleNormal="50" workbookViewId="0">
      <selection activeCell="M31" sqref="M31"/>
    </sheetView>
  </sheetViews>
  <sheetFormatPr defaultColWidth="9.140625" defaultRowHeight="15" x14ac:dyDescent="0.25"/>
  <cols>
    <col min="1" max="1" width="5.7109375" style="70" customWidth="1"/>
    <col min="2" max="2" width="21.7109375" style="70" customWidth="1"/>
    <col min="3" max="3" width="19.85546875" style="70" customWidth="1"/>
    <col min="4" max="12" width="15.7109375" style="70" customWidth="1"/>
    <col min="13" max="256" width="9.140625" style="70"/>
    <col min="257" max="257" width="5.7109375" style="70" customWidth="1"/>
    <col min="258" max="258" width="21.7109375" style="70" customWidth="1"/>
    <col min="259" max="259" width="19.85546875" style="70" customWidth="1"/>
    <col min="260" max="268" width="15.7109375" style="70" customWidth="1"/>
    <col min="269" max="512" width="9.140625" style="70"/>
    <col min="513" max="513" width="5.7109375" style="70" customWidth="1"/>
    <col min="514" max="514" width="21.7109375" style="70" customWidth="1"/>
    <col min="515" max="515" width="19.85546875" style="70" customWidth="1"/>
    <col min="516" max="524" width="15.7109375" style="70" customWidth="1"/>
    <col min="525" max="768" width="9.140625" style="70"/>
    <col min="769" max="769" width="5.7109375" style="70" customWidth="1"/>
    <col min="770" max="770" width="21.7109375" style="70" customWidth="1"/>
    <col min="771" max="771" width="19.85546875" style="70" customWidth="1"/>
    <col min="772" max="780" width="15.7109375" style="70" customWidth="1"/>
    <col min="781" max="1024" width="9.140625" style="70"/>
    <col min="1025" max="1025" width="5.7109375" style="70" customWidth="1"/>
    <col min="1026" max="1026" width="21.7109375" style="70" customWidth="1"/>
    <col min="1027" max="1027" width="19.85546875" style="70" customWidth="1"/>
    <col min="1028" max="1036" width="15.7109375" style="70" customWidth="1"/>
    <col min="1037" max="1280" width="9.140625" style="70"/>
    <col min="1281" max="1281" width="5.7109375" style="70" customWidth="1"/>
    <col min="1282" max="1282" width="21.7109375" style="70" customWidth="1"/>
    <col min="1283" max="1283" width="19.85546875" style="70" customWidth="1"/>
    <col min="1284" max="1292" width="15.7109375" style="70" customWidth="1"/>
    <col min="1293" max="1536" width="9.140625" style="70"/>
    <col min="1537" max="1537" width="5.7109375" style="70" customWidth="1"/>
    <col min="1538" max="1538" width="21.7109375" style="70" customWidth="1"/>
    <col min="1539" max="1539" width="19.85546875" style="70" customWidth="1"/>
    <col min="1540" max="1548" width="15.7109375" style="70" customWidth="1"/>
    <col min="1549" max="1792" width="9.140625" style="70"/>
    <col min="1793" max="1793" width="5.7109375" style="70" customWidth="1"/>
    <col min="1794" max="1794" width="21.7109375" style="70" customWidth="1"/>
    <col min="1795" max="1795" width="19.85546875" style="70" customWidth="1"/>
    <col min="1796" max="1804" width="15.7109375" style="70" customWidth="1"/>
    <col min="1805" max="2048" width="9.140625" style="70"/>
    <col min="2049" max="2049" width="5.7109375" style="70" customWidth="1"/>
    <col min="2050" max="2050" width="21.7109375" style="70" customWidth="1"/>
    <col min="2051" max="2051" width="19.85546875" style="70" customWidth="1"/>
    <col min="2052" max="2060" width="15.7109375" style="70" customWidth="1"/>
    <col min="2061" max="2304" width="9.140625" style="70"/>
    <col min="2305" max="2305" width="5.7109375" style="70" customWidth="1"/>
    <col min="2306" max="2306" width="21.7109375" style="70" customWidth="1"/>
    <col min="2307" max="2307" width="19.85546875" style="70" customWidth="1"/>
    <col min="2308" max="2316" width="15.7109375" style="70" customWidth="1"/>
    <col min="2317" max="2560" width="9.140625" style="70"/>
    <col min="2561" max="2561" width="5.7109375" style="70" customWidth="1"/>
    <col min="2562" max="2562" width="21.7109375" style="70" customWidth="1"/>
    <col min="2563" max="2563" width="19.85546875" style="70" customWidth="1"/>
    <col min="2564" max="2572" width="15.7109375" style="70" customWidth="1"/>
    <col min="2573" max="2816" width="9.140625" style="70"/>
    <col min="2817" max="2817" width="5.7109375" style="70" customWidth="1"/>
    <col min="2818" max="2818" width="21.7109375" style="70" customWidth="1"/>
    <col min="2819" max="2819" width="19.85546875" style="70" customWidth="1"/>
    <col min="2820" max="2828" width="15.7109375" style="70" customWidth="1"/>
    <col min="2829" max="3072" width="9.140625" style="70"/>
    <col min="3073" max="3073" width="5.7109375" style="70" customWidth="1"/>
    <col min="3074" max="3074" width="21.7109375" style="70" customWidth="1"/>
    <col min="3075" max="3075" width="19.85546875" style="70" customWidth="1"/>
    <col min="3076" max="3084" width="15.7109375" style="70" customWidth="1"/>
    <col min="3085" max="3328" width="9.140625" style="70"/>
    <col min="3329" max="3329" width="5.7109375" style="70" customWidth="1"/>
    <col min="3330" max="3330" width="21.7109375" style="70" customWidth="1"/>
    <col min="3331" max="3331" width="19.85546875" style="70" customWidth="1"/>
    <col min="3332" max="3340" width="15.7109375" style="70" customWidth="1"/>
    <col min="3341" max="3584" width="9.140625" style="70"/>
    <col min="3585" max="3585" width="5.7109375" style="70" customWidth="1"/>
    <col min="3586" max="3586" width="21.7109375" style="70" customWidth="1"/>
    <col min="3587" max="3587" width="19.85546875" style="70" customWidth="1"/>
    <col min="3588" max="3596" width="15.7109375" style="70" customWidth="1"/>
    <col min="3597" max="3840" width="9.140625" style="70"/>
    <col min="3841" max="3841" width="5.7109375" style="70" customWidth="1"/>
    <col min="3842" max="3842" width="21.7109375" style="70" customWidth="1"/>
    <col min="3843" max="3843" width="19.85546875" style="70" customWidth="1"/>
    <col min="3844" max="3852" width="15.7109375" style="70" customWidth="1"/>
    <col min="3853" max="4096" width="9.140625" style="70"/>
    <col min="4097" max="4097" width="5.7109375" style="70" customWidth="1"/>
    <col min="4098" max="4098" width="21.7109375" style="70" customWidth="1"/>
    <col min="4099" max="4099" width="19.85546875" style="70" customWidth="1"/>
    <col min="4100" max="4108" width="15.7109375" style="70" customWidth="1"/>
    <col min="4109" max="4352" width="9.140625" style="70"/>
    <col min="4353" max="4353" width="5.7109375" style="70" customWidth="1"/>
    <col min="4354" max="4354" width="21.7109375" style="70" customWidth="1"/>
    <col min="4355" max="4355" width="19.85546875" style="70" customWidth="1"/>
    <col min="4356" max="4364" width="15.7109375" style="70" customWidth="1"/>
    <col min="4365" max="4608" width="9.140625" style="70"/>
    <col min="4609" max="4609" width="5.7109375" style="70" customWidth="1"/>
    <col min="4610" max="4610" width="21.7109375" style="70" customWidth="1"/>
    <col min="4611" max="4611" width="19.85546875" style="70" customWidth="1"/>
    <col min="4612" max="4620" width="15.7109375" style="70" customWidth="1"/>
    <col min="4621" max="4864" width="9.140625" style="70"/>
    <col min="4865" max="4865" width="5.7109375" style="70" customWidth="1"/>
    <col min="4866" max="4866" width="21.7109375" style="70" customWidth="1"/>
    <col min="4867" max="4867" width="19.85546875" style="70" customWidth="1"/>
    <col min="4868" max="4876" width="15.7109375" style="70" customWidth="1"/>
    <col min="4877" max="5120" width="9.140625" style="70"/>
    <col min="5121" max="5121" width="5.7109375" style="70" customWidth="1"/>
    <col min="5122" max="5122" width="21.7109375" style="70" customWidth="1"/>
    <col min="5123" max="5123" width="19.85546875" style="70" customWidth="1"/>
    <col min="5124" max="5132" width="15.7109375" style="70" customWidth="1"/>
    <col min="5133" max="5376" width="9.140625" style="70"/>
    <col min="5377" max="5377" width="5.7109375" style="70" customWidth="1"/>
    <col min="5378" max="5378" width="21.7109375" style="70" customWidth="1"/>
    <col min="5379" max="5379" width="19.85546875" style="70" customWidth="1"/>
    <col min="5380" max="5388" width="15.7109375" style="70" customWidth="1"/>
    <col min="5389" max="5632" width="9.140625" style="70"/>
    <col min="5633" max="5633" width="5.7109375" style="70" customWidth="1"/>
    <col min="5634" max="5634" width="21.7109375" style="70" customWidth="1"/>
    <col min="5635" max="5635" width="19.85546875" style="70" customWidth="1"/>
    <col min="5636" max="5644" width="15.7109375" style="70" customWidth="1"/>
    <col min="5645" max="5888" width="9.140625" style="70"/>
    <col min="5889" max="5889" width="5.7109375" style="70" customWidth="1"/>
    <col min="5890" max="5890" width="21.7109375" style="70" customWidth="1"/>
    <col min="5891" max="5891" width="19.85546875" style="70" customWidth="1"/>
    <col min="5892" max="5900" width="15.7109375" style="70" customWidth="1"/>
    <col min="5901" max="6144" width="9.140625" style="70"/>
    <col min="6145" max="6145" width="5.7109375" style="70" customWidth="1"/>
    <col min="6146" max="6146" width="21.7109375" style="70" customWidth="1"/>
    <col min="6147" max="6147" width="19.85546875" style="70" customWidth="1"/>
    <col min="6148" max="6156" width="15.7109375" style="70" customWidth="1"/>
    <col min="6157" max="6400" width="9.140625" style="70"/>
    <col min="6401" max="6401" width="5.7109375" style="70" customWidth="1"/>
    <col min="6402" max="6402" width="21.7109375" style="70" customWidth="1"/>
    <col min="6403" max="6403" width="19.85546875" style="70" customWidth="1"/>
    <col min="6404" max="6412" width="15.7109375" style="70" customWidth="1"/>
    <col min="6413" max="6656" width="9.140625" style="70"/>
    <col min="6657" max="6657" width="5.7109375" style="70" customWidth="1"/>
    <col min="6658" max="6658" width="21.7109375" style="70" customWidth="1"/>
    <col min="6659" max="6659" width="19.85546875" style="70" customWidth="1"/>
    <col min="6660" max="6668" width="15.7109375" style="70" customWidth="1"/>
    <col min="6669" max="6912" width="9.140625" style="70"/>
    <col min="6913" max="6913" width="5.7109375" style="70" customWidth="1"/>
    <col min="6914" max="6914" width="21.7109375" style="70" customWidth="1"/>
    <col min="6915" max="6915" width="19.85546875" style="70" customWidth="1"/>
    <col min="6916" max="6924" width="15.7109375" style="70" customWidth="1"/>
    <col min="6925" max="7168" width="9.140625" style="70"/>
    <col min="7169" max="7169" width="5.7109375" style="70" customWidth="1"/>
    <col min="7170" max="7170" width="21.7109375" style="70" customWidth="1"/>
    <col min="7171" max="7171" width="19.85546875" style="70" customWidth="1"/>
    <col min="7172" max="7180" width="15.7109375" style="70" customWidth="1"/>
    <col min="7181" max="7424" width="9.140625" style="70"/>
    <col min="7425" max="7425" width="5.7109375" style="70" customWidth="1"/>
    <col min="7426" max="7426" width="21.7109375" style="70" customWidth="1"/>
    <col min="7427" max="7427" width="19.85546875" style="70" customWidth="1"/>
    <col min="7428" max="7436" width="15.7109375" style="70" customWidth="1"/>
    <col min="7437" max="7680" width="9.140625" style="70"/>
    <col min="7681" max="7681" width="5.7109375" style="70" customWidth="1"/>
    <col min="7682" max="7682" width="21.7109375" style="70" customWidth="1"/>
    <col min="7683" max="7683" width="19.85546875" style="70" customWidth="1"/>
    <col min="7684" max="7692" width="15.7109375" style="70" customWidth="1"/>
    <col min="7693" max="7936" width="9.140625" style="70"/>
    <col min="7937" max="7937" width="5.7109375" style="70" customWidth="1"/>
    <col min="7938" max="7938" width="21.7109375" style="70" customWidth="1"/>
    <col min="7939" max="7939" width="19.85546875" style="70" customWidth="1"/>
    <col min="7940" max="7948" width="15.7109375" style="70" customWidth="1"/>
    <col min="7949" max="8192" width="9.140625" style="70"/>
    <col min="8193" max="8193" width="5.7109375" style="70" customWidth="1"/>
    <col min="8194" max="8194" width="21.7109375" style="70" customWidth="1"/>
    <col min="8195" max="8195" width="19.85546875" style="70" customWidth="1"/>
    <col min="8196" max="8204" width="15.7109375" style="70" customWidth="1"/>
    <col min="8205" max="8448" width="9.140625" style="70"/>
    <col min="8449" max="8449" width="5.7109375" style="70" customWidth="1"/>
    <col min="8450" max="8450" width="21.7109375" style="70" customWidth="1"/>
    <col min="8451" max="8451" width="19.85546875" style="70" customWidth="1"/>
    <col min="8452" max="8460" width="15.7109375" style="70" customWidth="1"/>
    <col min="8461" max="8704" width="9.140625" style="70"/>
    <col min="8705" max="8705" width="5.7109375" style="70" customWidth="1"/>
    <col min="8706" max="8706" width="21.7109375" style="70" customWidth="1"/>
    <col min="8707" max="8707" width="19.85546875" style="70" customWidth="1"/>
    <col min="8708" max="8716" width="15.7109375" style="70" customWidth="1"/>
    <col min="8717" max="8960" width="9.140625" style="70"/>
    <col min="8961" max="8961" width="5.7109375" style="70" customWidth="1"/>
    <col min="8962" max="8962" width="21.7109375" style="70" customWidth="1"/>
    <col min="8963" max="8963" width="19.85546875" style="70" customWidth="1"/>
    <col min="8964" max="8972" width="15.7109375" style="70" customWidth="1"/>
    <col min="8973" max="9216" width="9.140625" style="70"/>
    <col min="9217" max="9217" width="5.7109375" style="70" customWidth="1"/>
    <col min="9218" max="9218" width="21.7109375" style="70" customWidth="1"/>
    <col min="9219" max="9219" width="19.85546875" style="70" customWidth="1"/>
    <col min="9220" max="9228" width="15.7109375" style="70" customWidth="1"/>
    <col min="9229" max="9472" width="9.140625" style="70"/>
    <col min="9473" max="9473" width="5.7109375" style="70" customWidth="1"/>
    <col min="9474" max="9474" width="21.7109375" style="70" customWidth="1"/>
    <col min="9475" max="9475" width="19.85546875" style="70" customWidth="1"/>
    <col min="9476" max="9484" width="15.7109375" style="70" customWidth="1"/>
    <col min="9485" max="9728" width="9.140625" style="70"/>
    <col min="9729" max="9729" width="5.7109375" style="70" customWidth="1"/>
    <col min="9730" max="9730" width="21.7109375" style="70" customWidth="1"/>
    <col min="9731" max="9731" width="19.85546875" style="70" customWidth="1"/>
    <col min="9732" max="9740" width="15.7109375" style="70" customWidth="1"/>
    <col min="9741" max="9984" width="9.140625" style="70"/>
    <col min="9985" max="9985" width="5.7109375" style="70" customWidth="1"/>
    <col min="9986" max="9986" width="21.7109375" style="70" customWidth="1"/>
    <col min="9987" max="9987" width="19.85546875" style="70" customWidth="1"/>
    <col min="9988" max="9996" width="15.7109375" style="70" customWidth="1"/>
    <col min="9997" max="10240" width="9.140625" style="70"/>
    <col min="10241" max="10241" width="5.7109375" style="70" customWidth="1"/>
    <col min="10242" max="10242" width="21.7109375" style="70" customWidth="1"/>
    <col min="10243" max="10243" width="19.85546875" style="70" customWidth="1"/>
    <col min="10244" max="10252" width="15.7109375" style="70" customWidth="1"/>
    <col min="10253" max="10496" width="9.140625" style="70"/>
    <col min="10497" max="10497" width="5.7109375" style="70" customWidth="1"/>
    <col min="10498" max="10498" width="21.7109375" style="70" customWidth="1"/>
    <col min="10499" max="10499" width="19.85546875" style="70" customWidth="1"/>
    <col min="10500" max="10508" width="15.7109375" style="70" customWidth="1"/>
    <col min="10509" max="10752" width="9.140625" style="70"/>
    <col min="10753" max="10753" width="5.7109375" style="70" customWidth="1"/>
    <col min="10754" max="10754" width="21.7109375" style="70" customWidth="1"/>
    <col min="10755" max="10755" width="19.85546875" style="70" customWidth="1"/>
    <col min="10756" max="10764" width="15.7109375" style="70" customWidth="1"/>
    <col min="10765" max="11008" width="9.140625" style="70"/>
    <col min="11009" max="11009" width="5.7109375" style="70" customWidth="1"/>
    <col min="11010" max="11010" width="21.7109375" style="70" customWidth="1"/>
    <col min="11011" max="11011" width="19.85546875" style="70" customWidth="1"/>
    <col min="11012" max="11020" width="15.7109375" style="70" customWidth="1"/>
    <col min="11021" max="11264" width="9.140625" style="70"/>
    <col min="11265" max="11265" width="5.7109375" style="70" customWidth="1"/>
    <col min="11266" max="11266" width="21.7109375" style="70" customWidth="1"/>
    <col min="11267" max="11267" width="19.85546875" style="70" customWidth="1"/>
    <col min="11268" max="11276" width="15.7109375" style="70" customWidth="1"/>
    <col min="11277" max="11520" width="9.140625" style="70"/>
    <col min="11521" max="11521" width="5.7109375" style="70" customWidth="1"/>
    <col min="11522" max="11522" width="21.7109375" style="70" customWidth="1"/>
    <col min="11523" max="11523" width="19.85546875" style="70" customWidth="1"/>
    <col min="11524" max="11532" width="15.7109375" style="70" customWidth="1"/>
    <col min="11533" max="11776" width="9.140625" style="70"/>
    <col min="11777" max="11777" width="5.7109375" style="70" customWidth="1"/>
    <col min="11778" max="11778" width="21.7109375" style="70" customWidth="1"/>
    <col min="11779" max="11779" width="19.85546875" style="70" customWidth="1"/>
    <col min="11780" max="11788" width="15.7109375" style="70" customWidth="1"/>
    <col min="11789" max="12032" width="9.140625" style="70"/>
    <col min="12033" max="12033" width="5.7109375" style="70" customWidth="1"/>
    <col min="12034" max="12034" width="21.7109375" style="70" customWidth="1"/>
    <col min="12035" max="12035" width="19.85546875" style="70" customWidth="1"/>
    <col min="12036" max="12044" width="15.7109375" style="70" customWidth="1"/>
    <col min="12045" max="12288" width="9.140625" style="70"/>
    <col min="12289" max="12289" width="5.7109375" style="70" customWidth="1"/>
    <col min="12290" max="12290" width="21.7109375" style="70" customWidth="1"/>
    <col min="12291" max="12291" width="19.85546875" style="70" customWidth="1"/>
    <col min="12292" max="12300" width="15.7109375" style="70" customWidth="1"/>
    <col min="12301" max="12544" width="9.140625" style="70"/>
    <col min="12545" max="12545" width="5.7109375" style="70" customWidth="1"/>
    <col min="12546" max="12546" width="21.7109375" style="70" customWidth="1"/>
    <col min="12547" max="12547" width="19.85546875" style="70" customWidth="1"/>
    <col min="12548" max="12556" width="15.7109375" style="70" customWidth="1"/>
    <col min="12557" max="12800" width="9.140625" style="70"/>
    <col min="12801" max="12801" width="5.7109375" style="70" customWidth="1"/>
    <col min="12802" max="12802" width="21.7109375" style="70" customWidth="1"/>
    <col min="12803" max="12803" width="19.85546875" style="70" customWidth="1"/>
    <col min="12804" max="12812" width="15.7109375" style="70" customWidth="1"/>
    <col min="12813" max="13056" width="9.140625" style="70"/>
    <col min="13057" max="13057" width="5.7109375" style="70" customWidth="1"/>
    <col min="13058" max="13058" width="21.7109375" style="70" customWidth="1"/>
    <col min="13059" max="13059" width="19.85546875" style="70" customWidth="1"/>
    <col min="13060" max="13068" width="15.7109375" style="70" customWidth="1"/>
    <col min="13069" max="13312" width="9.140625" style="70"/>
    <col min="13313" max="13313" width="5.7109375" style="70" customWidth="1"/>
    <col min="13314" max="13314" width="21.7109375" style="70" customWidth="1"/>
    <col min="13315" max="13315" width="19.85546875" style="70" customWidth="1"/>
    <col min="13316" max="13324" width="15.7109375" style="70" customWidth="1"/>
    <col min="13325" max="13568" width="9.140625" style="70"/>
    <col min="13569" max="13569" width="5.7109375" style="70" customWidth="1"/>
    <col min="13570" max="13570" width="21.7109375" style="70" customWidth="1"/>
    <col min="13571" max="13571" width="19.85546875" style="70" customWidth="1"/>
    <col min="13572" max="13580" width="15.7109375" style="70" customWidth="1"/>
    <col min="13581" max="13824" width="9.140625" style="70"/>
    <col min="13825" max="13825" width="5.7109375" style="70" customWidth="1"/>
    <col min="13826" max="13826" width="21.7109375" style="70" customWidth="1"/>
    <col min="13827" max="13827" width="19.85546875" style="70" customWidth="1"/>
    <col min="13828" max="13836" width="15.7109375" style="70" customWidth="1"/>
    <col min="13837" max="14080" width="9.140625" style="70"/>
    <col min="14081" max="14081" width="5.7109375" style="70" customWidth="1"/>
    <col min="14082" max="14082" width="21.7109375" style="70" customWidth="1"/>
    <col min="14083" max="14083" width="19.85546875" style="70" customWidth="1"/>
    <col min="14084" max="14092" width="15.7109375" style="70" customWidth="1"/>
    <col min="14093" max="14336" width="9.140625" style="70"/>
    <col min="14337" max="14337" width="5.7109375" style="70" customWidth="1"/>
    <col min="14338" max="14338" width="21.7109375" style="70" customWidth="1"/>
    <col min="14339" max="14339" width="19.85546875" style="70" customWidth="1"/>
    <col min="14340" max="14348" width="15.7109375" style="70" customWidth="1"/>
    <col min="14349" max="14592" width="9.140625" style="70"/>
    <col min="14593" max="14593" width="5.7109375" style="70" customWidth="1"/>
    <col min="14594" max="14594" width="21.7109375" style="70" customWidth="1"/>
    <col min="14595" max="14595" width="19.85546875" style="70" customWidth="1"/>
    <col min="14596" max="14604" width="15.7109375" style="70" customWidth="1"/>
    <col min="14605" max="14848" width="9.140625" style="70"/>
    <col min="14849" max="14849" width="5.7109375" style="70" customWidth="1"/>
    <col min="14850" max="14850" width="21.7109375" style="70" customWidth="1"/>
    <col min="14851" max="14851" width="19.85546875" style="70" customWidth="1"/>
    <col min="14852" max="14860" width="15.7109375" style="70" customWidth="1"/>
    <col min="14861" max="15104" width="9.140625" style="70"/>
    <col min="15105" max="15105" width="5.7109375" style="70" customWidth="1"/>
    <col min="15106" max="15106" width="21.7109375" style="70" customWidth="1"/>
    <col min="15107" max="15107" width="19.85546875" style="70" customWidth="1"/>
    <col min="15108" max="15116" width="15.7109375" style="70" customWidth="1"/>
    <col min="15117" max="15360" width="9.140625" style="70"/>
    <col min="15361" max="15361" width="5.7109375" style="70" customWidth="1"/>
    <col min="15362" max="15362" width="21.7109375" style="70" customWidth="1"/>
    <col min="15363" max="15363" width="19.85546875" style="70" customWidth="1"/>
    <col min="15364" max="15372" width="15.7109375" style="70" customWidth="1"/>
    <col min="15373" max="15616" width="9.140625" style="70"/>
    <col min="15617" max="15617" width="5.7109375" style="70" customWidth="1"/>
    <col min="15618" max="15618" width="21.7109375" style="70" customWidth="1"/>
    <col min="15619" max="15619" width="19.85546875" style="70" customWidth="1"/>
    <col min="15620" max="15628" width="15.7109375" style="70" customWidth="1"/>
    <col min="15629" max="15872" width="9.140625" style="70"/>
    <col min="15873" max="15873" width="5.7109375" style="70" customWidth="1"/>
    <col min="15874" max="15874" width="21.7109375" style="70" customWidth="1"/>
    <col min="15875" max="15875" width="19.85546875" style="70" customWidth="1"/>
    <col min="15876" max="15884" width="15.7109375" style="70" customWidth="1"/>
    <col min="15885" max="16128" width="9.140625" style="70"/>
    <col min="16129" max="16129" width="5.7109375" style="70" customWidth="1"/>
    <col min="16130" max="16130" width="21.7109375" style="70" customWidth="1"/>
    <col min="16131" max="16131" width="19.85546875" style="70" customWidth="1"/>
    <col min="16132" max="16140" width="15.7109375" style="70" customWidth="1"/>
    <col min="16141" max="16384" width="9.140625" style="70"/>
  </cols>
  <sheetData>
    <row r="1" spans="1:13" ht="15.75" x14ac:dyDescent="0.25">
      <c r="A1" s="222" t="s">
        <v>555</v>
      </c>
    </row>
    <row r="2" spans="1:13" x14ac:dyDescent="0.25">
      <c r="A2" s="70" t="s">
        <v>316</v>
      </c>
    </row>
    <row r="3" spans="1:13" ht="15.75" x14ac:dyDescent="0.25">
      <c r="A3" s="1094" t="s">
        <v>543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94"/>
    </row>
    <row r="4" spans="1:13" ht="15.75" x14ac:dyDescent="0.25">
      <c r="A4" s="222"/>
      <c r="B4" s="222"/>
      <c r="C4" s="222"/>
      <c r="D4" s="222"/>
      <c r="E4" s="222"/>
      <c r="F4" s="587" t="str">
        <f>'1'!E5</f>
        <v>KABUPATEN/KOTA</v>
      </c>
      <c r="G4" s="588" t="str">
        <f>'1'!$F$5</f>
        <v>….......</v>
      </c>
      <c r="H4" s="222"/>
      <c r="I4" s="222"/>
      <c r="J4" s="222"/>
      <c r="K4" s="222"/>
      <c r="L4" s="222"/>
    </row>
    <row r="5" spans="1:13" ht="15.75" x14ac:dyDescent="0.25">
      <c r="A5" s="222"/>
      <c r="B5" s="222"/>
      <c r="C5" s="222"/>
      <c r="D5" s="222"/>
      <c r="E5" s="222"/>
      <c r="F5" s="587" t="str">
        <f>'1'!E6</f>
        <v>TAHUN</v>
      </c>
      <c r="G5" s="588" t="str">
        <f>'1'!$F$6</f>
        <v>….......</v>
      </c>
      <c r="H5" s="222"/>
      <c r="I5" s="222"/>
      <c r="J5" s="222"/>
      <c r="K5" s="587"/>
      <c r="L5" s="587"/>
    </row>
    <row r="6" spans="1:13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13" ht="20.100000000000001" customHeight="1" x14ac:dyDescent="0.25">
      <c r="A7" s="1070" t="s">
        <v>2</v>
      </c>
      <c r="B7" s="1070" t="s">
        <v>254</v>
      </c>
      <c r="C7" s="1089" t="s">
        <v>544</v>
      </c>
      <c r="D7" s="1072" t="s">
        <v>545</v>
      </c>
      <c r="E7" s="1073"/>
      <c r="F7" s="1073"/>
      <c r="G7" s="1073"/>
      <c r="H7" s="1073"/>
      <c r="I7" s="1073"/>
      <c r="J7" s="1073"/>
      <c r="K7" s="1073"/>
      <c r="L7" s="1074"/>
      <c r="M7" s="82"/>
    </row>
    <row r="8" spans="1:13" ht="21" customHeight="1" x14ac:dyDescent="0.25">
      <c r="A8" s="1070"/>
      <c r="B8" s="1070"/>
      <c r="C8" s="1089"/>
      <c r="D8" s="1152" t="s">
        <v>546</v>
      </c>
      <c r="E8" s="1152"/>
      <c r="F8" s="1152"/>
      <c r="G8" s="1152" t="s">
        <v>547</v>
      </c>
      <c r="H8" s="1152"/>
      <c r="I8" s="1152"/>
      <c r="J8" s="1152" t="s">
        <v>548</v>
      </c>
      <c r="K8" s="1152"/>
      <c r="L8" s="1152"/>
      <c r="M8" s="82"/>
    </row>
    <row r="9" spans="1:13" ht="15" customHeight="1" x14ac:dyDescent="0.25">
      <c r="A9" s="1070"/>
      <c r="B9" s="1070"/>
      <c r="C9" s="1089"/>
      <c r="D9" s="1152" t="s">
        <v>549</v>
      </c>
      <c r="E9" s="1156" t="s">
        <v>550</v>
      </c>
      <c r="F9" s="1156" t="s">
        <v>551</v>
      </c>
      <c r="G9" s="1152" t="s">
        <v>549</v>
      </c>
      <c r="H9" s="1156" t="s">
        <v>550</v>
      </c>
      <c r="I9" s="1156" t="s">
        <v>551</v>
      </c>
      <c r="J9" s="1152" t="s">
        <v>549</v>
      </c>
      <c r="K9" s="1156" t="s">
        <v>550</v>
      </c>
      <c r="L9" s="1156" t="s">
        <v>551</v>
      </c>
      <c r="M9" s="82"/>
    </row>
    <row r="10" spans="1:13" ht="15.75" customHeight="1" x14ac:dyDescent="0.25">
      <c r="A10" s="1071"/>
      <c r="B10" s="1071"/>
      <c r="C10" s="1077"/>
      <c r="D10" s="1152"/>
      <c r="E10" s="1156"/>
      <c r="F10" s="1156"/>
      <c r="G10" s="1152"/>
      <c r="H10" s="1156"/>
      <c r="I10" s="1156"/>
      <c r="J10" s="1152"/>
      <c r="K10" s="1156"/>
      <c r="L10" s="1156"/>
      <c r="M10" s="82"/>
    </row>
    <row r="11" spans="1:13" s="908" customFormat="1" ht="12" x14ac:dyDescent="0.25">
      <c r="A11" s="906">
        <v>1</v>
      </c>
      <c r="B11" s="906">
        <v>2</v>
      </c>
      <c r="C11" s="906">
        <v>3</v>
      </c>
      <c r="D11" s="906">
        <v>4</v>
      </c>
      <c r="E11" s="906">
        <v>5</v>
      </c>
      <c r="F11" s="906">
        <v>6</v>
      </c>
      <c r="G11" s="906">
        <v>7</v>
      </c>
      <c r="H11" s="906">
        <v>8</v>
      </c>
      <c r="I11" s="906">
        <v>9</v>
      </c>
      <c r="J11" s="906">
        <v>10</v>
      </c>
      <c r="K11" s="906">
        <v>11</v>
      </c>
      <c r="L11" s="906">
        <v>12</v>
      </c>
      <c r="M11" s="911"/>
    </row>
    <row r="12" spans="1:13" ht="20.100000000000001" customHeight="1" x14ac:dyDescent="0.25">
      <c r="A12" s="560">
        <v>1</v>
      </c>
      <c r="B12" s="175">
        <f>'9'!B9</f>
        <v>0</v>
      </c>
      <c r="C12" s="175">
        <f>'9'!C9</f>
        <v>0</v>
      </c>
      <c r="D12" s="268"/>
      <c r="E12" s="268"/>
      <c r="F12" s="268">
        <f>SUM(D12:E12)</f>
        <v>0</v>
      </c>
      <c r="G12" s="268"/>
      <c r="H12" s="268"/>
      <c r="I12" s="268">
        <f t="shared" ref="I12:I20" si="0">SUM(G12:H12)</f>
        <v>0</v>
      </c>
      <c r="J12" s="268">
        <f>D12+G12</f>
        <v>0</v>
      </c>
      <c r="K12" s="268">
        <f t="shared" ref="K12:K31" si="1">E12+H12</f>
        <v>0</v>
      </c>
      <c r="L12" s="268">
        <f t="shared" ref="L12:L20" si="2">SUM(J12:K12)</f>
        <v>0</v>
      </c>
      <c r="M12" s="82"/>
    </row>
    <row r="13" spans="1:13" ht="20.100000000000001" customHeight="1" x14ac:dyDescent="0.25">
      <c r="A13" s="556">
        <v>2</v>
      </c>
      <c r="B13" s="72">
        <f>'9'!B10</f>
        <v>0</v>
      </c>
      <c r="C13" s="72">
        <f>'9'!C10</f>
        <v>0</v>
      </c>
      <c r="D13" s="268"/>
      <c r="E13" s="268"/>
      <c r="F13" s="268">
        <f t="shared" ref="F13:F31" si="3">SUM(D13:E13)</f>
        <v>0</v>
      </c>
      <c r="G13" s="268"/>
      <c r="H13" s="268"/>
      <c r="I13" s="268">
        <f t="shared" si="0"/>
        <v>0</v>
      </c>
      <c r="J13" s="268">
        <f t="shared" ref="J13:J31" si="4">D13+G13</f>
        <v>0</v>
      </c>
      <c r="K13" s="268">
        <f t="shared" si="1"/>
        <v>0</v>
      </c>
      <c r="L13" s="268">
        <f t="shared" si="2"/>
        <v>0</v>
      </c>
      <c r="M13" s="82"/>
    </row>
    <row r="14" spans="1:13" ht="20.100000000000001" customHeight="1" x14ac:dyDescent="0.25">
      <c r="A14" s="556">
        <v>3</v>
      </c>
      <c r="B14" s="72">
        <f>'9'!B11</f>
        <v>0</v>
      </c>
      <c r="C14" s="72">
        <f>'9'!C11</f>
        <v>0</v>
      </c>
      <c r="D14" s="268"/>
      <c r="E14" s="268"/>
      <c r="F14" s="268">
        <f>SUM(D14:E14)</f>
        <v>0</v>
      </c>
      <c r="G14" s="268"/>
      <c r="H14" s="268"/>
      <c r="I14" s="268">
        <f t="shared" si="0"/>
        <v>0</v>
      </c>
      <c r="J14" s="268">
        <f t="shared" si="4"/>
        <v>0</v>
      </c>
      <c r="K14" s="268">
        <f>E14+H14</f>
        <v>0</v>
      </c>
      <c r="L14" s="268">
        <f t="shared" si="2"/>
        <v>0</v>
      </c>
      <c r="M14" s="82"/>
    </row>
    <row r="15" spans="1:13" ht="20.100000000000001" customHeight="1" x14ac:dyDescent="0.25">
      <c r="A15" s="556">
        <v>4</v>
      </c>
      <c r="B15" s="72">
        <f>'9'!B12</f>
        <v>0</v>
      </c>
      <c r="C15" s="72">
        <f>'9'!C12</f>
        <v>0</v>
      </c>
      <c r="D15" s="268"/>
      <c r="E15" s="268"/>
      <c r="F15" s="268">
        <f t="shared" si="3"/>
        <v>0</v>
      </c>
      <c r="G15" s="268"/>
      <c r="H15" s="268"/>
      <c r="I15" s="268">
        <f t="shared" si="0"/>
        <v>0</v>
      </c>
      <c r="J15" s="268">
        <f t="shared" si="4"/>
        <v>0</v>
      </c>
      <c r="K15" s="268">
        <f t="shared" si="1"/>
        <v>0</v>
      </c>
      <c r="L15" s="268">
        <f t="shared" si="2"/>
        <v>0</v>
      </c>
      <c r="M15" s="82"/>
    </row>
    <row r="16" spans="1:13" ht="20.100000000000001" customHeight="1" x14ac:dyDescent="0.25">
      <c r="A16" s="556">
        <v>5</v>
      </c>
      <c r="B16" s="72">
        <f>'9'!B13</f>
        <v>0</v>
      </c>
      <c r="C16" s="72">
        <f>'9'!C13</f>
        <v>0</v>
      </c>
      <c r="D16" s="268"/>
      <c r="E16" s="268"/>
      <c r="F16" s="268">
        <f t="shared" si="3"/>
        <v>0</v>
      </c>
      <c r="G16" s="268"/>
      <c r="H16" s="268"/>
      <c r="I16" s="268">
        <f>SUM(G16:H16)</f>
        <v>0</v>
      </c>
      <c r="J16" s="268">
        <f t="shared" si="4"/>
        <v>0</v>
      </c>
      <c r="K16" s="268">
        <f t="shared" si="1"/>
        <v>0</v>
      </c>
      <c r="L16" s="268">
        <f t="shared" si="2"/>
        <v>0</v>
      </c>
      <c r="M16" s="82"/>
    </row>
    <row r="17" spans="1:13" ht="20.100000000000001" customHeight="1" x14ac:dyDescent="0.25">
      <c r="A17" s="556">
        <v>6</v>
      </c>
      <c r="B17" s="72">
        <f>'9'!B14</f>
        <v>0</v>
      </c>
      <c r="C17" s="72">
        <f>'9'!C14</f>
        <v>0</v>
      </c>
      <c r="D17" s="268"/>
      <c r="E17" s="268"/>
      <c r="F17" s="268">
        <f t="shared" si="3"/>
        <v>0</v>
      </c>
      <c r="G17" s="268"/>
      <c r="H17" s="268"/>
      <c r="I17" s="268">
        <f t="shared" si="0"/>
        <v>0</v>
      </c>
      <c r="J17" s="268">
        <f t="shared" si="4"/>
        <v>0</v>
      </c>
      <c r="K17" s="268">
        <f t="shared" si="1"/>
        <v>0</v>
      </c>
      <c r="L17" s="268">
        <f>SUM(J17:K17)</f>
        <v>0</v>
      </c>
      <c r="M17" s="82"/>
    </row>
    <row r="18" spans="1:13" ht="20.100000000000001" customHeight="1" x14ac:dyDescent="0.25">
      <c r="A18" s="556">
        <v>7</v>
      </c>
      <c r="B18" s="72">
        <f>'9'!B15</f>
        <v>0</v>
      </c>
      <c r="C18" s="72">
        <f>'9'!C15</f>
        <v>0</v>
      </c>
      <c r="D18" s="268"/>
      <c r="E18" s="268"/>
      <c r="F18" s="268">
        <f t="shared" si="3"/>
        <v>0</v>
      </c>
      <c r="G18" s="268"/>
      <c r="H18" s="268"/>
      <c r="I18" s="268">
        <f t="shared" si="0"/>
        <v>0</v>
      </c>
      <c r="J18" s="268">
        <f t="shared" si="4"/>
        <v>0</v>
      </c>
      <c r="K18" s="268">
        <f t="shared" si="1"/>
        <v>0</v>
      </c>
      <c r="L18" s="268">
        <f t="shared" si="2"/>
        <v>0</v>
      </c>
      <c r="M18" s="82"/>
    </row>
    <row r="19" spans="1:13" ht="20.100000000000001" customHeight="1" x14ac:dyDescent="0.25">
      <c r="A19" s="556">
        <v>8</v>
      </c>
      <c r="B19" s="72">
        <f>'9'!B16</f>
        <v>0</v>
      </c>
      <c r="C19" s="72">
        <f>'9'!C16</f>
        <v>0</v>
      </c>
      <c r="D19" s="268"/>
      <c r="E19" s="268"/>
      <c r="F19" s="268">
        <f t="shared" si="3"/>
        <v>0</v>
      </c>
      <c r="G19" s="268"/>
      <c r="H19" s="268"/>
      <c r="I19" s="268">
        <f t="shared" si="0"/>
        <v>0</v>
      </c>
      <c r="J19" s="268">
        <f t="shared" si="4"/>
        <v>0</v>
      </c>
      <c r="K19" s="268">
        <f t="shared" si="1"/>
        <v>0</v>
      </c>
      <c r="L19" s="268">
        <f>SUM(J19:K19)</f>
        <v>0</v>
      </c>
      <c r="M19" s="82"/>
    </row>
    <row r="20" spans="1:13" ht="20.100000000000001" customHeight="1" x14ac:dyDescent="0.25">
      <c r="A20" s="556">
        <v>9</v>
      </c>
      <c r="B20" s="72">
        <f>'9'!B17</f>
        <v>0</v>
      </c>
      <c r="C20" s="72">
        <f>'9'!C17</f>
        <v>0</v>
      </c>
      <c r="D20" s="268"/>
      <c r="E20" s="268"/>
      <c r="F20" s="268">
        <f t="shared" si="3"/>
        <v>0</v>
      </c>
      <c r="G20" s="268"/>
      <c r="H20" s="268"/>
      <c r="I20" s="268">
        <f t="shared" si="0"/>
        <v>0</v>
      </c>
      <c r="J20" s="268">
        <f t="shared" si="4"/>
        <v>0</v>
      </c>
      <c r="K20" s="268">
        <f t="shared" si="1"/>
        <v>0</v>
      </c>
      <c r="L20" s="268">
        <f t="shared" si="2"/>
        <v>0</v>
      </c>
      <c r="M20" s="82"/>
    </row>
    <row r="21" spans="1:13" ht="20.100000000000001" customHeight="1" x14ac:dyDescent="0.25">
      <c r="A21" s="556">
        <v>10</v>
      </c>
      <c r="B21" s="72">
        <f>'9'!B18</f>
        <v>0</v>
      </c>
      <c r="C21" s="72">
        <f>'9'!C18</f>
        <v>0</v>
      </c>
      <c r="D21" s="268"/>
      <c r="E21" s="268"/>
      <c r="F21" s="268">
        <f t="shared" si="3"/>
        <v>0</v>
      </c>
      <c r="G21" s="268"/>
      <c r="H21" s="268"/>
      <c r="I21" s="268">
        <f t="shared" ref="I21:I31" si="5">SUM(G21:H21)</f>
        <v>0</v>
      </c>
      <c r="J21" s="268">
        <f t="shared" si="4"/>
        <v>0</v>
      </c>
      <c r="K21" s="268">
        <f t="shared" si="1"/>
        <v>0</v>
      </c>
      <c r="L21" s="268">
        <f t="shared" ref="L21:L31" si="6">SUM(J21:K21)</f>
        <v>0</v>
      </c>
      <c r="M21" s="82"/>
    </row>
    <row r="22" spans="1:13" ht="20.100000000000001" customHeight="1" x14ac:dyDescent="0.25">
      <c r="A22" s="556">
        <v>11</v>
      </c>
      <c r="B22" s="72">
        <f>'9'!B19</f>
        <v>0</v>
      </c>
      <c r="C22" s="72">
        <f>'9'!C19</f>
        <v>0</v>
      </c>
      <c r="D22" s="268"/>
      <c r="E22" s="268"/>
      <c r="F22" s="268">
        <f t="shared" si="3"/>
        <v>0</v>
      </c>
      <c r="G22" s="268"/>
      <c r="H22" s="268"/>
      <c r="I22" s="268">
        <f t="shared" si="5"/>
        <v>0</v>
      </c>
      <c r="J22" s="268">
        <f t="shared" si="4"/>
        <v>0</v>
      </c>
      <c r="K22" s="268">
        <f t="shared" si="1"/>
        <v>0</v>
      </c>
      <c r="L22" s="268">
        <f t="shared" si="6"/>
        <v>0</v>
      </c>
      <c r="M22" s="82"/>
    </row>
    <row r="23" spans="1:13" ht="20.100000000000001" customHeight="1" x14ac:dyDescent="0.25">
      <c r="A23" s="556">
        <v>12</v>
      </c>
      <c r="B23" s="72">
        <f>'9'!B20</f>
        <v>0</v>
      </c>
      <c r="C23" s="72">
        <f>'9'!C20</f>
        <v>0</v>
      </c>
      <c r="D23" s="268"/>
      <c r="E23" s="268"/>
      <c r="F23" s="268">
        <f t="shared" si="3"/>
        <v>0</v>
      </c>
      <c r="G23" s="268"/>
      <c r="H23" s="268"/>
      <c r="I23" s="268">
        <f t="shared" si="5"/>
        <v>0</v>
      </c>
      <c r="J23" s="268">
        <f t="shared" si="4"/>
        <v>0</v>
      </c>
      <c r="K23" s="268">
        <f t="shared" si="1"/>
        <v>0</v>
      </c>
      <c r="L23" s="268">
        <f t="shared" si="6"/>
        <v>0</v>
      </c>
      <c r="M23" s="82"/>
    </row>
    <row r="24" spans="1:13" ht="20.100000000000001" customHeight="1" x14ac:dyDescent="0.25">
      <c r="A24" s="556">
        <v>13</v>
      </c>
      <c r="B24" s="72">
        <f>'9'!B21</f>
        <v>0</v>
      </c>
      <c r="C24" s="72">
        <f>'9'!C21</f>
        <v>0</v>
      </c>
      <c r="D24" s="268"/>
      <c r="E24" s="268"/>
      <c r="F24" s="268">
        <f t="shared" si="3"/>
        <v>0</v>
      </c>
      <c r="G24" s="268"/>
      <c r="H24" s="268"/>
      <c r="I24" s="268">
        <f t="shared" si="5"/>
        <v>0</v>
      </c>
      <c r="J24" s="268">
        <f t="shared" si="4"/>
        <v>0</v>
      </c>
      <c r="K24" s="268">
        <f t="shared" si="1"/>
        <v>0</v>
      </c>
      <c r="L24" s="268">
        <f t="shared" si="6"/>
        <v>0</v>
      </c>
      <c r="M24" s="82"/>
    </row>
    <row r="25" spans="1:13" ht="20.100000000000001" customHeight="1" x14ac:dyDescent="0.25">
      <c r="A25" s="556">
        <v>14</v>
      </c>
      <c r="B25" s="72">
        <f>'9'!B22</f>
        <v>0</v>
      </c>
      <c r="C25" s="72">
        <f>'9'!C22</f>
        <v>0</v>
      </c>
      <c r="D25" s="268"/>
      <c r="E25" s="268"/>
      <c r="F25" s="268">
        <f t="shared" si="3"/>
        <v>0</v>
      </c>
      <c r="G25" s="268"/>
      <c r="H25" s="268"/>
      <c r="I25" s="268">
        <f t="shared" si="5"/>
        <v>0</v>
      </c>
      <c r="J25" s="268">
        <f t="shared" si="4"/>
        <v>0</v>
      </c>
      <c r="K25" s="268">
        <f t="shared" si="1"/>
        <v>0</v>
      </c>
      <c r="L25" s="268">
        <f t="shared" si="6"/>
        <v>0</v>
      </c>
      <c r="M25" s="82"/>
    </row>
    <row r="26" spans="1:13" ht="20.100000000000001" customHeight="1" x14ac:dyDescent="0.25">
      <c r="A26" s="556">
        <v>15</v>
      </c>
      <c r="B26" s="72">
        <f>'9'!B23</f>
        <v>0</v>
      </c>
      <c r="C26" s="72">
        <f>'9'!C23</f>
        <v>0</v>
      </c>
      <c r="D26" s="268"/>
      <c r="E26" s="268"/>
      <c r="F26" s="268">
        <f t="shared" si="3"/>
        <v>0</v>
      </c>
      <c r="G26" s="268"/>
      <c r="H26" s="268"/>
      <c r="I26" s="268">
        <f t="shared" si="5"/>
        <v>0</v>
      </c>
      <c r="J26" s="268">
        <f t="shared" si="4"/>
        <v>0</v>
      </c>
      <c r="K26" s="268">
        <f t="shared" si="1"/>
        <v>0</v>
      </c>
      <c r="L26" s="268">
        <f t="shared" si="6"/>
        <v>0</v>
      </c>
      <c r="M26" s="82"/>
    </row>
    <row r="27" spans="1:13" ht="20.100000000000001" customHeight="1" x14ac:dyDescent="0.25">
      <c r="A27" s="556">
        <v>16</v>
      </c>
      <c r="B27" s="72">
        <f>'9'!B24</f>
        <v>0</v>
      </c>
      <c r="C27" s="72">
        <f>'9'!C24</f>
        <v>0</v>
      </c>
      <c r="D27" s="268"/>
      <c r="E27" s="268"/>
      <c r="F27" s="268">
        <f t="shared" si="3"/>
        <v>0</v>
      </c>
      <c r="G27" s="268"/>
      <c r="H27" s="268"/>
      <c r="I27" s="268">
        <f t="shared" si="5"/>
        <v>0</v>
      </c>
      <c r="J27" s="268">
        <f t="shared" si="4"/>
        <v>0</v>
      </c>
      <c r="K27" s="268">
        <f t="shared" si="1"/>
        <v>0</v>
      </c>
      <c r="L27" s="268">
        <f t="shared" si="6"/>
        <v>0</v>
      </c>
      <c r="M27" s="82"/>
    </row>
    <row r="28" spans="1:13" ht="20.100000000000001" customHeight="1" x14ac:dyDescent="0.25">
      <c r="A28" s="556">
        <v>17</v>
      </c>
      <c r="B28" s="72">
        <f>'9'!B25</f>
        <v>0</v>
      </c>
      <c r="C28" s="72">
        <f>'9'!C25</f>
        <v>0</v>
      </c>
      <c r="D28" s="268"/>
      <c r="E28" s="268"/>
      <c r="F28" s="268">
        <f t="shared" si="3"/>
        <v>0</v>
      </c>
      <c r="G28" s="268"/>
      <c r="H28" s="268"/>
      <c r="I28" s="268">
        <f t="shared" si="5"/>
        <v>0</v>
      </c>
      <c r="J28" s="268">
        <f t="shared" si="4"/>
        <v>0</v>
      </c>
      <c r="K28" s="268">
        <f t="shared" si="1"/>
        <v>0</v>
      </c>
      <c r="L28" s="268">
        <f t="shared" si="6"/>
        <v>0</v>
      </c>
      <c r="M28" s="82"/>
    </row>
    <row r="29" spans="1:13" ht="20.100000000000001" customHeight="1" x14ac:dyDescent="0.25">
      <c r="A29" s="556">
        <v>18</v>
      </c>
      <c r="B29" s="72">
        <f>'9'!B26</f>
        <v>0</v>
      </c>
      <c r="C29" s="72">
        <f>'9'!C26</f>
        <v>0</v>
      </c>
      <c r="D29" s="268"/>
      <c r="E29" s="268"/>
      <c r="F29" s="268">
        <f t="shared" si="3"/>
        <v>0</v>
      </c>
      <c r="G29" s="268"/>
      <c r="H29" s="268"/>
      <c r="I29" s="268">
        <f t="shared" si="5"/>
        <v>0</v>
      </c>
      <c r="J29" s="268">
        <f t="shared" si="4"/>
        <v>0</v>
      </c>
      <c r="K29" s="268">
        <f t="shared" si="1"/>
        <v>0</v>
      </c>
      <c r="L29" s="268">
        <f t="shared" si="6"/>
        <v>0</v>
      </c>
      <c r="M29" s="82"/>
    </row>
    <row r="30" spans="1:13" ht="20.100000000000001" customHeight="1" x14ac:dyDescent="0.25">
      <c r="A30" s="556">
        <v>19</v>
      </c>
      <c r="B30" s="72">
        <f>'9'!B27</f>
        <v>0</v>
      </c>
      <c r="C30" s="72">
        <f>'9'!C27</f>
        <v>0</v>
      </c>
      <c r="D30" s="268"/>
      <c r="E30" s="268"/>
      <c r="F30" s="268">
        <f t="shared" si="3"/>
        <v>0</v>
      </c>
      <c r="G30" s="268"/>
      <c r="H30" s="268"/>
      <c r="I30" s="268">
        <f t="shared" si="5"/>
        <v>0</v>
      </c>
      <c r="J30" s="268">
        <f t="shared" si="4"/>
        <v>0</v>
      </c>
      <c r="K30" s="268">
        <f t="shared" si="1"/>
        <v>0</v>
      </c>
      <c r="L30" s="268">
        <f t="shared" si="6"/>
        <v>0</v>
      </c>
      <c r="M30" s="82"/>
    </row>
    <row r="31" spans="1:13" ht="20.100000000000001" customHeight="1" x14ac:dyDescent="0.25">
      <c r="A31" s="556">
        <v>20</v>
      </c>
      <c r="B31" s="72">
        <f>'9'!B28</f>
        <v>0</v>
      </c>
      <c r="C31" s="72">
        <f>'9'!C28</f>
        <v>0</v>
      </c>
      <c r="D31" s="268"/>
      <c r="E31" s="268"/>
      <c r="F31" s="268">
        <f t="shared" si="3"/>
        <v>0</v>
      </c>
      <c r="G31" s="268"/>
      <c r="H31" s="268"/>
      <c r="I31" s="268">
        <f t="shared" si="5"/>
        <v>0</v>
      </c>
      <c r="J31" s="268">
        <f t="shared" si="4"/>
        <v>0</v>
      </c>
      <c r="K31" s="268">
        <f t="shared" si="1"/>
        <v>0</v>
      </c>
      <c r="L31" s="268">
        <f t="shared" si="6"/>
        <v>0</v>
      </c>
      <c r="M31" s="82"/>
    </row>
    <row r="32" spans="1:13" ht="20.100000000000001" customHeight="1" x14ac:dyDescent="0.25">
      <c r="A32" s="556"/>
      <c r="B32" s="72"/>
      <c r="C32" s="72"/>
      <c r="D32" s="268"/>
      <c r="E32" s="268"/>
      <c r="F32" s="268"/>
      <c r="G32" s="268"/>
      <c r="H32" s="268"/>
      <c r="I32" s="268"/>
      <c r="J32" s="268"/>
      <c r="K32" s="268"/>
      <c r="L32" s="268"/>
      <c r="M32" s="82"/>
    </row>
    <row r="33" spans="1:13" ht="20.100000000000001" customHeight="1" x14ac:dyDescent="0.25">
      <c r="A33" s="556"/>
      <c r="B33" s="72"/>
      <c r="C33" s="72"/>
      <c r="D33" s="268"/>
      <c r="E33" s="268"/>
      <c r="F33" s="268"/>
      <c r="G33" s="268"/>
      <c r="H33" s="268"/>
      <c r="I33" s="268"/>
      <c r="J33" s="268"/>
      <c r="K33" s="268"/>
      <c r="L33" s="268"/>
      <c r="M33" s="82"/>
    </row>
    <row r="34" spans="1:13" ht="20.100000000000001" customHeight="1" x14ac:dyDescent="0.25">
      <c r="A34" s="556"/>
      <c r="B34" s="72"/>
      <c r="C34" s="72"/>
      <c r="D34" s="268"/>
      <c r="E34" s="268"/>
      <c r="F34" s="268"/>
      <c r="G34" s="268"/>
      <c r="H34" s="268"/>
      <c r="I34" s="268"/>
      <c r="J34" s="268"/>
      <c r="K34" s="268"/>
      <c r="L34" s="268"/>
      <c r="M34" s="82"/>
    </row>
    <row r="35" spans="1:13" ht="20.100000000000001" customHeight="1" x14ac:dyDescent="0.25">
      <c r="A35" s="134" t="s">
        <v>484</v>
      </c>
      <c r="B35" s="134"/>
      <c r="C35" s="134"/>
      <c r="D35" s="269">
        <f>SUM(D12:D34)</f>
        <v>0</v>
      </c>
      <c r="E35" s="269">
        <f t="shared" ref="E35:L35" si="7">SUM(E12:E34)</f>
        <v>0</v>
      </c>
      <c r="F35" s="269">
        <f t="shared" si="7"/>
        <v>0</v>
      </c>
      <c r="G35" s="269">
        <f t="shared" si="7"/>
        <v>0</v>
      </c>
      <c r="H35" s="269">
        <f t="shared" si="7"/>
        <v>0</v>
      </c>
      <c r="I35" s="269">
        <f t="shared" si="7"/>
        <v>0</v>
      </c>
      <c r="J35" s="269">
        <f t="shared" si="7"/>
        <v>0</v>
      </c>
      <c r="K35" s="269">
        <f t="shared" si="7"/>
        <v>0</v>
      </c>
      <c r="L35" s="269">
        <f t="shared" si="7"/>
        <v>0</v>
      </c>
      <c r="M35" s="82"/>
    </row>
    <row r="36" spans="1:13" ht="20.100000000000001" customHeight="1" thickBot="1" x14ac:dyDescent="0.3">
      <c r="A36" s="1171" t="s">
        <v>552</v>
      </c>
      <c r="B36" s="1172"/>
      <c r="C36" s="1172"/>
      <c r="D36" s="1173"/>
      <c r="E36" s="270" t="e">
        <f>E35/F35*1000</f>
        <v>#DIV/0!</v>
      </c>
      <c r="F36" s="271"/>
      <c r="G36" s="272"/>
      <c r="H36" s="270" t="e">
        <f>H35/I35*1000</f>
        <v>#DIV/0!</v>
      </c>
      <c r="I36" s="271"/>
      <c r="J36" s="272"/>
      <c r="K36" s="270" t="e">
        <f>K35/L35*1000</f>
        <v>#DIV/0!</v>
      </c>
      <c r="L36" s="273"/>
      <c r="M36" s="82"/>
    </row>
    <row r="37" spans="1:13" ht="20.100000000000001" customHeight="1" x14ac:dyDescent="0.25">
      <c r="D37" s="274"/>
      <c r="E37" s="274"/>
      <c r="F37" s="274"/>
      <c r="G37" s="274"/>
      <c r="H37" s="274"/>
      <c r="I37" s="274"/>
      <c r="J37" s="274"/>
      <c r="K37" s="274"/>
      <c r="L37" s="274"/>
    </row>
    <row r="38" spans="1:13" s="727" customFormat="1" ht="12.75" x14ac:dyDescent="0.25">
      <c r="A38" s="727" t="s">
        <v>553</v>
      </c>
    </row>
    <row r="39" spans="1:13" s="727" customFormat="1" ht="12.75" x14ac:dyDescent="0.25">
      <c r="A39" s="727" t="s">
        <v>554</v>
      </c>
    </row>
  </sheetData>
  <mergeCells count="18">
    <mergeCell ref="A3:L3"/>
    <mergeCell ref="A7:A10"/>
    <mergeCell ref="B7:B10"/>
    <mergeCell ref="C7:C10"/>
    <mergeCell ref="D7:L7"/>
    <mergeCell ref="D8:F8"/>
    <mergeCell ref="G8:I8"/>
    <mergeCell ref="J8:L8"/>
    <mergeCell ref="D9:D10"/>
    <mergeCell ref="E9:E10"/>
    <mergeCell ref="L9:L10"/>
    <mergeCell ref="J9:J10"/>
    <mergeCell ref="K9:K10"/>
    <mergeCell ref="A36:D36"/>
    <mergeCell ref="F9:F10"/>
    <mergeCell ref="G9:G10"/>
    <mergeCell ref="H9:H10"/>
    <mergeCell ref="I9:I10"/>
  </mergeCells>
  <printOptions horizontalCentered="1" verticalCentered="1"/>
  <pageMargins left="1.0236220472440944" right="0.9055118110236221" top="0.94488188976377963" bottom="0.74803149606299213" header="0" footer="0"/>
  <pageSetup paperSize="9" scale="66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8D527-A14E-46FE-AC0C-A7C004943C75}">
  <sheetPr codeName="Sheet21">
    <tabColor rgb="FF92D050"/>
    <pageSetUpPr fitToPage="1"/>
  </sheetPr>
  <dimension ref="A1:J40"/>
  <sheetViews>
    <sheetView zoomScale="84" zoomScaleNormal="84" workbookViewId="0">
      <selection activeCell="J28" sqref="J28"/>
    </sheetView>
  </sheetViews>
  <sheetFormatPr defaultColWidth="9.140625" defaultRowHeight="15" x14ac:dyDescent="0.25"/>
  <cols>
    <col min="1" max="1" width="5.5703125" style="594" customWidth="1"/>
    <col min="2" max="3" width="21.5703125" style="594" customWidth="1"/>
    <col min="4" max="4" width="19.28515625" style="594" customWidth="1"/>
    <col min="5" max="5" width="35.85546875" style="594" bestFit="1" customWidth="1"/>
    <col min="6" max="6" width="40.5703125" style="594" bestFit="1" customWidth="1"/>
    <col min="7" max="7" width="35.7109375" style="594" bestFit="1" customWidth="1"/>
    <col min="8" max="8" width="28" style="594" bestFit="1" customWidth="1"/>
    <col min="9" max="244" width="9.140625" style="594"/>
    <col min="245" max="245" width="5.5703125" style="594" customWidth="1"/>
    <col min="246" max="247" width="21.5703125" style="594" customWidth="1"/>
    <col min="248" max="248" width="16.5703125" style="594" customWidth="1"/>
    <col min="249" max="264" width="10.5703125" style="594" customWidth="1"/>
    <col min="265" max="500" width="9.140625" style="594"/>
    <col min="501" max="501" width="5.5703125" style="594" customWidth="1"/>
    <col min="502" max="503" width="21.5703125" style="594" customWidth="1"/>
    <col min="504" max="504" width="16.5703125" style="594" customWidth="1"/>
    <col min="505" max="520" width="10.5703125" style="594" customWidth="1"/>
    <col min="521" max="756" width="9.140625" style="594"/>
    <col min="757" max="757" width="5.5703125" style="594" customWidth="1"/>
    <col min="758" max="759" width="21.5703125" style="594" customWidth="1"/>
    <col min="760" max="760" width="16.5703125" style="594" customWidth="1"/>
    <col min="761" max="776" width="10.5703125" style="594" customWidth="1"/>
    <col min="777" max="1012" width="9.140625" style="594"/>
    <col min="1013" max="1013" width="5.5703125" style="594" customWidth="1"/>
    <col min="1014" max="1015" width="21.5703125" style="594" customWidth="1"/>
    <col min="1016" max="1016" width="16.5703125" style="594" customWidth="1"/>
    <col min="1017" max="1032" width="10.5703125" style="594" customWidth="1"/>
    <col min="1033" max="1268" width="9.140625" style="594"/>
    <col min="1269" max="1269" width="5.5703125" style="594" customWidth="1"/>
    <col min="1270" max="1271" width="21.5703125" style="594" customWidth="1"/>
    <col min="1272" max="1272" width="16.5703125" style="594" customWidth="1"/>
    <col min="1273" max="1288" width="10.5703125" style="594" customWidth="1"/>
    <col min="1289" max="1524" width="9.140625" style="594"/>
    <col min="1525" max="1525" width="5.5703125" style="594" customWidth="1"/>
    <col min="1526" max="1527" width="21.5703125" style="594" customWidth="1"/>
    <col min="1528" max="1528" width="16.5703125" style="594" customWidth="1"/>
    <col min="1529" max="1544" width="10.5703125" style="594" customWidth="1"/>
    <col min="1545" max="1780" width="9.140625" style="594"/>
    <col min="1781" max="1781" width="5.5703125" style="594" customWidth="1"/>
    <col min="1782" max="1783" width="21.5703125" style="594" customWidth="1"/>
    <col min="1784" max="1784" width="16.5703125" style="594" customWidth="1"/>
    <col min="1785" max="1800" width="10.5703125" style="594" customWidth="1"/>
    <col min="1801" max="2036" width="9.140625" style="594"/>
    <col min="2037" max="2037" width="5.5703125" style="594" customWidth="1"/>
    <col min="2038" max="2039" width="21.5703125" style="594" customWidth="1"/>
    <col min="2040" max="2040" width="16.5703125" style="594" customWidth="1"/>
    <col min="2041" max="2056" width="10.5703125" style="594" customWidth="1"/>
    <col min="2057" max="2292" width="9.140625" style="594"/>
    <col min="2293" max="2293" width="5.5703125" style="594" customWidth="1"/>
    <col min="2294" max="2295" width="21.5703125" style="594" customWidth="1"/>
    <col min="2296" max="2296" width="16.5703125" style="594" customWidth="1"/>
    <col min="2297" max="2312" width="10.5703125" style="594" customWidth="1"/>
    <col min="2313" max="2548" width="9.140625" style="594"/>
    <col min="2549" max="2549" width="5.5703125" style="594" customWidth="1"/>
    <col min="2550" max="2551" width="21.5703125" style="594" customWidth="1"/>
    <col min="2552" max="2552" width="16.5703125" style="594" customWidth="1"/>
    <col min="2553" max="2568" width="10.5703125" style="594" customWidth="1"/>
    <col min="2569" max="2804" width="9.140625" style="594"/>
    <col min="2805" max="2805" width="5.5703125" style="594" customWidth="1"/>
    <col min="2806" max="2807" width="21.5703125" style="594" customWidth="1"/>
    <col min="2808" max="2808" width="16.5703125" style="594" customWidth="1"/>
    <col min="2809" max="2824" width="10.5703125" style="594" customWidth="1"/>
    <col min="2825" max="3060" width="9.140625" style="594"/>
    <col min="3061" max="3061" width="5.5703125" style="594" customWidth="1"/>
    <col min="3062" max="3063" width="21.5703125" style="594" customWidth="1"/>
    <col min="3064" max="3064" width="16.5703125" style="594" customWidth="1"/>
    <col min="3065" max="3080" width="10.5703125" style="594" customWidth="1"/>
    <col min="3081" max="3316" width="9.140625" style="594"/>
    <col min="3317" max="3317" width="5.5703125" style="594" customWidth="1"/>
    <col min="3318" max="3319" width="21.5703125" style="594" customWidth="1"/>
    <col min="3320" max="3320" width="16.5703125" style="594" customWidth="1"/>
    <col min="3321" max="3336" width="10.5703125" style="594" customWidth="1"/>
    <col min="3337" max="3572" width="9.140625" style="594"/>
    <col min="3573" max="3573" width="5.5703125" style="594" customWidth="1"/>
    <col min="3574" max="3575" width="21.5703125" style="594" customWidth="1"/>
    <col min="3576" max="3576" width="16.5703125" style="594" customWidth="1"/>
    <col min="3577" max="3592" width="10.5703125" style="594" customWidth="1"/>
    <col min="3593" max="3828" width="9.140625" style="594"/>
    <col min="3829" max="3829" width="5.5703125" style="594" customWidth="1"/>
    <col min="3830" max="3831" width="21.5703125" style="594" customWidth="1"/>
    <col min="3832" max="3832" width="16.5703125" style="594" customWidth="1"/>
    <col min="3833" max="3848" width="10.5703125" style="594" customWidth="1"/>
    <col min="3849" max="4084" width="9.140625" style="594"/>
    <col min="4085" max="4085" width="5.5703125" style="594" customWidth="1"/>
    <col min="4086" max="4087" width="21.5703125" style="594" customWidth="1"/>
    <col min="4088" max="4088" width="16.5703125" style="594" customWidth="1"/>
    <col min="4089" max="4104" width="10.5703125" style="594" customWidth="1"/>
    <col min="4105" max="4340" width="9.140625" style="594"/>
    <col min="4341" max="4341" width="5.5703125" style="594" customWidth="1"/>
    <col min="4342" max="4343" width="21.5703125" style="594" customWidth="1"/>
    <col min="4344" max="4344" width="16.5703125" style="594" customWidth="1"/>
    <col min="4345" max="4360" width="10.5703125" style="594" customWidth="1"/>
    <col min="4361" max="4596" width="9.140625" style="594"/>
    <col min="4597" max="4597" width="5.5703125" style="594" customWidth="1"/>
    <col min="4598" max="4599" width="21.5703125" style="594" customWidth="1"/>
    <col min="4600" max="4600" width="16.5703125" style="594" customWidth="1"/>
    <col min="4601" max="4616" width="10.5703125" style="594" customWidth="1"/>
    <col min="4617" max="4852" width="9.140625" style="594"/>
    <col min="4853" max="4853" width="5.5703125" style="594" customWidth="1"/>
    <col min="4854" max="4855" width="21.5703125" style="594" customWidth="1"/>
    <col min="4856" max="4856" width="16.5703125" style="594" customWidth="1"/>
    <col min="4857" max="4872" width="10.5703125" style="594" customWidth="1"/>
    <col min="4873" max="5108" width="9.140625" style="594"/>
    <col min="5109" max="5109" width="5.5703125" style="594" customWidth="1"/>
    <col min="5110" max="5111" width="21.5703125" style="594" customWidth="1"/>
    <col min="5112" max="5112" width="16.5703125" style="594" customWidth="1"/>
    <col min="5113" max="5128" width="10.5703125" style="594" customWidth="1"/>
    <col min="5129" max="5364" width="9.140625" style="594"/>
    <col min="5365" max="5365" width="5.5703125" style="594" customWidth="1"/>
    <col min="5366" max="5367" width="21.5703125" style="594" customWidth="1"/>
    <col min="5368" max="5368" width="16.5703125" style="594" customWidth="1"/>
    <col min="5369" max="5384" width="10.5703125" style="594" customWidth="1"/>
    <col min="5385" max="5620" width="9.140625" style="594"/>
    <col min="5621" max="5621" width="5.5703125" style="594" customWidth="1"/>
    <col min="5622" max="5623" width="21.5703125" style="594" customWidth="1"/>
    <col min="5624" max="5624" width="16.5703125" style="594" customWidth="1"/>
    <col min="5625" max="5640" width="10.5703125" style="594" customWidth="1"/>
    <col min="5641" max="5876" width="9.140625" style="594"/>
    <col min="5877" max="5877" width="5.5703125" style="594" customWidth="1"/>
    <col min="5878" max="5879" width="21.5703125" style="594" customWidth="1"/>
    <col min="5880" max="5880" width="16.5703125" style="594" customWidth="1"/>
    <col min="5881" max="5896" width="10.5703125" style="594" customWidth="1"/>
    <col min="5897" max="6132" width="9.140625" style="594"/>
    <col min="6133" max="6133" width="5.5703125" style="594" customWidth="1"/>
    <col min="6134" max="6135" width="21.5703125" style="594" customWidth="1"/>
    <col min="6136" max="6136" width="16.5703125" style="594" customWidth="1"/>
    <col min="6137" max="6152" width="10.5703125" style="594" customWidth="1"/>
    <col min="6153" max="6388" width="9.140625" style="594"/>
    <col min="6389" max="6389" width="5.5703125" style="594" customWidth="1"/>
    <col min="6390" max="6391" width="21.5703125" style="594" customWidth="1"/>
    <col min="6392" max="6392" width="16.5703125" style="594" customWidth="1"/>
    <col min="6393" max="6408" width="10.5703125" style="594" customWidth="1"/>
    <col min="6409" max="6644" width="9.140625" style="594"/>
    <col min="6645" max="6645" width="5.5703125" style="594" customWidth="1"/>
    <col min="6646" max="6647" width="21.5703125" style="594" customWidth="1"/>
    <col min="6648" max="6648" width="16.5703125" style="594" customWidth="1"/>
    <col min="6649" max="6664" width="10.5703125" style="594" customWidth="1"/>
    <col min="6665" max="6900" width="9.140625" style="594"/>
    <col min="6901" max="6901" width="5.5703125" style="594" customWidth="1"/>
    <col min="6902" max="6903" width="21.5703125" style="594" customWidth="1"/>
    <col min="6904" max="6904" width="16.5703125" style="594" customWidth="1"/>
    <col min="6905" max="6920" width="10.5703125" style="594" customWidth="1"/>
    <col min="6921" max="7156" width="9.140625" style="594"/>
    <col min="7157" max="7157" width="5.5703125" style="594" customWidth="1"/>
    <col min="7158" max="7159" width="21.5703125" style="594" customWidth="1"/>
    <col min="7160" max="7160" width="16.5703125" style="594" customWidth="1"/>
    <col min="7161" max="7176" width="10.5703125" style="594" customWidth="1"/>
    <col min="7177" max="7412" width="9.140625" style="594"/>
    <col min="7413" max="7413" width="5.5703125" style="594" customWidth="1"/>
    <col min="7414" max="7415" width="21.5703125" style="594" customWidth="1"/>
    <col min="7416" max="7416" width="16.5703125" style="594" customWidth="1"/>
    <col min="7417" max="7432" width="10.5703125" style="594" customWidth="1"/>
    <col min="7433" max="7668" width="9.140625" style="594"/>
    <col min="7669" max="7669" width="5.5703125" style="594" customWidth="1"/>
    <col min="7670" max="7671" width="21.5703125" style="594" customWidth="1"/>
    <col min="7672" max="7672" width="16.5703125" style="594" customWidth="1"/>
    <col min="7673" max="7688" width="10.5703125" style="594" customWidth="1"/>
    <col min="7689" max="7924" width="9.140625" style="594"/>
    <col min="7925" max="7925" width="5.5703125" style="594" customWidth="1"/>
    <col min="7926" max="7927" width="21.5703125" style="594" customWidth="1"/>
    <col min="7928" max="7928" width="16.5703125" style="594" customWidth="1"/>
    <col min="7929" max="7944" width="10.5703125" style="594" customWidth="1"/>
    <col min="7945" max="8180" width="9.140625" style="594"/>
    <col min="8181" max="8181" width="5.5703125" style="594" customWidth="1"/>
    <col min="8182" max="8183" width="21.5703125" style="594" customWidth="1"/>
    <col min="8184" max="8184" width="16.5703125" style="594" customWidth="1"/>
    <col min="8185" max="8200" width="10.5703125" style="594" customWidth="1"/>
    <col min="8201" max="8436" width="9.140625" style="594"/>
    <col min="8437" max="8437" width="5.5703125" style="594" customWidth="1"/>
    <col min="8438" max="8439" width="21.5703125" style="594" customWidth="1"/>
    <col min="8440" max="8440" width="16.5703125" style="594" customWidth="1"/>
    <col min="8441" max="8456" width="10.5703125" style="594" customWidth="1"/>
    <col min="8457" max="8692" width="9.140625" style="594"/>
    <col min="8693" max="8693" width="5.5703125" style="594" customWidth="1"/>
    <col min="8694" max="8695" width="21.5703125" style="594" customWidth="1"/>
    <col min="8696" max="8696" width="16.5703125" style="594" customWidth="1"/>
    <col min="8697" max="8712" width="10.5703125" style="594" customWidth="1"/>
    <col min="8713" max="8948" width="9.140625" style="594"/>
    <col min="8949" max="8949" width="5.5703125" style="594" customWidth="1"/>
    <col min="8950" max="8951" width="21.5703125" style="594" customWidth="1"/>
    <col min="8952" max="8952" width="16.5703125" style="594" customWidth="1"/>
    <col min="8953" max="8968" width="10.5703125" style="594" customWidth="1"/>
    <col min="8969" max="9204" width="9.140625" style="594"/>
    <col min="9205" max="9205" width="5.5703125" style="594" customWidth="1"/>
    <col min="9206" max="9207" width="21.5703125" style="594" customWidth="1"/>
    <col min="9208" max="9208" width="16.5703125" style="594" customWidth="1"/>
    <col min="9209" max="9224" width="10.5703125" style="594" customWidth="1"/>
    <col min="9225" max="9460" width="9.140625" style="594"/>
    <col min="9461" max="9461" width="5.5703125" style="594" customWidth="1"/>
    <col min="9462" max="9463" width="21.5703125" style="594" customWidth="1"/>
    <col min="9464" max="9464" width="16.5703125" style="594" customWidth="1"/>
    <col min="9465" max="9480" width="10.5703125" style="594" customWidth="1"/>
    <col min="9481" max="9716" width="9.140625" style="594"/>
    <col min="9717" max="9717" width="5.5703125" style="594" customWidth="1"/>
    <col min="9718" max="9719" width="21.5703125" style="594" customWidth="1"/>
    <col min="9720" max="9720" width="16.5703125" style="594" customWidth="1"/>
    <col min="9721" max="9736" width="10.5703125" style="594" customWidth="1"/>
    <col min="9737" max="9972" width="9.140625" style="594"/>
    <col min="9973" max="9973" width="5.5703125" style="594" customWidth="1"/>
    <col min="9974" max="9975" width="21.5703125" style="594" customWidth="1"/>
    <col min="9976" max="9976" width="16.5703125" style="594" customWidth="1"/>
    <col min="9977" max="9992" width="10.5703125" style="594" customWidth="1"/>
    <col min="9993" max="10228" width="9.140625" style="594"/>
    <col min="10229" max="10229" width="5.5703125" style="594" customWidth="1"/>
    <col min="10230" max="10231" width="21.5703125" style="594" customWidth="1"/>
    <col min="10232" max="10232" width="16.5703125" style="594" customWidth="1"/>
    <col min="10233" max="10248" width="10.5703125" style="594" customWidth="1"/>
    <col min="10249" max="10484" width="9.140625" style="594"/>
    <col min="10485" max="10485" width="5.5703125" style="594" customWidth="1"/>
    <col min="10486" max="10487" width="21.5703125" style="594" customWidth="1"/>
    <col min="10488" max="10488" width="16.5703125" style="594" customWidth="1"/>
    <col min="10489" max="10504" width="10.5703125" style="594" customWidth="1"/>
    <col min="10505" max="10740" width="9.140625" style="594"/>
    <col min="10741" max="10741" width="5.5703125" style="594" customWidth="1"/>
    <col min="10742" max="10743" width="21.5703125" style="594" customWidth="1"/>
    <col min="10744" max="10744" width="16.5703125" style="594" customWidth="1"/>
    <col min="10745" max="10760" width="10.5703125" style="594" customWidth="1"/>
    <col min="10761" max="10996" width="9.140625" style="594"/>
    <col min="10997" max="10997" width="5.5703125" style="594" customWidth="1"/>
    <col min="10998" max="10999" width="21.5703125" style="594" customWidth="1"/>
    <col min="11000" max="11000" width="16.5703125" style="594" customWidth="1"/>
    <col min="11001" max="11016" width="10.5703125" style="594" customWidth="1"/>
    <col min="11017" max="11252" width="9.140625" style="594"/>
    <col min="11253" max="11253" width="5.5703125" style="594" customWidth="1"/>
    <col min="11254" max="11255" width="21.5703125" style="594" customWidth="1"/>
    <col min="11256" max="11256" width="16.5703125" style="594" customWidth="1"/>
    <col min="11257" max="11272" width="10.5703125" style="594" customWidth="1"/>
    <col min="11273" max="11508" width="9.140625" style="594"/>
    <col min="11509" max="11509" width="5.5703125" style="594" customWidth="1"/>
    <col min="11510" max="11511" width="21.5703125" style="594" customWidth="1"/>
    <col min="11512" max="11512" width="16.5703125" style="594" customWidth="1"/>
    <col min="11513" max="11528" width="10.5703125" style="594" customWidth="1"/>
    <col min="11529" max="11764" width="9.140625" style="594"/>
    <col min="11765" max="11765" width="5.5703125" style="594" customWidth="1"/>
    <col min="11766" max="11767" width="21.5703125" style="594" customWidth="1"/>
    <col min="11768" max="11768" width="16.5703125" style="594" customWidth="1"/>
    <col min="11769" max="11784" width="10.5703125" style="594" customWidth="1"/>
    <col min="11785" max="12020" width="9.140625" style="594"/>
    <col min="12021" max="12021" width="5.5703125" style="594" customWidth="1"/>
    <col min="12022" max="12023" width="21.5703125" style="594" customWidth="1"/>
    <col min="12024" max="12024" width="16.5703125" style="594" customWidth="1"/>
    <col min="12025" max="12040" width="10.5703125" style="594" customWidth="1"/>
    <col min="12041" max="12276" width="9.140625" style="594"/>
    <col min="12277" max="12277" width="5.5703125" style="594" customWidth="1"/>
    <col min="12278" max="12279" width="21.5703125" style="594" customWidth="1"/>
    <col min="12280" max="12280" width="16.5703125" style="594" customWidth="1"/>
    <col min="12281" max="12296" width="10.5703125" style="594" customWidth="1"/>
    <col min="12297" max="12532" width="9.140625" style="594"/>
    <col min="12533" max="12533" width="5.5703125" style="594" customWidth="1"/>
    <col min="12534" max="12535" width="21.5703125" style="594" customWidth="1"/>
    <col min="12536" max="12536" width="16.5703125" style="594" customWidth="1"/>
    <col min="12537" max="12552" width="10.5703125" style="594" customWidth="1"/>
    <col min="12553" max="12788" width="9.140625" style="594"/>
    <col min="12789" max="12789" width="5.5703125" style="594" customWidth="1"/>
    <col min="12790" max="12791" width="21.5703125" style="594" customWidth="1"/>
    <col min="12792" max="12792" width="16.5703125" style="594" customWidth="1"/>
    <col min="12793" max="12808" width="10.5703125" style="594" customWidth="1"/>
    <col min="12809" max="13044" width="9.140625" style="594"/>
    <col min="13045" max="13045" width="5.5703125" style="594" customWidth="1"/>
    <col min="13046" max="13047" width="21.5703125" style="594" customWidth="1"/>
    <col min="13048" max="13048" width="16.5703125" style="594" customWidth="1"/>
    <col min="13049" max="13064" width="10.5703125" style="594" customWidth="1"/>
    <col min="13065" max="13300" width="9.140625" style="594"/>
    <col min="13301" max="13301" width="5.5703125" style="594" customWidth="1"/>
    <col min="13302" max="13303" width="21.5703125" style="594" customWidth="1"/>
    <col min="13304" max="13304" width="16.5703125" style="594" customWidth="1"/>
    <col min="13305" max="13320" width="10.5703125" style="594" customWidth="1"/>
    <col min="13321" max="13556" width="9.140625" style="594"/>
    <col min="13557" max="13557" width="5.5703125" style="594" customWidth="1"/>
    <col min="13558" max="13559" width="21.5703125" style="594" customWidth="1"/>
    <col min="13560" max="13560" width="16.5703125" style="594" customWidth="1"/>
    <col min="13561" max="13576" width="10.5703125" style="594" customWidth="1"/>
    <col min="13577" max="13812" width="9.140625" style="594"/>
    <col min="13813" max="13813" width="5.5703125" style="594" customWidth="1"/>
    <col min="13814" max="13815" width="21.5703125" style="594" customWidth="1"/>
    <col min="13816" max="13816" width="16.5703125" style="594" customWidth="1"/>
    <col min="13817" max="13832" width="10.5703125" style="594" customWidth="1"/>
    <col min="13833" max="14068" width="9.140625" style="594"/>
    <col min="14069" max="14069" width="5.5703125" style="594" customWidth="1"/>
    <col min="14070" max="14071" width="21.5703125" style="594" customWidth="1"/>
    <col min="14072" max="14072" width="16.5703125" style="594" customWidth="1"/>
    <col min="14073" max="14088" width="10.5703125" style="594" customWidth="1"/>
    <col min="14089" max="14324" width="9.140625" style="594"/>
    <col min="14325" max="14325" width="5.5703125" style="594" customWidth="1"/>
    <col min="14326" max="14327" width="21.5703125" style="594" customWidth="1"/>
    <col min="14328" max="14328" width="16.5703125" style="594" customWidth="1"/>
    <col min="14329" max="14344" width="10.5703125" style="594" customWidth="1"/>
    <col min="14345" max="14580" width="9.140625" style="594"/>
    <col min="14581" max="14581" width="5.5703125" style="594" customWidth="1"/>
    <col min="14582" max="14583" width="21.5703125" style="594" customWidth="1"/>
    <col min="14584" max="14584" width="16.5703125" style="594" customWidth="1"/>
    <col min="14585" max="14600" width="10.5703125" style="594" customWidth="1"/>
    <col min="14601" max="14836" width="9.140625" style="594"/>
    <col min="14837" max="14837" width="5.5703125" style="594" customWidth="1"/>
    <col min="14838" max="14839" width="21.5703125" style="594" customWidth="1"/>
    <col min="14840" max="14840" width="16.5703125" style="594" customWidth="1"/>
    <col min="14841" max="14856" width="10.5703125" style="594" customWidth="1"/>
    <col min="14857" max="15092" width="9.140625" style="594"/>
    <col min="15093" max="15093" width="5.5703125" style="594" customWidth="1"/>
    <col min="15094" max="15095" width="21.5703125" style="594" customWidth="1"/>
    <col min="15096" max="15096" width="16.5703125" style="594" customWidth="1"/>
    <col min="15097" max="15112" width="10.5703125" style="594" customWidth="1"/>
    <col min="15113" max="15348" width="9.140625" style="594"/>
    <col min="15349" max="15349" width="5.5703125" style="594" customWidth="1"/>
    <col min="15350" max="15351" width="21.5703125" style="594" customWidth="1"/>
    <col min="15352" max="15352" width="16.5703125" style="594" customWidth="1"/>
    <col min="15353" max="15368" width="10.5703125" style="594" customWidth="1"/>
    <col min="15369" max="15604" width="9.140625" style="594"/>
    <col min="15605" max="15605" width="5.5703125" style="594" customWidth="1"/>
    <col min="15606" max="15607" width="21.5703125" style="594" customWidth="1"/>
    <col min="15608" max="15608" width="16.5703125" style="594" customWidth="1"/>
    <col min="15609" max="15624" width="10.5703125" style="594" customWidth="1"/>
    <col min="15625" max="15860" width="9.140625" style="594"/>
    <col min="15861" max="15861" width="5.5703125" style="594" customWidth="1"/>
    <col min="15862" max="15863" width="21.5703125" style="594" customWidth="1"/>
    <col min="15864" max="15864" width="16.5703125" style="594" customWidth="1"/>
    <col min="15865" max="15880" width="10.5703125" style="594" customWidth="1"/>
    <col min="15881" max="16116" width="9.140625" style="594"/>
    <col min="16117" max="16117" width="5.5703125" style="594" customWidth="1"/>
    <col min="16118" max="16119" width="21.5703125" style="594" customWidth="1"/>
    <col min="16120" max="16120" width="16.5703125" style="594" customWidth="1"/>
    <col min="16121" max="16136" width="10.5703125" style="594" customWidth="1"/>
    <col min="16137" max="16384" width="9.140625" style="594"/>
  </cols>
  <sheetData>
    <row r="1" spans="1:10" ht="15.75" x14ac:dyDescent="0.25">
      <c r="A1" s="835" t="s">
        <v>566</v>
      </c>
    </row>
    <row r="3" spans="1:10" s="595" customFormat="1" ht="16.5" x14ac:dyDescent="0.25">
      <c r="A3" s="831" t="s">
        <v>1018</v>
      </c>
      <c r="B3" s="831"/>
      <c r="C3" s="831"/>
      <c r="D3" s="831"/>
      <c r="E3" s="831"/>
      <c r="F3" s="831"/>
      <c r="G3" s="831"/>
      <c r="H3" s="831"/>
    </row>
    <row r="4" spans="1:10" s="595" customFormat="1" ht="16.5" x14ac:dyDescent="0.25">
      <c r="A4" s="830"/>
      <c r="B4" s="830"/>
      <c r="C4" s="830"/>
      <c r="D4" s="830"/>
      <c r="E4" s="587" t="str">
        <f>'1'!E5</f>
        <v>KABUPATEN/KOTA</v>
      </c>
      <c r="F4" s="588" t="str">
        <f>'1'!$F$5</f>
        <v>….......</v>
      </c>
      <c r="G4" s="830"/>
      <c r="H4" s="831"/>
    </row>
    <row r="5" spans="1:10" s="595" customFormat="1" ht="16.5" x14ac:dyDescent="0.25">
      <c r="A5" s="830"/>
      <c r="B5" s="830"/>
      <c r="C5" s="830"/>
      <c r="D5" s="830"/>
      <c r="E5" s="587" t="str">
        <f>'1'!E6</f>
        <v>TAHUN</v>
      </c>
      <c r="F5" s="588" t="str">
        <f>'1'!$F$6</f>
        <v>….......</v>
      </c>
      <c r="G5" s="830"/>
      <c r="H5" s="831"/>
    </row>
    <row r="6" spans="1:10" ht="15.75" thickBot="1" x14ac:dyDescent="0.3">
      <c r="A6" s="596"/>
      <c r="B6" s="596"/>
      <c r="C6" s="596"/>
      <c r="D6" s="596"/>
      <c r="E6" s="596"/>
      <c r="F6" s="596"/>
      <c r="G6" s="596"/>
      <c r="H6" s="596"/>
    </row>
    <row r="7" spans="1:10" ht="20.100000000000001" customHeight="1" thickBot="1" x14ac:dyDescent="0.3">
      <c r="A7" s="1180" t="s">
        <v>2</v>
      </c>
      <c r="B7" s="1182" t="s">
        <v>254</v>
      </c>
      <c r="C7" s="1180" t="s">
        <v>409</v>
      </c>
      <c r="D7" s="1184" t="s">
        <v>556</v>
      </c>
      <c r="E7" s="1174" t="s">
        <v>557</v>
      </c>
      <c r="F7" s="1175"/>
      <c r="G7" s="1175"/>
      <c r="H7" s="1176"/>
    </row>
    <row r="8" spans="1:10" ht="19.5" customHeight="1" x14ac:dyDescent="0.25">
      <c r="A8" s="1181"/>
      <c r="B8" s="1183"/>
      <c r="C8" s="1181"/>
      <c r="D8" s="1185"/>
      <c r="E8" s="1047" t="s">
        <v>558</v>
      </c>
      <c r="F8" s="1047" t="s">
        <v>559</v>
      </c>
      <c r="G8" s="1048" t="s">
        <v>560</v>
      </c>
      <c r="H8" s="1049" t="s">
        <v>561</v>
      </c>
    </row>
    <row r="9" spans="1:10" x14ac:dyDescent="0.25">
      <c r="A9" s="834">
        <v>1</v>
      </c>
      <c r="B9" s="834">
        <v>2</v>
      </c>
      <c r="C9" s="834">
        <v>3</v>
      </c>
      <c r="D9" s="834">
        <v>4</v>
      </c>
      <c r="E9" s="834">
        <v>5</v>
      </c>
      <c r="F9" s="834">
        <v>6</v>
      </c>
      <c r="G9" s="834">
        <v>7</v>
      </c>
      <c r="H9" s="834">
        <v>8</v>
      </c>
      <c r="I9" s="596"/>
      <c r="J9" s="596"/>
    </row>
    <row r="10" spans="1:10" ht="20.100000000000001" customHeight="1" x14ac:dyDescent="0.25">
      <c r="A10" s="560">
        <v>1</v>
      </c>
      <c r="B10" s="175">
        <f>'9'!B9</f>
        <v>0</v>
      </c>
      <c r="C10" s="175">
        <f>'9'!C9</f>
        <v>0</v>
      </c>
      <c r="D10" s="599">
        <f>'21'!J12</f>
        <v>0</v>
      </c>
      <c r="E10" s="600"/>
      <c r="F10" s="600"/>
      <c r="G10" s="600"/>
      <c r="H10" s="601">
        <f>SUM(E10:G10)</f>
        <v>0</v>
      </c>
    </row>
    <row r="11" spans="1:10" ht="20.100000000000001" customHeight="1" x14ac:dyDescent="0.25">
      <c r="A11" s="556">
        <v>2</v>
      </c>
      <c r="B11" s="72">
        <f>'9'!B10</f>
        <v>0</v>
      </c>
      <c r="C11" s="72">
        <f>'9'!C10</f>
        <v>0</v>
      </c>
      <c r="D11" s="599">
        <f>'21'!J13</f>
        <v>0</v>
      </c>
      <c r="E11" s="600"/>
      <c r="F11" s="600"/>
      <c r="G11" s="600"/>
      <c r="H11" s="601">
        <f t="shared" ref="H11:H29" si="0">SUM(E11:G11)</f>
        <v>0</v>
      </c>
    </row>
    <row r="12" spans="1:10" ht="20.100000000000001" customHeight="1" x14ac:dyDescent="0.25">
      <c r="A12" s="556">
        <v>3</v>
      </c>
      <c r="B12" s="72">
        <f>'9'!B11</f>
        <v>0</v>
      </c>
      <c r="C12" s="72">
        <f>'9'!C11</f>
        <v>0</v>
      </c>
      <c r="D12" s="599">
        <f>'21'!J14</f>
        <v>0</v>
      </c>
      <c r="E12" s="600"/>
      <c r="F12" s="600"/>
      <c r="G12" s="600"/>
      <c r="H12" s="601">
        <f t="shared" si="0"/>
        <v>0</v>
      </c>
    </row>
    <row r="13" spans="1:10" ht="20.100000000000001" customHeight="1" x14ac:dyDescent="0.25">
      <c r="A13" s="556">
        <v>4</v>
      </c>
      <c r="B13" s="72">
        <f>'9'!B12</f>
        <v>0</v>
      </c>
      <c r="C13" s="72">
        <f>'9'!C12</f>
        <v>0</v>
      </c>
      <c r="D13" s="599">
        <f>'21'!J15</f>
        <v>0</v>
      </c>
      <c r="E13" s="600"/>
      <c r="F13" s="600"/>
      <c r="G13" s="600"/>
      <c r="H13" s="601">
        <f t="shared" si="0"/>
        <v>0</v>
      </c>
    </row>
    <row r="14" spans="1:10" ht="20.100000000000001" customHeight="1" x14ac:dyDescent="0.25">
      <c r="A14" s="556">
        <v>5</v>
      </c>
      <c r="B14" s="72">
        <f>'9'!B13</f>
        <v>0</v>
      </c>
      <c r="C14" s="72">
        <f>'9'!C13</f>
        <v>0</v>
      </c>
      <c r="D14" s="599">
        <f>'21'!J16</f>
        <v>0</v>
      </c>
      <c r="E14" s="600"/>
      <c r="F14" s="600"/>
      <c r="G14" s="600"/>
      <c r="H14" s="601">
        <f t="shared" si="0"/>
        <v>0</v>
      </c>
    </row>
    <row r="15" spans="1:10" ht="20.100000000000001" customHeight="1" x14ac:dyDescent="0.25">
      <c r="A15" s="556">
        <v>6</v>
      </c>
      <c r="B15" s="72">
        <f>'9'!B14</f>
        <v>0</v>
      </c>
      <c r="C15" s="72">
        <f>'9'!C14</f>
        <v>0</v>
      </c>
      <c r="D15" s="599">
        <f>'21'!J17</f>
        <v>0</v>
      </c>
      <c r="E15" s="600"/>
      <c r="F15" s="600"/>
      <c r="G15" s="600"/>
      <c r="H15" s="601">
        <f t="shared" si="0"/>
        <v>0</v>
      </c>
    </row>
    <row r="16" spans="1:10" ht="20.100000000000001" customHeight="1" x14ac:dyDescent="0.25">
      <c r="A16" s="556">
        <v>7</v>
      </c>
      <c r="B16" s="72">
        <f>'9'!B15</f>
        <v>0</v>
      </c>
      <c r="C16" s="72">
        <f>'9'!C15</f>
        <v>0</v>
      </c>
      <c r="D16" s="599">
        <f>'21'!J18</f>
        <v>0</v>
      </c>
      <c r="E16" s="600"/>
      <c r="F16" s="600"/>
      <c r="G16" s="600"/>
      <c r="H16" s="601">
        <f t="shared" si="0"/>
        <v>0</v>
      </c>
    </row>
    <row r="17" spans="1:8" ht="20.100000000000001" customHeight="1" x14ac:dyDescent="0.25">
      <c r="A17" s="556">
        <v>8</v>
      </c>
      <c r="B17" s="72">
        <f>'9'!B16</f>
        <v>0</v>
      </c>
      <c r="C17" s="72">
        <f>'9'!C16</f>
        <v>0</v>
      </c>
      <c r="D17" s="599">
        <f>'21'!J19</f>
        <v>0</v>
      </c>
      <c r="E17" s="600"/>
      <c r="F17" s="600"/>
      <c r="G17" s="600"/>
      <c r="H17" s="601">
        <f t="shared" si="0"/>
        <v>0</v>
      </c>
    </row>
    <row r="18" spans="1:8" ht="20.100000000000001" customHeight="1" x14ac:dyDescent="0.25">
      <c r="A18" s="556">
        <v>9</v>
      </c>
      <c r="B18" s="72">
        <f>'9'!B17</f>
        <v>0</v>
      </c>
      <c r="C18" s="72">
        <f>'9'!C17</f>
        <v>0</v>
      </c>
      <c r="D18" s="599">
        <f>'21'!J20</f>
        <v>0</v>
      </c>
      <c r="E18" s="600"/>
      <c r="F18" s="600"/>
      <c r="G18" s="600"/>
      <c r="H18" s="601">
        <f t="shared" si="0"/>
        <v>0</v>
      </c>
    </row>
    <row r="19" spans="1:8" ht="20.100000000000001" customHeight="1" x14ac:dyDescent="0.25">
      <c r="A19" s="556">
        <v>10</v>
      </c>
      <c r="B19" s="72">
        <f>'9'!B18</f>
        <v>0</v>
      </c>
      <c r="C19" s="72">
        <f>'9'!C18</f>
        <v>0</v>
      </c>
      <c r="D19" s="599">
        <f>'21'!J21</f>
        <v>0</v>
      </c>
      <c r="E19" s="600"/>
      <c r="F19" s="600"/>
      <c r="G19" s="600"/>
      <c r="H19" s="601">
        <f t="shared" si="0"/>
        <v>0</v>
      </c>
    </row>
    <row r="20" spans="1:8" ht="20.100000000000001" customHeight="1" x14ac:dyDescent="0.25">
      <c r="A20" s="556">
        <v>11</v>
      </c>
      <c r="B20" s="72">
        <f>'9'!B19</f>
        <v>0</v>
      </c>
      <c r="C20" s="72">
        <f>'9'!C19</f>
        <v>0</v>
      </c>
      <c r="D20" s="599">
        <f>'21'!J22</f>
        <v>0</v>
      </c>
      <c r="E20" s="600"/>
      <c r="F20" s="600"/>
      <c r="G20" s="600"/>
      <c r="H20" s="601">
        <f t="shared" si="0"/>
        <v>0</v>
      </c>
    </row>
    <row r="21" spans="1:8" ht="20.100000000000001" customHeight="1" x14ac:dyDescent="0.25">
      <c r="A21" s="556">
        <v>12</v>
      </c>
      <c r="B21" s="72">
        <f>'9'!B20</f>
        <v>0</v>
      </c>
      <c r="C21" s="72">
        <f>'9'!C20</f>
        <v>0</v>
      </c>
      <c r="D21" s="599">
        <f>'21'!J23</f>
        <v>0</v>
      </c>
      <c r="E21" s="600"/>
      <c r="F21" s="600"/>
      <c r="G21" s="600"/>
      <c r="H21" s="601">
        <f t="shared" si="0"/>
        <v>0</v>
      </c>
    </row>
    <row r="22" spans="1:8" ht="20.100000000000001" customHeight="1" x14ac:dyDescent="0.25">
      <c r="A22" s="556">
        <v>13</v>
      </c>
      <c r="B22" s="72">
        <f>'9'!B21</f>
        <v>0</v>
      </c>
      <c r="C22" s="72">
        <f>'9'!C21</f>
        <v>0</v>
      </c>
      <c r="D22" s="599">
        <f>'21'!J24</f>
        <v>0</v>
      </c>
      <c r="E22" s="600"/>
      <c r="F22" s="600"/>
      <c r="G22" s="600"/>
      <c r="H22" s="601">
        <f t="shared" si="0"/>
        <v>0</v>
      </c>
    </row>
    <row r="23" spans="1:8" ht="20.100000000000001" customHeight="1" x14ac:dyDescent="0.25">
      <c r="A23" s="556">
        <v>14</v>
      </c>
      <c r="B23" s="72">
        <f>'9'!B22</f>
        <v>0</v>
      </c>
      <c r="C23" s="72">
        <f>'9'!C22</f>
        <v>0</v>
      </c>
      <c r="D23" s="599">
        <f>'21'!J25</f>
        <v>0</v>
      </c>
      <c r="E23" s="600"/>
      <c r="F23" s="600"/>
      <c r="G23" s="600"/>
      <c r="H23" s="601">
        <f t="shared" si="0"/>
        <v>0</v>
      </c>
    </row>
    <row r="24" spans="1:8" ht="20.100000000000001" customHeight="1" x14ac:dyDescent="0.25">
      <c r="A24" s="556">
        <v>15</v>
      </c>
      <c r="B24" s="72">
        <f>'9'!B23</f>
        <v>0</v>
      </c>
      <c r="C24" s="72">
        <f>'9'!C23</f>
        <v>0</v>
      </c>
      <c r="D24" s="599">
        <f>'21'!J26</f>
        <v>0</v>
      </c>
      <c r="E24" s="600"/>
      <c r="F24" s="600"/>
      <c r="G24" s="600"/>
      <c r="H24" s="601">
        <f t="shared" si="0"/>
        <v>0</v>
      </c>
    </row>
    <row r="25" spans="1:8" ht="20.100000000000001" customHeight="1" x14ac:dyDescent="0.25">
      <c r="A25" s="556">
        <v>16</v>
      </c>
      <c r="B25" s="72">
        <f>'9'!B24</f>
        <v>0</v>
      </c>
      <c r="C25" s="72">
        <f>'9'!C24</f>
        <v>0</v>
      </c>
      <c r="D25" s="599">
        <f>'21'!J27</f>
        <v>0</v>
      </c>
      <c r="E25" s="600"/>
      <c r="F25" s="600"/>
      <c r="G25" s="600"/>
      <c r="H25" s="601">
        <f t="shared" si="0"/>
        <v>0</v>
      </c>
    </row>
    <row r="26" spans="1:8" ht="20.100000000000001" customHeight="1" x14ac:dyDescent="0.25">
      <c r="A26" s="556">
        <v>17</v>
      </c>
      <c r="B26" s="72">
        <f>'9'!B25</f>
        <v>0</v>
      </c>
      <c r="C26" s="72">
        <f>'9'!C25</f>
        <v>0</v>
      </c>
      <c r="D26" s="599">
        <f>'21'!J28</f>
        <v>0</v>
      </c>
      <c r="E26" s="600"/>
      <c r="F26" s="600"/>
      <c r="G26" s="600"/>
      <c r="H26" s="601">
        <f t="shared" si="0"/>
        <v>0</v>
      </c>
    </row>
    <row r="27" spans="1:8" ht="20.100000000000001" customHeight="1" x14ac:dyDescent="0.25">
      <c r="A27" s="556">
        <v>18</v>
      </c>
      <c r="B27" s="72">
        <f>'9'!B26</f>
        <v>0</v>
      </c>
      <c r="C27" s="72">
        <f>'9'!C26</f>
        <v>0</v>
      </c>
      <c r="D27" s="599">
        <f>'21'!J29</f>
        <v>0</v>
      </c>
      <c r="E27" s="600"/>
      <c r="F27" s="600"/>
      <c r="G27" s="600"/>
      <c r="H27" s="601">
        <f t="shared" si="0"/>
        <v>0</v>
      </c>
    </row>
    <row r="28" spans="1:8" ht="20.100000000000001" customHeight="1" x14ac:dyDescent="0.25">
      <c r="A28" s="556">
        <v>19</v>
      </c>
      <c r="B28" s="72">
        <f>'9'!B27</f>
        <v>0</v>
      </c>
      <c r="C28" s="72">
        <f>'9'!C27</f>
        <v>0</v>
      </c>
      <c r="D28" s="599">
        <f>'21'!J30</f>
        <v>0</v>
      </c>
      <c r="E28" s="600"/>
      <c r="F28" s="600"/>
      <c r="G28" s="600"/>
      <c r="H28" s="601">
        <f t="shared" si="0"/>
        <v>0</v>
      </c>
    </row>
    <row r="29" spans="1:8" ht="20.100000000000001" customHeight="1" x14ac:dyDescent="0.25">
      <c r="A29" s="556">
        <v>20</v>
      </c>
      <c r="B29" s="72">
        <f>'9'!B28</f>
        <v>0</v>
      </c>
      <c r="C29" s="72">
        <f>'9'!C28</f>
        <v>0</v>
      </c>
      <c r="D29" s="599">
        <f>'21'!J31</f>
        <v>0</v>
      </c>
      <c r="E29" s="600"/>
      <c r="F29" s="600"/>
      <c r="G29" s="600"/>
      <c r="H29" s="601">
        <f t="shared" si="0"/>
        <v>0</v>
      </c>
    </row>
    <row r="30" spans="1:8" ht="20.100000000000001" customHeight="1" x14ac:dyDescent="0.25">
      <c r="A30" s="602"/>
      <c r="B30" s="598"/>
      <c r="C30" s="598"/>
      <c r="D30" s="599"/>
      <c r="E30" s="600"/>
      <c r="F30" s="600"/>
      <c r="G30" s="600"/>
      <c r="H30" s="601"/>
    </row>
    <row r="31" spans="1:8" ht="20.100000000000001" customHeight="1" x14ac:dyDescent="0.25">
      <c r="A31" s="602"/>
      <c r="B31" s="598"/>
      <c r="C31" s="598"/>
      <c r="D31" s="599"/>
      <c r="E31" s="600"/>
      <c r="F31" s="600"/>
      <c r="G31" s="600"/>
      <c r="H31" s="601"/>
    </row>
    <row r="32" spans="1:8" ht="20.100000000000001" customHeight="1" x14ac:dyDescent="0.25">
      <c r="A32" s="602"/>
      <c r="B32" s="598"/>
      <c r="C32" s="598"/>
      <c r="D32" s="599"/>
      <c r="E32" s="600"/>
      <c r="F32" s="600"/>
      <c r="G32" s="600"/>
      <c r="H32" s="601"/>
    </row>
    <row r="33" spans="1:8" ht="20.100000000000001" customHeight="1" x14ac:dyDescent="0.25">
      <c r="A33" s="597"/>
      <c r="B33" s="598"/>
      <c r="C33" s="598"/>
      <c r="D33" s="599"/>
      <c r="E33" s="600"/>
      <c r="F33" s="600"/>
      <c r="G33" s="600"/>
      <c r="H33" s="601"/>
    </row>
    <row r="34" spans="1:8" ht="20.100000000000001" customHeight="1" x14ac:dyDescent="0.25">
      <c r="A34" s="1177" t="s">
        <v>484</v>
      </c>
      <c r="B34" s="1178"/>
      <c r="C34" s="1179"/>
      <c r="D34" s="603">
        <f>SUM(D10:D33)</f>
        <v>0</v>
      </c>
      <c r="E34" s="604">
        <f>SUM(E10:E33)</f>
        <v>0</v>
      </c>
      <c r="F34" s="604">
        <f t="shared" ref="F34:H34" si="1">SUM(F10:F33)</f>
        <v>0</v>
      </c>
      <c r="G34" s="604">
        <f t="shared" si="1"/>
        <v>0</v>
      </c>
      <c r="H34" s="604">
        <f t="shared" si="1"/>
        <v>0</v>
      </c>
    </row>
    <row r="35" spans="1:8" ht="20.100000000000001" customHeight="1" thickBot="1" x14ac:dyDescent="0.3">
      <c r="A35" s="605" t="s">
        <v>562</v>
      </c>
      <c r="B35" s="606"/>
      <c r="C35" s="607"/>
      <c r="D35" s="608"/>
      <c r="E35" s="609"/>
      <c r="F35" s="609"/>
      <c r="G35" s="609"/>
      <c r="H35" s="937" t="e">
        <f>(H34/'21'!J35)*100000</f>
        <v>#DIV/0!</v>
      </c>
    </row>
    <row r="36" spans="1:8" x14ac:dyDescent="0.25">
      <c r="B36" s="596"/>
      <c r="C36" s="596"/>
      <c r="D36" s="596"/>
    </row>
    <row r="37" spans="1:8" x14ac:dyDescent="0.25">
      <c r="A37" s="610" t="s">
        <v>553</v>
      </c>
      <c r="B37" s="610"/>
    </row>
    <row r="38" spans="1:8" x14ac:dyDescent="0.25">
      <c r="A38" s="610" t="s">
        <v>563</v>
      </c>
      <c r="B38" s="610"/>
      <c r="E38" s="594" t="s">
        <v>316</v>
      </c>
    </row>
    <row r="39" spans="1:8" x14ac:dyDescent="0.25">
      <c r="A39" s="610"/>
      <c r="B39" s="611" t="s">
        <v>564</v>
      </c>
      <c r="D39" s="612"/>
      <c r="E39" s="612"/>
      <c r="F39" s="612"/>
      <c r="G39" s="612"/>
      <c r="H39" s="612"/>
    </row>
    <row r="40" spans="1:8" x14ac:dyDescent="0.25">
      <c r="A40" s="610"/>
      <c r="B40" s="613" t="s">
        <v>565</v>
      </c>
    </row>
  </sheetData>
  <mergeCells count="6">
    <mergeCell ref="E7:H7"/>
    <mergeCell ref="A34:C34"/>
    <mergeCell ref="A7:A8"/>
    <mergeCell ref="B7:B8"/>
    <mergeCell ref="C7:C8"/>
    <mergeCell ref="D7:D8"/>
  </mergeCells>
  <printOptions horizontalCentered="1"/>
  <pageMargins left="0.94" right="0.64" top="1.08" bottom="0.9" header="0" footer="0"/>
  <pageSetup paperSize="9" scale="60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5EC83-7204-4106-B95D-5EBD5E6561DA}">
  <sheetPr codeName="Sheet22">
    <tabColor rgb="FF92D050"/>
    <pageSetUpPr fitToPage="1"/>
  </sheetPr>
  <dimension ref="A1:M39"/>
  <sheetViews>
    <sheetView topLeftCell="C1" zoomScale="50" zoomScaleNormal="50" workbookViewId="0">
      <selection activeCell="M8" sqref="M8"/>
    </sheetView>
  </sheetViews>
  <sheetFormatPr defaultColWidth="10.5703125" defaultRowHeight="15" x14ac:dyDescent="0.25"/>
  <cols>
    <col min="1" max="1" width="5.5703125" style="594" customWidth="1"/>
    <col min="2" max="3" width="21.5703125" style="594" customWidth="1"/>
    <col min="4" max="4" width="17.140625" style="594" customWidth="1"/>
    <col min="5" max="5" width="16.42578125" style="594" customWidth="1"/>
    <col min="6" max="6" width="15.7109375" style="594" customWidth="1"/>
    <col min="7" max="7" width="17.28515625" style="594" customWidth="1"/>
    <col min="8" max="8" width="17" style="594" customWidth="1"/>
    <col min="9" max="9" width="27.7109375" style="594" customWidth="1"/>
    <col min="10" max="10" width="15" style="594" customWidth="1"/>
    <col min="11" max="11" width="17" style="594" customWidth="1"/>
    <col min="12" max="12" width="16.140625" style="594" customWidth="1"/>
    <col min="13" max="13" width="18.28515625" style="594" customWidth="1"/>
    <col min="14" max="14" width="24.85546875" style="594" customWidth="1"/>
    <col min="15" max="15" width="14.42578125" style="594" customWidth="1"/>
    <col min="16" max="246" width="9.140625" style="594" customWidth="1"/>
    <col min="247" max="247" width="5.5703125" style="594" customWidth="1"/>
    <col min="248" max="249" width="21.5703125" style="594" customWidth="1"/>
    <col min="250" max="250" width="16.5703125" style="594" customWidth="1"/>
    <col min="251" max="259" width="10.5703125" style="594"/>
    <col min="260" max="260" width="5.5703125" style="594" customWidth="1"/>
    <col min="261" max="262" width="21.5703125" style="594" customWidth="1"/>
    <col min="263" max="268" width="18.5703125" style="594" customWidth="1"/>
    <col min="269" max="269" width="9.140625" style="594" customWidth="1"/>
    <col min="270" max="270" width="24.85546875" style="594" customWidth="1"/>
    <col min="271" max="271" width="14.42578125" style="594" customWidth="1"/>
    <col min="272" max="502" width="9.140625" style="594" customWidth="1"/>
    <col min="503" max="503" width="5.5703125" style="594" customWidth="1"/>
    <col min="504" max="505" width="21.5703125" style="594" customWidth="1"/>
    <col min="506" max="506" width="16.5703125" style="594" customWidth="1"/>
    <col min="507" max="515" width="10.5703125" style="594"/>
    <col min="516" max="516" width="5.5703125" style="594" customWidth="1"/>
    <col min="517" max="518" width="21.5703125" style="594" customWidth="1"/>
    <col min="519" max="524" width="18.5703125" style="594" customWidth="1"/>
    <col min="525" max="525" width="9.140625" style="594" customWidth="1"/>
    <col min="526" max="526" width="24.85546875" style="594" customWidth="1"/>
    <col min="527" max="527" width="14.42578125" style="594" customWidth="1"/>
    <col min="528" max="758" width="9.140625" style="594" customWidth="1"/>
    <col min="759" max="759" width="5.5703125" style="594" customWidth="1"/>
    <col min="760" max="761" width="21.5703125" style="594" customWidth="1"/>
    <col min="762" max="762" width="16.5703125" style="594" customWidth="1"/>
    <col min="763" max="771" width="10.5703125" style="594"/>
    <col min="772" max="772" width="5.5703125" style="594" customWidth="1"/>
    <col min="773" max="774" width="21.5703125" style="594" customWidth="1"/>
    <col min="775" max="780" width="18.5703125" style="594" customWidth="1"/>
    <col min="781" max="781" width="9.140625" style="594" customWidth="1"/>
    <col min="782" max="782" width="24.85546875" style="594" customWidth="1"/>
    <col min="783" max="783" width="14.42578125" style="594" customWidth="1"/>
    <col min="784" max="1014" width="9.140625" style="594" customWidth="1"/>
    <col min="1015" max="1015" width="5.5703125" style="594" customWidth="1"/>
    <col min="1016" max="1017" width="21.5703125" style="594" customWidth="1"/>
    <col min="1018" max="1018" width="16.5703125" style="594" customWidth="1"/>
    <col min="1019" max="1027" width="10.5703125" style="594"/>
    <col min="1028" max="1028" width="5.5703125" style="594" customWidth="1"/>
    <col min="1029" max="1030" width="21.5703125" style="594" customWidth="1"/>
    <col min="1031" max="1036" width="18.5703125" style="594" customWidth="1"/>
    <col min="1037" max="1037" width="9.140625" style="594" customWidth="1"/>
    <col min="1038" max="1038" width="24.85546875" style="594" customWidth="1"/>
    <col min="1039" max="1039" width="14.42578125" style="594" customWidth="1"/>
    <col min="1040" max="1270" width="9.140625" style="594" customWidth="1"/>
    <col min="1271" max="1271" width="5.5703125" style="594" customWidth="1"/>
    <col min="1272" max="1273" width="21.5703125" style="594" customWidth="1"/>
    <col min="1274" max="1274" width="16.5703125" style="594" customWidth="1"/>
    <col min="1275" max="1283" width="10.5703125" style="594"/>
    <col min="1284" max="1284" width="5.5703125" style="594" customWidth="1"/>
    <col min="1285" max="1286" width="21.5703125" style="594" customWidth="1"/>
    <col min="1287" max="1292" width="18.5703125" style="594" customWidth="1"/>
    <col min="1293" max="1293" width="9.140625" style="594" customWidth="1"/>
    <col min="1294" max="1294" width="24.85546875" style="594" customWidth="1"/>
    <col min="1295" max="1295" width="14.42578125" style="594" customWidth="1"/>
    <col min="1296" max="1526" width="9.140625" style="594" customWidth="1"/>
    <col min="1527" max="1527" width="5.5703125" style="594" customWidth="1"/>
    <col min="1528" max="1529" width="21.5703125" style="594" customWidth="1"/>
    <col min="1530" max="1530" width="16.5703125" style="594" customWidth="1"/>
    <col min="1531" max="1539" width="10.5703125" style="594"/>
    <col min="1540" max="1540" width="5.5703125" style="594" customWidth="1"/>
    <col min="1541" max="1542" width="21.5703125" style="594" customWidth="1"/>
    <col min="1543" max="1548" width="18.5703125" style="594" customWidth="1"/>
    <col min="1549" max="1549" width="9.140625" style="594" customWidth="1"/>
    <col min="1550" max="1550" width="24.85546875" style="594" customWidth="1"/>
    <col min="1551" max="1551" width="14.42578125" style="594" customWidth="1"/>
    <col min="1552" max="1782" width="9.140625" style="594" customWidth="1"/>
    <col min="1783" max="1783" width="5.5703125" style="594" customWidth="1"/>
    <col min="1784" max="1785" width="21.5703125" style="594" customWidth="1"/>
    <col min="1786" max="1786" width="16.5703125" style="594" customWidth="1"/>
    <col min="1787" max="1795" width="10.5703125" style="594"/>
    <col min="1796" max="1796" width="5.5703125" style="594" customWidth="1"/>
    <col min="1797" max="1798" width="21.5703125" style="594" customWidth="1"/>
    <col min="1799" max="1804" width="18.5703125" style="594" customWidth="1"/>
    <col min="1805" max="1805" width="9.140625" style="594" customWidth="1"/>
    <col min="1806" max="1806" width="24.85546875" style="594" customWidth="1"/>
    <col min="1807" max="1807" width="14.42578125" style="594" customWidth="1"/>
    <col min="1808" max="2038" width="9.140625" style="594" customWidth="1"/>
    <col min="2039" max="2039" width="5.5703125" style="594" customWidth="1"/>
    <col min="2040" max="2041" width="21.5703125" style="594" customWidth="1"/>
    <col min="2042" max="2042" width="16.5703125" style="594" customWidth="1"/>
    <col min="2043" max="2051" width="10.5703125" style="594"/>
    <col min="2052" max="2052" width="5.5703125" style="594" customWidth="1"/>
    <col min="2053" max="2054" width="21.5703125" style="594" customWidth="1"/>
    <col min="2055" max="2060" width="18.5703125" style="594" customWidth="1"/>
    <col min="2061" max="2061" width="9.140625" style="594" customWidth="1"/>
    <col min="2062" max="2062" width="24.85546875" style="594" customWidth="1"/>
    <col min="2063" max="2063" width="14.42578125" style="594" customWidth="1"/>
    <col min="2064" max="2294" width="9.140625" style="594" customWidth="1"/>
    <col min="2295" max="2295" width="5.5703125" style="594" customWidth="1"/>
    <col min="2296" max="2297" width="21.5703125" style="594" customWidth="1"/>
    <col min="2298" max="2298" width="16.5703125" style="594" customWidth="1"/>
    <col min="2299" max="2307" width="10.5703125" style="594"/>
    <col min="2308" max="2308" width="5.5703125" style="594" customWidth="1"/>
    <col min="2309" max="2310" width="21.5703125" style="594" customWidth="1"/>
    <col min="2311" max="2316" width="18.5703125" style="594" customWidth="1"/>
    <col min="2317" max="2317" width="9.140625" style="594" customWidth="1"/>
    <col min="2318" max="2318" width="24.85546875" style="594" customWidth="1"/>
    <col min="2319" max="2319" width="14.42578125" style="594" customWidth="1"/>
    <col min="2320" max="2550" width="9.140625" style="594" customWidth="1"/>
    <col min="2551" max="2551" width="5.5703125" style="594" customWidth="1"/>
    <col min="2552" max="2553" width="21.5703125" style="594" customWidth="1"/>
    <col min="2554" max="2554" width="16.5703125" style="594" customWidth="1"/>
    <col min="2555" max="2563" width="10.5703125" style="594"/>
    <col min="2564" max="2564" width="5.5703125" style="594" customWidth="1"/>
    <col min="2565" max="2566" width="21.5703125" style="594" customWidth="1"/>
    <col min="2567" max="2572" width="18.5703125" style="594" customWidth="1"/>
    <col min="2573" max="2573" width="9.140625" style="594" customWidth="1"/>
    <col min="2574" max="2574" width="24.85546875" style="594" customWidth="1"/>
    <col min="2575" max="2575" width="14.42578125" style="594" customWidth="1"/>
    <col min="2576" max="2806" width="9.140625" style="594" customWidth="1"/>
    <col min="2807" max="2807" width="5.5703125" style="594" customWidth="1"/>
    <col min="2808" max="2809" width="21.5703125" style="594" customWidth="1"/>
    <col min="2810" max="2810" width="16.5703125" style="594" customWidth="1"/>
    <col min="2811" max="2819" width="10.5703125" style="594"/>
    <col min="2820" max="2820" width="5.5703125" style="594" customWidth="1"/>
    <col min="2821" max="2822" width="21.5703125" style="594" customWidth="1"/>
    <col min="2823" max="2828" width="18.5703125" style="594" customWidth="1"/>
    <col min="2829" max="2829" width="9.140625" style="594" customWidth="1"/>
    <col min="2830" max="2830" width="24.85546875" style="594" customWidth="1"/>
    <col min="2831" max="2831" width="14.42578125" style="594" customWidth="1"/>
    <col min="2832" max="3062" width="9.140625" style="594" customWidth="1"/>
    <col min="3063" max="3063" width="5.5703125" style="594" customWidth="1"/>
    <col min="3064" max="3065" width="21.5703125" style="594" customWidth="1"/>
    <col min="3066" max="3066" width="16.5703125" style="594" customWidth="1"/>
    <col min="3067" max="3075" width="10.5703125" style="594"/>
    <col min="3076" max="3076" width="5.5703125" style="594" customWidth="1"/>
    <col min="3077" max="3078" width="21.5703125" style="594" customWidth="1"/>
    <col min="3079" max="3084" width="18.5703125" style="594" customWidth="1"/>
    <col min="3085" max="3085" width="9.140625" style="594" customWidth="1"/>
    <col min="3086" max="3086" width="24.85546875" style="594" customWidth="1"/>
    <col min="3087" max="3087" width="14.42578125" style="594" customWidth="1"/>
    <col min="3088" max="3318" width="9.140625" style="594" customWidth="1"/>
    <col min="3319" max="3319" width="5.5703125" style="594" customWidth="1"/>
    <col min="3320" max="3321" width="21.5703125" style="594" customWidth="1"/>
    <col min="3322" max="3322" width="16.5703125" style="594" customWidth="1"/>
    <col min="3323" max="3331" width="10.5703125" style="594"/>
    <col min="3332" max="3332" width="5.5703125" style="594" customWidth="1"/>
    <col min="3333" max="3334" width="21.5703125" style="594" customWidth="1"/>
    <col min="3335" max="3340" width="18.5703125" style="594" customWidth="1"/>
    <col min="3341" max="3341" width="9.140625" style="594" customWidth="1"/>
    <col min="3342" max="3342" width="24.85546875" style="594" customWidth="1"/>
    <col min="3343" max="3343" width="14.42578125" style="594" customWidth="1"/>
    <col min="3344" max="3574" width="9.140625" style="594" customWidth="1"/>
    <col min="3575" max="3575" width="5.5703125" style="594" customWidth="1"/>
    <col min="3576" max="3577" width="21.5703125" style="594" customWidth="1"/>
    <col min="3578" max="3578" width="16.5703125" style="594" customWidth="1"/>
    <col min="3579" max="3587" width="10.5703125" style="594"/>
    <col min="3588" max="3588" width="5.5703125" style="594" customWidth="1"/>
    <col min="3589" max="3590" width="21.5703125" style="594" customWidth="1"/>
    <col min="3591" max="3596" width="18.5703125" style="594" customWidth="1"/>
    <col min="3597" max="3597" width="9.140625" style="594" customWidth="1"/>
    <col min="3598" max="3598" width="24.85546875" style="594" customWidth="1"/>
    <col min="3599" max="3599" width="14.42578125" style="594" customWidth="1"/>
    <col min="3600" max="3830" width="9.140625" style="594" customWidth="1"/>
    <col min="3831" max="3831" width="5.5703125" style="594" customWidth="1"/>
    <col min="3832" max="3833" width="21.5703125" style="594" customWidth="1"/>
    <col min="3834" max="3834" width="16.5703125" style="594" customWidth="1"/>
    <col min="3835" max="3843" width="10.5703125" style="594"/>
    <col min="3844" max="3844" width="5.5703125" style="594" customWidth="1"/>
    <col min="3845" max="3846" width="21.5703125" style="594" customWidth="1"/>
    <col min="3847" max="3852" width="18.5703125" style="594" customWidth="1"/>
    <col min="3853" max="3853" width="9.140625" style="594" customWidth="1"/>
    <col min="3854" max="3854" width="24.85546875" style="594" customWidth="1"/>
    <col min="3855" max="3855" width="14.42578125" style="594" customWidth="1"/>
    <col min="3856" max="4086" width="9.140625" style="594" customWidth="1"/>
    <col min="4087" max="4087" width="5.5703125" style="594" customWidth="1"/>
    <col min="4088" max="4089" width="21.5703125" style="594" customWidth="1"/>
    <col min="4090" max="4090" width="16.5703125" style="594" customWidth="1"/>
    <col min="4091" max="4099" width="10.5703125" style="594"/>
    <col min="4100" max="4100" width="5.5703125" style="594" customWidth="1"/>
    <col min="4101" max="4102" width="21.5703125" style="594" customWidth="1"/>
    <col min="4103" max="4108" width="18.5703125" style="594" customWidth="1"/>
    <col min="4109" max="4109" width="9.140625" style="594" customWidth="1"/>
    <col min="4110" max="4110" width="24.85546875" style="594" customWidth="1"/>
    <col min="4111" max="4111" width="14.42578125" style="594" customWidth="1"/>
    <col min="4112" max="4342" width="9.140625" style="594" customWidth="1"/>
    <col min="4343" max="4343" width="5.5703125" style="594" customWidth="1"/>
    <col min="4344" max="4345" width="21.5703125" style="594" customWidth="1"/>
    <col min="4346" max="4346" width="16.5703125" style="594" customWidth="1"/>
    <col min="4347" max="4355" width="10.5703125" style="594"/>
    <col min="4356" max="4356" width="5.5703125" style="594" customWidth="1"/>
    <col min="4357" max="4358" width="21.5703125" style="594" customWidth="1"/>
    <col min="4359" max="4364" width="18.5703125" style="594" customWidth="1"/>
    <col min="4365" max="4365" width="9.140625" style="594" customWidth="1"/>
    <col min="4366" max="4366" width="24.85546875" style="594" customWidth="1"/>
    <col min="4367" max="4367" width="14.42578125" style="594" customWidth="1"/>
    <col min="4368" max="4598" width="9.140625" style="594" customWidth="1"/>
    <col min="4599" max="4599" width="5.5703125" style="594" customWidth="1"/>
    <col min="4600" max="4601" width="21.5703125" style="594" customWidth="1"/>
    <col min="4602" max="4602" width="16.5703125" style="594" customWidth="1"/>
    <col min="4603" max="4611" width="10.5703125" style="594"/>
    <col min="4612" max="4612" width="5.5703125" style="594" customWidth="1"/>
    <col min="4613" max="4614" width="21.5703125" style="594" customWidth="1"/>
    <col min="4615" max="4620" width="18.5703125" style="594" customWidth="1"/>
    <col min="4621" max="4621" width="9.140625" style="594" customWidth="1"/>
    <col min="4622" max="4622" width="24.85546875" style="594" customWidth="1"/>
    <col min="4623" max="4623" width="14.42578125" style="594" customWidth="1"/>
    <col min="4624" max="4854" width="9.140625" style="594" customWidth="1"/>
    <col min="4855" max="4855" width="5.5703125" style="594" customWidth="1"/>
    <col min="4856" max="4857" width="21.5703125" style="594" customWidth="1"/>
    <col min="4858" max="4858" width="16.5703125" style="594" customWidth="1"/>
    <col min="4859" max="4867" width="10.5703125" style="594"/>
    <col min="4868" max="4868" width="5.5703125" style="594" customWidth="1"/>
    <col min="4869" max="4870" width="21.5703125" style="594" customWidth="1"/>
    <col min="4871" max="4876" width="18.5703125" style="594" customWidth="1"/>
    <col min="4877" max="4877" width="9.140625" style="594" customWidth="1"/>
    <col min="4878" max="4878" width="24.85546875" style="594" customWidth="1"/>
    <col min="4879" max="4879" width="14.42578125" style="594" customWidth="1"/>
    <col min="4880" max="5110" width="9.140625" style="594" customWidth="1"/>
    <col min="5111" max="5111" width="5.5703125" style="594" customWidth="1"/>
    <col min="5112" max="5113" width="21.5703125" style="594" customWidth="1"/>
    <col min="5114" max="5114" width="16.5703125" style="594" customWidth="1"/>
    <col min="5115" max="5123" width="10.5703125" style="594"/>
    <col min="5124" max="5124" width="5.5703125" style="594" customWidth="1"/>
    <col min="5125" max="5126" width="21.5703125" style="594" customWidth="1"/>
    <col min="5127" max="5132" width="18.5703125" style="594" customWidth="1"/>
    <col min="5133" max="5133" width="9.140625" style="594" customWidth="1"/>
    <col min="5134" max="5134" width="24.85546875" style="594" customWidth="1"/>
    <col min="5135" max="5135" width="14.42578125" style="594" customWidth="1"/>
    <col min="5136" max="5366" width="9.140625" style="594" customWidth="1"/>
    <col min="5367" max="5367" width="5.5703125" style="594" customWidth="1"/>
    <col min="5368" max="5369" width="21.5703125" style="594" customWidth="1"/>
    <col min="5370" max="5370" width="16.5703125" style="594" customWidth="1"/>
    <col min="5371" max="5379" width="10.5703125" style="594"/>
    <col min="5380" max="5380" width="5.5703125" style="594" customWidth="1"/>
    <col min="5381" max="5382" width="21.5703125" style="594" customWidth="1"/>
    <col min="5383" max="5388" width="18.5703125" style="594" customWidth="1"/>
    <col min="5389" max="5389" width="9.140625" style="594" customWidth="1"/>
    <col min="5390" max="5390" width="24.85546875" style="594" customWidth="1"/>
    <col min="5391" max="5391" width="14.42578125" style="594" customWidth="1"/>
    <col min="5392" max="5622" width="9.140625" style="594" customWidth="1"/>
    <col min="5623" max="5623" width="5.5703125" style="594" customWidth="1"/>
    <col min="5624" max="5625" width="21.5703125" style="594" customWidth="1"/>
    <col min="5626" max="5626" width="16.5703125" style="594" customWidth="1"/>
    <col min="5627" max="5635" width="10.5703125" style="594"/>
    <col min="5636" max="5636" width="5.5703125" style="594" customWidth="1"/>
    <col min="5637" max="5638" width="21.5703125" style="594" customWidth="1"/>
    <col min="5639" max="5644" width="18.5703125" style="594" customWidth="1"/>
    <col min="5645" max="5645" width="9.140625" style="594" customWidth="1"/>
    <col min="5646" max="5646" width="24.85546875" style="594" customWidth="1"/>
    <col min="5647" max="5647" width="14.42578125" style="594" customWidth="1"/>
    <col min="5648" max="5878" width="9.140625" style="594" customWidth="1"/>
    <col min="5879" max="5879" width="5.5703125" style="594" customWidth="1"/>
    <col min="5880" max="5881" width="21.5703125" style="594" customWidth="1"/>
    <col min="5882" max="5882" width="16.5703125" style="594" customWidth="1"/>
    <col min="5883" max="5891" width="10.5703125" style="594"/>
    <col min="5892" max="5892" width="5.5703125" style="594" customWidth="1"/>
    <col min="5893" max="5894" width="21.5703125" style="594" customWidth="1"/>
    <col min="5895" max="5900" width="18.5703125" style="594" customWidth="1"/>
    <col min="5901" max="5901" width="9.140625" style="594" customWidth="1"/>
    <col min="5902" max="5902" width="24.85546875" style="594" customWidth="1"/>
    <col min="5903" max="5903" width="14.42578125" style="594" customWidth="1"/>
    <col min="5904" max="6134" width="9.140625" style="594" customWidth="1"/>
    <col min="6135" max="6135" width="5.5703125" style="594" customWidth="1"/>
    <col min="6136" max="6137" width="21.5703125" style="594" customWidth="1"/>
    <col min="6138" max="6138" width="16.5703125" style="594" customWidth="1"/>
    <col min="6139" max="6147" width="10.5703125" style="594"/>
    <col min="6148" max="6148" width="5.5703125" style="594" customWidth="1"/>
    <col min="6149" max="6150" width="21.5703125" style="594" customWidth="1"/>
    <col min="6151" max="6156" width="18.5703125" style="594" customWidth="1"/>
    <col min="6157" max="6157" width="9.140625" style="594" customWidth="1"/>
    <col min="6158" max="6158" width="24.85546875" style="594" customWidth="1"/>
    <col min="6159" max="6159" width="14.42578125" style="594" customWidth="1"/>
    <col min="6160" max="6390" width="9.140625" style="594" customWidth="1"/>
    <col min="6391" max="6391" width="5.5703125" style="594" customWidth="1"/>
    <col min="6392" max="6393" width="21.5703125" style="594" customWidth="1"/>
    <col min="6394" max="6394" width="16.5703125" style="594" customWidth="1"/>
    <col min="6395" max="6403" width="10.5703125" style="594"/>
    <col min="6404" max="6404" width="5.5703125" style="594" customWidth="1"/>
    <col min="6405" max="6406" width="21.5703125" style="594" customWidth="1"/>
    <col min="6407" max="6412" width="18.5703125" style="594" customWidth="1"/>
    <col min="6413" max="6413" width="9.140625" style="594" customWidth="1"/>
    <col min="6414" max="6414" width="24.85546875" style="594" customWidth="1"/>
    <col min="6415" max="6415" width="14.42578125" style="594" customWidth="1"/>
    <col min="6416" max="6646" width="9.140625" style="594" customWidth="1"/>
    <col min="6647" max="6647" width="5.5703125" style="594" customWidth="1"/>
    <col min="6648" max="6649" width="21.5703125" style="594" customWidth="1"/>
    <col min="6650" max="6650" width="16.5703125" style="594" customWidth="1"/>
    <col min="6651" max="6659" width="10.5703125" style="594"/>
    <col min="6660" max="6660" width="5.5703125" style="594" customWidth="1"/>
    <col min="6661" max="6662" width="21.5703125" style="594" customWidth="1"/>
    <col min="6663" max="6668" width="18.5703125" style="594" customWidth="1"/>
    <col min="6669" max="6669" width="9.140625" style="594" customWidth="1"/>
    <col min="6670" max="6670" width="24.85546875" style="594" customWidth="1"/>
    <col min="6671" max="6671" width="14.42578125" style="594" customWidth="1"/>
    <col min="6672" max="6902" width="9.140625" style="594" customWidth="1"/>
    <col min="6903" max="6903" width="5.5703125" style="594" customWidth="1"/>
    <col min="6904" max="6905" width="21.5703125" style="594" customWidth="1"/>
    <col min="6906" max="6906" width="16.5703125" style="594" customWidth="1"/>
    <col min="6907" max="6915" width="10.5703125" style="594"/>
    <col min="6916" max="6916" width="5.5703125" style="594" customWidth="1"/>
    <col min="6917" max="6918" width="21.5703125" style="594" customWidth="1"/>
    <col min="6919" max="6924" width="18.5703125" style="594" customWidth="1"/>
    <col min="6925" max="6925" width="9.140625" style="594" customWidth="1"/>
    <col min="6926" max="6926" width="24.85546875" style="594" customWidth="1"/>
    <col min="6927" max="6927" width="14.42578125" style="594" customWidth="1"/>
    <col min="6928" max="7158" width="9.140625" style="594" customWidth="1"/>
    <col min="7159" max="7159" width="5.5703125" style="594" customWidth="1"/>
    <col min="7160" max="7161" width="21.5703125" style="594" customWidth="1"/>
    <col min="7162" max="7162" width="16.5703125" style="594" customWidth="1"/>
    <col min="7163" max="7171" width="10.5703125" style="594"/>
    <col min="7172" max="7172" width="5.5703125" style="594" customWidth="1"/>
    <col min="7173" max="7174" width="21.5703125" style="594" customWidth="1"/>
    <col min="7175" max="7180" width="18.5703125" style="594" customWidth="1"/>
    <col min="7181" max="7181" width="9.140625" style="594" customWidth="1"/>
    <col min="7182" max="7182" width="24.85546875" style="594" customWidth="1"/>
    <col min="7183" max="7183" width="14.42578125" style="594" customWidth="1"/>
    <col min="7184" max="7414" width="9.140625" style="594" customWidth="1"/>
    <col min="7415" max="7415" width="5.5703125" style="594" customWidth="1"/>
    <col min="7416" max="7417" width="21.5703125" style="594" customWidth="1"/>
    <col min="7418" max="7418" width="16.5703125" style="594" customWidth="1"/>
    <col min="7419" max="7427" width="10.5703125" style="594"/>
    <col min="7428" max="7428" width="5.5703125" style="594" customWidth="1"/>
    <col min="7429" max="7430" width="21.5703125" style="594" customWidth="1"/>
    <col min="7431" max="7436" width="18.5703125" style="594" customWidth="1"/>
    <col min="7437" max="7437" width="9.140625" style="594" customWidth="1"/>
    <col min="7438" max="7438" width="24.85546875" style="594" customWidth="1"/>
    <col min="7439" max="7439" width="14.42578125" style="594" customWidth="1"/>
    <col min="7440" max="7670" width="9.140625" style="594" customWidth="1"/>
    <col min="7671" max="7671" width="5.5703125" style="594" customWidth="1"/>
    <col min="7672" max="7673" width="21.5703125" style="594" customWidth="1"/>
    <col min="7674" max="7674" width="16.5703125" style="594" customWidth="1"/>
    <col min="7675" max="7683" width="10.5703125" style="594"/>
    <col min="7684" max="7684" width="5.5703125" style="594" customWidth="1"/>
    <col min="7685" max="7686" width="21.5703125" style="594" customWidth="1"/>
    <col min="7687" max="7692" width="18.5703125" style="594" customWidth="1"/>
    <col min="7693" max="7693" width="9.140625" style="594" customWidth="1"/>
    <col min="7694" max="7694" width="24.85546875" style="594" customWidth="1"/>
    <col min="7695" max="7695" width="14.42578125" style="594" customWidth="1"/>
    <col min="7696" max="7926" width="9.140625" style="594" customWidth="1"/>
    <col min="7927" max="7927" width="5.5703125" style="594" customWidth="1"/>
    <col min="7928" max="7929" width="21.5703125" style="594" customWidth="1"/>
    <col min="7930" max="7930" width="16.5703125" style="594" customWidth="1"/>
    <col min="7931" max="7939" width="10.5703125" style="594"/>
    <col min="7940" max="7940" width="5.5703125" style="594" customWidth="1"/>
    <col min="7941" max="7942" width="21.5703125" style="594" customWidth="1"/>
    <col min="7943" max="7948" width="18.5703125" style="594" customWidth="1"/>
    <col min="7949" max="7949" width="9.140625" style="594" customWidth="1"/>
    <col min="7950" max="7950" width="24.85546875" style="594" customWidth="1"/>
    <col min="7951" max="7951" width="14.42578125" style="594" customWidth="1"/>
    <col min="7952" max="8182" width="9.140625" style="594" customWidth="1"/>
    <col min="8183" max="8183" width="5.5703125" style="594" customWidth="1"/>
    <col min="8184" max="8185" width="21.5703125" style="594" customWidth="1"/>
    <col min="8186" max="8186" width="16.5703125" style="594" customWidth="1"/>
    <col min="8187" max="8195" width="10.5703125" style="594"/>
    <col min="8196" max="8196" width="5.5703125" style="594" customWidth="1"/>
    <col min="8197" max="8198" width="21.5703125" style="594" customWidth="1"/>
    <col min="8199" max="8204" width="18.5703125" style="594" customWidth="1"/>
    <col min="8205" max="8205" width="9.140625" style="594" customWidth="1"/>
    <col min="8206" max="8206" width="24.85546875" style="594" customWidth="1"/>
    <col min="8207" max="8207" width="14.42578125" style="594" customWidth="1"/>
    <col min="8208" max="8438" width="9.140625" style="594" customWidth="1"/>
    <col min="8439" max="8439" width="5.5703125" style="594" customWidth="1"/>
    <col min="8440" max="8441" width="21.5703125" style="594" customWidth="1"/>
    <col min="8442" max="8442" width="16.5703125" style="594" customWidth="1"/>
    <col min="8443" max="8451" width="10.5703125" style="594"/>
    <col min="8452" max="8452" width="5.5703125" style="594" customWidth="1"/>
    <col min="8453" max="8454" width="21.5703125" style="594" customWidth="1"/>
    <col min="8455" max="8460" width="18.5703125" style="594" customWidth="1"/>
    <col min="8461" max="8461" width="9.140625" style="594" customWidth="1"/>
    <col min="8462" max="8462" width="24.85546875" style="594" customWidth="1"/>
    <col min="8463" max="8463" width="14.42578125" style="594" customWidth="1"/>
    <col min="8464" max="8694" width="9.140625" style="594" customWidth="1"/>
    <col min="8695" max="8695" width="5.5703125" style="594" customWidth="1"/>
    <col min="8696" max="8697" width="21.5703125" style="594" customWidth="1"/>
    <col min="8698" max="8698" width="16.5703125" style="594" customWidth="1"/>
    <col min="8699" max="8707" width="10.5703125" style="594"/>
    <col min="8708" max="8708" width="5.5703125" style="594" customWidth="1"/>
    <col min="8709" max="8710" width="21.5703125" style="594" customWidth="1"/>
    <col min="8711" max="8716" width="18.5703125" style="594" customWidth="1"/>
    <col min="8717" max="8717" width="9.140625" style="594" customWidth="1"/>
    <col min="8718" max="8718" width="24.85546875" style="594" customWidth="1"/>
    <col min="8719" max="8719" width="14.42578125" style="594" customWidth="1"/>
    <col min="8720" max="8950" width="9.140625" style="594" customWidth="1"/>
    <col min="8951" max="8951" width="5.5703125" style="594" customWidth="1"/>
    <col min="8952" max="8953" width="21.5703125" style="594" customWidth="1"/>
    <col min="8954" max="8954" width="16.5703125" style="594" customWidth="1"/>
    <col min="8955" max="8963" width="10.5703125" style="594"/>
    <col min="8964" max="8964" width="5.5703125" style="594" customWidth="1"/>
    <col min="8965" max="8966" width="21.5703125" style="594" customWidth="1"/>
    <col min="8967" max="8972" width="18.5703125" style="594" customWidth="1"/>
    <col min="8973" max="8973" width="9.140625" style="594" customWidth="1"/>
    <col min="8974" max="8974" width="24.85546875" style="594" customWidth="1"/>
    <col min="8975" max="8975" width="14.42578125" style="594" customWidth="1"/>
    <col min="8976" max="9206" width="9.140625" style="594" customWidth="1"/>
    <col min="9207" max="9207" width="5.5703125" style="594" customWidth="1"/>
    <col min="9208" max="9209" width="21.5703125" style="594" customWidth="1"/>
    <col min="9210" max="9210" width="16.5703125" style="594" customWidth="1"/>
    <col min="9211" max="9219" width="10.5703125" style="594"/>
    <col min="9220" max="9220" width="5.5703125" style="594" customWidth="1"/>
    <col min="9221" max="9222" width="21.5703125" style="594" customWidth="1"/>
    <col min="9223" max="9228" width="18.5703125" style="594" customWidth="1"/>
    <col min="9229" max="9229" width="9.140625" style="594" customWidth="1"/>
    <col min="9230" max="9230" width="24.85546875" style="594" customWidth="1"/>
    <col min="9231" max="9231" width="14.42578125" style="594" customWidth="1"/>
    <col min="9232" max="9462" width="9.140625" style="594" customWidth="1"/>
    <col min="9463" max="9463" width="5.5703125" style="594" customWidth="1"/>
    <col min="9464" max="9465" width="21.5703125" style="594" customWidth="1"/>
    <col min="9466" max="9466" width="16.5703125" style="594" customWidth="1"/>
    <col min="9467" max="9475" width="10.5703125" style="594"/>
    <col min="9476" max="9476" width="5.5703125" style="594" customWidth="1"/>
    <col min="9477" max="9478" width="21.5703125" style="594" customWidth="1"/>
    <col min="9479" max="9484" width="18.5703125" style="594" customWidth="1"/>
    <col min="9485" max="9485" width="9.140625" style="594" customWidth="1"/>
    <col min="9486" max="9486" width="24.85546875" style="594" customWidth="1"/>
    <col min="9487" max="9487" width="14.42578125" style="594" customWidth="1"/>
    <col min="9488" max="9718" width="9.140625" style="594" customWidth="1"/>
    <col min="9719" max="9719" width="5.5703125" style="594" customWidth="1"/>
    <col min="9720" max="9721" width="21.5703125" style="594" customWidth="1"/>
    <col min="9722" max="9722" width="16.5703125" style="594" customWidth="1"/>
    <col min="9723" max="9731" width="10.5703125" style="594"/>
    <col min="9732" max="9732" width="5.5703125" style="594" customWidth="1"/>
    <col min="9733" max="9734" width="21.5703125" style="594" customWidth="1"/>
    <col min="9735" max="9740" width="18.5703125" style="594" customWidth="1"/>
    <col min="9741" max="9741" width="9.140625" style="594" customWidth="1"/>
    <col min="9742" max="9742" width="24.85546875" style="594" customWidth="1"/>
    <col min="9743" max="9743" width="14.42578125" style="594" customWidth="1"/>
    <col min="9744" max="9974" width="9.140625" style="594" customWidth="1"/>
    <col min="9975" max="9975" width="5.5703125" style="594" customWidth="1"/>
    <col min="9976" max="9977" width="21.5703125" style="594" customWidth="1"/>
    <col min="9978" max="9978" width="16.5703125" style="594" customWidth="1"/>
    <col min="9979" max="9987" width="10.5703125" style="594"/>
    <col min="9988" max="9988" width="5.5703125" style="594" customWidth="1"/>
    <col min="9989" max="9990" width="21.5703125" style="594" customWidth="1"/>
    <col min="9991" max="9996" width="18.5703125" style="594" customWidth="1"/>
    <col min="9997" max="9997" width="9.140625" style="594" customWidth="1"/>
    <col min="9998" max="9998" width="24.85546875" style="594" customWidth="1"/>
    <col min="9999" max="9999" width="14.42578125" style="594" customWidth="1"/>
    <col min="10000" max="10230" width="9.140625" style="594" customWidth="1"/>
    <col min="10231" max="10231" width="5.5703125" style="594" customWidth="1"/>
    <col min="10232" max="10233" width="21.5703125" style="594" customWidth="1"/>
    <col min="10234" max="10234" width="16.5703125" style="594" customWidth="1"/>
    <col min="10235" max="10243" width="10.5703125" style="594"/>
    <col min="10244" max="10244" width="5.5703125" style="594" customWidth="1"/>
    <col min="10245" max="10246" width="21.5703125" style="594" customWidth="1"/>
    <col min="10247" max="10252" width="18.5703125" style="594" customWidth="1"/>
    <col min="10253" max="10253" width="9.140625" style="594" customWidth="1"/>
    <col min="10254" max="10254" width="24.85546875" style="594" customWidth="1"/>
    <col min="10255" max="10255" width="14.42578125" style="594" customWidth="1"/>
    <col min="10256" max="10486" width="9.140625" style="594" customWidth="1"/>
    <col min="10487" max="10487" width="5.5703125" style="594" customWidth="1"/>
    <col min="10488" max="10489" width="21.5703125" style="594" customWidth="1"/>
    <col min="10490" max="10490" width="16.5703125" style="594" customWidth="1"/>
    <col min="10491" max="10499" width="10.5703125" style="594"/>
    <col min="10500" max="10500" width="5.5703125" style="594" customWidth="1"/>
    <col min="10501" max="10502" width="21.5703125" style="594" customWidth="1"/>
    <col min="10503" max="10508" width="18.5703125" style="594" customWidth="1"/>
    <col min="10509" max="10509" width="9.140625" style="594" customWidth="1"/>
    <col min="10510" max="10510" width="24.85546875" style="594" customWidth="1"/>
    <col min="10511" max="10511" width="14.42578125" style="594" customWidth="1"/>
    <col min="10512" max="10742" width="9.140625" style="594" customWidth="1"/>
    <col min="10743" max="10743" width="5.5703125" style="594" customWidth="1"/>
    <col min="10744" max="10745" width="21.5703125" style="594" customWidth="1"/>
    <col min="10746" max="10746" width="16.5703125" style="594" customWidth="1"/>
    <col min="10747" max="10755" width="10.5703125" style="594"/>
    <col min="10756" max="10756" width="5.5703125" style="594" customWidth="1"/>
    <col min="10757" max="10758" width="21.5703125" style="594" customWidth="1"/>
    <col min="10759" max="10764" width="18.5703125" style="594" customWidth="1"/>
    <col min="10765" max="10765" width="9.140625" style="594" customWidth="1"/>
    <col min="10766" max="10766" width="24.85546875" style="594" customWidth="1"/>
    <col min="10767" max="10767" width="14.42578125" style="594" customWidth="1"/>
    <col min="10768" max="10998" width="9.140625" style="594" customWidth="1"/>
    <col min="10999" max="10999" width="5.5703125" style="594" customWidth="1"/>
    <col min="11000" max="11001" width="21.5703125" style="594" customWidth="1"/>
    <col min="11002" max="11002" width="16.5703125" style="594" customWidth="1"/>
    <col min="11003" max="11011" width="10.5703125" style="594"/>
    <col min="11012" max="11012" width="5.5703125" style="594" customWidth="1"/>
    <col min="11013" max="11014" width="21.5703125" style="594" customWidth="1"/>
    <col min="11015" max="11020" width="18.5703125" style="594" customWidth="1"/>
    <col min="11021" max="11021" width="9.140625" style="594" customWidth="1"/>
    <col min="11022" max="11022" width="24.85546875" style="594" customWidth="1"/>
    <col min="11023" max="11023" width="14.42578125" style="594" customWidth="1"/>
    <col min="11024" max="11254" width="9.140625" style="594" customWidth="1"/>
    <col min="11255" max="11255" width="5.5703125" style="594" customWidth="1"/>
    <col min="11256" max="11257" width="21.5703125" style="594" customWidth="1"/>
    <col min="11258" max="11258" width="16.5703125" style="594" customWidth="1"/>
    <col min="11259" max="11267" width="10.5703125" style="594"/>
    <col min="11268" max="11268" width="5.5703125" style="594" customWidth="1"/>
    <col min="11269" max="11270" width="21.5703125" style="594" customWidth="1"/>
    <col min="11271" max="11276" width="18.5703125" style="594" customWidth="1"/>
    <col min="11277" max="11277" width="9.140625" style="594" customWidth="1"/>
    <col min="11278" max="11278" width="24.85546875" style="594" customWidth="1"/>
    <col min="11279" max="11279" width="14.42578125" style="594" customWidth="1"/>
    <col min="11280" max="11510" width="9.140625" style="594" customWidth="1"/>
    <col min="11511" max="11511" width="5.5703125" style="594" customWidth="1"/>
    <col min="11512" max="11513" width="21.5703125" style="594" customWidth="1"/>
    <col min="11514" max="11514" width="16.5703125" style="594" customWidth="1"/>
    <col min="11515" max="11523" width="10.5703125" style="594"/>
    <col min="11524" max="11524" width="5.5703125" style="594" customWidth="1"/>
    <col min="11525" max="11526" width="21.5703125" style="594" customWidth="1"/>
    <col min="11527" max="11532" width="18.5703125" style="594" customWidth="1"/>
    <col min="11533" max="11533" width="9.140625" style="594" customWidth="1"/>
    <col min="11534" max="11534" width="24.85546875" style="594" customWidth="1"/>
    <col min="11535" max="11535" width="14.42578125" style="594" customWidth="1"/>
    <col min="11536" max="11766" width="9.140625" style="594" customWidth="1"/>
    <col min="11767" max="11767" width="5.5703125" style="594" customWidth="1"/>
    <col min="11768" max="11769" width="21.5703125" style="594" customWidth="1"/>
    <col min="11770" max="11770" width="16.5703125" style="594" customWidth="1"/>
    <col min="11771" max="11779" width="10.5703125" style="594"/>
    <col min="11780" max="11780" width="5.5703125" style="594" customWidth="1"/>
    <col min="11781" max="11782" width="21.5703125" style="594" customWidth="1"/>
    <col min="11783" max="11788" width="18.5703125" style="594" customWidth="1"/>
    <col min="11789" max="11789" width="9.140625" style="594" customWidth="1"/>
    <col min="11790" max="11790" width="24.85546875" style="594" customWidth="1"/>
    <col min="11791" max="11791" width="14.42578125" style="594" customWidth="1"/>
    <col min="11792" max="12022" width="9.140625" style="594" customWidth="1"/>
    <col min="12023" max="12023" width="5.5703125" style="594" customWidth="1"/>
    <col min="12024" max="12025" width="21.5703125" style="594" customWidth="1"/>
    <col min="12026" max="12026" width="16.5703125" style="594" customWidth="1"/>
    <col min="12027" max="12035" width="10.5703125" style="594"/>
    <col min="12036" max="12036" width="5.5703125" style="594" customWidth="1"/>
    <col min="12037" max="12038" width="21.5703125" style="594" customWidth="1"/>
    <col min="12039" max="12044" width="18.5703125" style="594" customWidth="1"/>
    <col min="12045" max="12045" width="9.140625" style="594" customWidth="1"/>
    <col min="12046" max="12046" width="24.85546875" style="594" customWidth="1"/>
    <col min="12047" max="12047" width="14.42578125" style="594" customWidth="1"/>
    <col min="12048" max="12278" width="9.140625" style="594" customWidth="1"/>
    <col min="12279" max="12279" width="5.5703125" style="594" customWidth="1"/>
    <col min="12280" max="12281" width="21.5703125" style="594" customWidth="1"/>
    <col min="12282" max="12282" width="16.5703125" style="594" customWidth="1"/>
    <col min="12283" max="12291" width="10.5703125" style="594"/>
    <col min="12292" max="12292" width="5.5703125" style="594" customWidth="1"/>
    <col min="12293" max="12294" width="21.5703125" style="594" customWidth="1"/>
    <col min="12295" max="12300" width="18.5703125" style="594" customWidth="1"/>
    <col min="12301" max="12301" width="9.140625" style="594" customWidth="1"/>
    <col min="12302" max="12302" width="24.85546875" style="594" customWidth="1"/>
    <col min="12303" max="12303" width="14.42578125" style="594" customWidth="1"/>
    <col min="12304" max="12534" width="9.140625" style="594" customWidth="1"/>
    <col min="12535" max="12535" width="5.5703125" style="594" customWidth="1"/>
    <col min="12536" max="12537" width="21.5703125" style="594" customWidth="1"/>
    <col min="12538" max="12538" width="16.5703125" style="594" customWidth="1"/>
    <col min="12539" max="12547" width="10.5703125" style="594"/>
    <col min="12548" max="12548" width="5.5703125" style="594" customWidth="1"/>
    <col min="12549" max="12550" width="21.5703125" style="594" customWidth="1"/>
    <col min="12551" max="12556" width="18.5703125" style="594" customWidth="1"/>
    <col min="12557" max="12557" width="9.140625" style="594" customWidth="1"/>
    <col min="12558" max="12558" width="24.85546875" style="594" customWidth="1"/>
    <col min="12559" max="12559" width="14.42578125" style="594" customWidth="1"/>
    <col min="12560" max="12790" width="9.140625" style="594" customWidth="1"/>
    <col min="12791" max="12791" width="5.5703125" style="594" customWidth="1"/>
    <col min="12792" max="12793" width="21.5703125" style="594" customWidth="1"/>
    <col min="12794" max="12794" width="16.5703125" style="594" customWidth="1"/>
    <col min="12795" max="12803" width="10.5703125" style="594"/>
    <col min="12804" max="12804" width="5.5703125" style="594" customWidth="1"/>
    <col min="12805" max="12806" width="21.5703125" style="594" customWidth="1"/>
    <col min="12807" max="12812" width="18.5703125" style="594" customWidth="1"/>
    <col min="12813" max="12813" width="9.140625" style="594" customWidth="1"/>
    <col min="12814" max="12814" width="24.85546875" style="594" customWidth="1"/>
    <col min="12815" max="12815" width="14.42578125" style="594" customWidth="1"/>
    <col min="12816" max="13046" width="9.140625" style="594" customWidth="1"/>
    <col min="13047" max="13047" width="5.5703125" style="594" customWidth="1"/>
    <col min="13048" max="13049" width="21.5703125" style="594" customWidth="1"/>
    <col min="13050" max="13050" width="16.5703125" style="594" customWidth="1"/>
    <col min="13051" max="13059" width="10.5703125" style="594"/>
    <col min="13060" max="13060" width="5.5703125" style="594" customWidth="1"/>
    <col min="13061" max="13062" width="21.5703125" style="594" customWidth="1"/>
    <col min="13063" max="13068" width="18.5703125" style="594" customWidth="1"/>
    <col min="13069" max="13069" width="9.140625" style="594" customWidth="1"/>
    <col min="13070" max="13070" width="24.85546875" style="594" customWidth="1"/>
    <col min="13071" max="13071" width="14.42578125" style="594" customWidth="1"/>
    <col min="13072" max="13302" width="9.140625" style="594" customWidth="1"/>
    <col min="13303" max="13303" width="5.5703125" style="594" customWidth="1"/>
    <col min="13304" max="13305" width="21.5703125" style="594" customWidth="1"/>
    <col min="13306" max="13306" width="16.5703125" style="594" customWidth="1"/>
    <col min="13307" max="13315" width="10.5703125" style="594"/>
    <col min="13316" max="13316" width="5.5703125" style="594" customWidth="1"/>
    <col min="13317" max="13318" width="21.5703125" style="594" customWidth="1"/>
    <col min="13319" max="13324" width="18.5703125" style="594" customWidth="1"/>
    <col min="13325" max="13325" width="9.140625" style="594" customWidth="1"/>
    <col min="13326" max="13326" width="24.85546875" style="594" customWidth="1"/>
    <col min="13327" max="13327" width="14.42578125" style="594" customWidth="1"/>
    <col min="13328" max="13558" width="9.140625" style="594" customWidth="1"/>
    <col min="13559" max="13559" width="5.5703125" style="594" customWidth="1"/>
    <col min="13560" max="13561" width="21.5703125" style="594" customWidth="1"/>
    <col min="13562" max="13562" width="16.5703125" style="594" customWidth="1"/>
    <col min="13563" max="13571" width="10.5703125" style="594"/>
    <col min="13572" max="13572" width="5.5703125" style="594" customWidth="1"/>
    <col min="13573" max="13574" width="21.5703125" style="594" customWidth="1"/>
    <col min="13575" max="13580" width="18.5703125" style="594" customWidth="1"/>
    <col min="13581" max="13581" width="9.140625" style="594" customWidth="1"/>
    <col min="13582" max="13582" width="24.85546875" style="594" customWidth="1"/>
    <col min="13583" max="13583" width="14.42578125" style="594" customWidth="1"/>
    <col min="13584" max="13814" width="9.140625" style="594" customWidth="1"/>
    <col min="13815" max="13815" width="5.5703125" style="594" customWidth="1"/>
    <col min="13816" max="13817" width="21.5703125" style="594" customWidth="1"/>
    <col min="13818" max="13818" width="16.5703125" style="594" customWidth="1"/>
    <col min="13819" max="13827" width="10.5703125" style="594"/>
    <col min="13828" max="13828" width="5.5703125" style="594" customWidth="1"/>
    <col min="13829" max="13830" width="21.5703125" style="594" customWidth="1"/>
    <col min="13831" max="13836" width="18.5703125" style="594" customWidth="1"/>
    <col min="13837" max="13837" width="9.140625" style="594" customWidth="1"/>
    <col min="13838" max="13838" width="24.85546875" style="594" customWidth="1"/>
    <col min="13839" max="13839" width="14.42578125" style="594" customWidth="1"/>
    <col min="13840" max="14070" width="9.140625" style="594" customWidth="1"/>
    <col min="14071" max="14071" width="5.5703125" style="594" customWidth="1"/>
    <col min="14072" max="14073" width="21.5703125" style="594" customWidth="1"/>
    <col min="14074" max="14074" width="16.5703125" style="594" customWidth="1"/>
    <col min="14075" max="14083" width="10.5703125" style="594"/>
    <col min="14084" max="14084" width="5.5703125" style="594" customWidth="1"/>
    <col min="14085" max="14086" width="21.5703125" style="594" customWidth="1"/>
    <col min="14087" max="14092" width="18.5703125" style="594" customWidth="1"/>
    <col min="14093" max="14093" width="9.140625" style="594" customWidth="1"/>
    <col min="14094" max="14094" width="24.85546875" style="594" customWidth="1"/>
    <col min="14095" max="14095" width="14.42578125" style="594" customWidth="1"/>
    <col min="14096" max="14326" width="9.140625" style="594" customWidth="1"/>
    <col min="14327" max="14327" width="5.5703125" style="594" customWidth="1"/>
    <col min="14328" max="14329" width="21.5703125" style="594" customWidth="1"/>
    <col min="14330" max="14330" width="16.5703125" style="594" customWidth="1"/>
    <col min="14331" max="14339" width="10.5703125" style="594"/>
    <col min="14340" max="14340" width="5.5703125" style="594" customWidth="1"/>
    <col min="14341" max="14342" width="21.5703125" style="594" customWidth="1"/>
    <col min="14343" max="14348" width="18.5703125" style="594" customWidth="1"/>
    <col min="14349" max="14349" width="9.140625" style="594" customWidth="1"/>
    <col min="14350" max="14350" width="24.85546875" style="594" customWidth="1"/>
    <col min="14351" max="14351" width="14.42578125" style="594" customWidth="1"/>
    <col min="14352" max="14582" width="9.140625" style="594" customWidth="1"/>
    <col min="14583" max="14583" width="5.5703125" style="594" customWidth="1"/>
    <col min="14584" max="14585" width="21.5703125" style="594" customWidth="1"/>
    <col min="14586" max="14586" width="16.5703125" style="594" customWidth="1"/>
    <col min="14587" max="14595" width="10.5703125" style="594"/>
    <col min="14596" max="14596" width="5.5703125" style="594" customWidth="1"/>
    <col min="14597" max="14598" width="21.5703125" style="594" customWidth="1"/>
    <col min="14599" max="14604" width="18.5703125" style="594" customWidth="1"/>
    <col min="14605" max="14605" width="9.140625" style="594" customWidth="1"/>
    <col min="14606" max="14606" width="24.85546875" style="594" customWidth="1"/>
    <col min="14607" max="14607" width="14.42578125" style="594" customWidth="1"/>
    <col min="14608" max="14838" width="9.140625" style="594" customWidth="1"/>
    <col min="14839" max="14839" width="5.5703125" style="594" customWidth="1"/>
    <col min="14840" max="14841" width="21.5703125" style="594" customWidth="1"/>
    <col min="14842" max="14842" width="16.5703125" style="594" customWidth="1"/>
    <col min="14843" max="14851" width="10.5703125" style="594"/>
    <col min="14852" max="14852" width="5.5703125" style="594" customWidth="1"/>
    <col min="14853" max="14854" width="21.5703125" style="594" customWidth="1"/>
    <col min="14855" max="14860" width="18.5703125" style="594" customWidth="1"/>
    <col min="14861" max="14861" width="9.140625" style="594" customWidth="1"/>
    <col min="14862" max="14862" width="24.85546875" style="594" customWidth="1"/>
    <col min="14863" max="14863" width="14.42578125" style="594" customWidth="1"/>
    <col min="14864" max="15094" width="9.140625" style="594" customWidth="1"/>
    <col min="15095" max="15095" width="5.5703125" style="594" customWidth="1"/>
    <col min="15096" max="15097" width="21.5703125" style="594" customWidth="1"/>
    <col min="15098" max="15098" width="16.5703125" style="594" customWidth="1"/>
    <col min="15099" max="15107" width="10.5703125" style="594"/>
    <col min="15108" max="15108" width="5.5703125" style="594" customWidth="1"/>
    <col min="15109" max="15110" width="21.5703125" style="594" customWidth="1"/>
    <col min="15111" max="15116" width="18.5703125" style="594" customWidth="1"/>
    <col min="15117" max="15117" width="9.140625" style="594" customWidth="1"/>
    <col min="15118" max="15118" width="24.85546875" style="594" customWidth="1"/>
    <col min="15119" max="15119" width="14.42578125" style="594" customWidth="1"/>
    <col min="15120" max="15350" width="9.140625" style="594" customWidth="1"/>
    <col min="15351" max="15351" width="5.5703125" style="594" customWidth="1"/>
    <col min="15352" max="15353" width="21.5703125" style="594" customWidth="1"/>
    <col min="15354" max="15354" width="16.5703125" style="594" customWidth="1"/>
    <col min="15355" max="15363" width="10.5703125" style="594"/>
    <col min="15364" max="15364" width="5.5703125" style="594" customWidth="1"/>
    <col min="15365" max="15366" width="21.5703125" style="594" customWidth="1"/>
    <col min="15367" max="15372" width="18.5703125" style="594" customWidth="1"/>
    <col min="15373" max="15373" width="9.140625" style="594" customWidth="1"/>
    <col min="15374" max="15374" width="24.85546875" style="594" customWidth="1"/>
    <col min="15375" max="15375" width="14.42578125" style="594" customWidth="1"/>
    <col min="15376" max="15606" width="9.140625" style="594" customWidth="1"/>
    <col min="15607" max="15607" width="5.5703125" style="594" customWidth="1"/>
    <col min="15608" max="15609" width="21.5703125" style="594" customWidth="1"/>
    <col min="15610" max="15610" width="16.5703125" style="594" customWidth="1"/>
    <col min="15611" max="15619" width="10.5703125" style="594"/>
    <col min="15620" max="15620" width="5.5703125" style="594" customWidth="1"/>
    <col min="15621" max="15622" width="21.5703125" style="594" customWidth="1"/>
    <col min="15623" max="15628" width="18.5703125" style="594" customWidth="1"/>
    <col min="15629" max="15629" width="9.140625" style="594" customWidth="1"/>
    <col min="15630" max="15630" width="24.85546875" style="594" customWidth="1"/>
    <col min="15631" max="15631" width="14.42578125" style="594" customWidth="1"/>
    <col min="15632" max="15862" width="9.140625" style="594" customWidth="1"/>
    <col min="15863" max="15863" width="5.5703125" style="594" customWidth="1"/>
    <col min="15864" max="15865" width="21.5703125" style="594" customWidth="1"/>
    <col min="15866" max="15866" width="16.5703125" style="594" customWidth="1"/>
    <col min="15867" max="15875" width="10.5703125" style="594"/>
    <col min="15876" max="15876" width="5.5703125" style="594" customWidth="1"/>
    <col min="15877" max="15878" width="21.5703125" style="594" customWidth="1"/>
    <col min="15879" max="15884" width="18.5703125" style="594" customWidth="1"/>
    <col min="15885" max="15885" width="9.140625" style="594" customWidth="1"/>
    <col min="15886" max="15886" width="24.85546875" style="594" customWidth="1"/>
    <col min="15887" max="15887" width="14.42578125" style="594" customWidth="1"/>
    <col min="15888" max="16118" width="9.140625" style="594" customWidth="1"/>
    <col min="16119" max="16119" width="5.5703125" style="594" customWidth="1"/>
    <col min="16120" max="16121" width="21.5703125" style="594" customWidth="1"/>
    <col min="16122" max="16122" width="16.5703125" style="594" customWidth="1"/>
    <col min="16123" max="16131" width="10.5703125" style="594"/>
    <col min="16132" max="16132" width="5.5703125" style="594" customWidth="1"/>
    <col min="16133" max="16134" width="21.5703125" style="594" customWidth="1"/>
    <col min="16135" max="16140" width="18.5703125" style="594" customWidth="1"/>
    <col min="16141" max="16141" width="9.140625" style="594" customWidth="1"/>
    <col min="16142" max="16142" width="24.85546875" style="594" customWidth="1"/>
    <col min="16143" max="16143" width="14.42578125" style="594" customWidth="1"/>
    <col min="16144" max="16374" width="9.140625" style="594" customWidth="1"/>
    <col min="16375" max="16375" width="5.5703125" style="594" customWidth="1"/>
    <col min="16376" max="16377" width="21.5703125" style="594" customWidth="1"/>
    <col min="16378" max="16378" width="16.5703125" style="594" customWidth="1"/>
    <col min="16379" max="16384" width="10.5703125" style="594"/>
  </cols>
  <sheetData>
    <row r="1" spans="1:13" ht="15.75" x14ac:dyDescent="0.25">
      <c r="A1" s="835" t="s">
        <v>574</v>
      </c>
    </row>
    <row r="3" spans="1:13" s="595" customFormat="1" ht="16.5" x14ac:dyDescent="0.25">
      <c r="A3" s="831" t="s">
        <v>567</v>
      </c>
      <c r="B3" s="831"/>
      <c r="C3" s="831"/>
      <c r="D3" s="831"/>
      <c r="E3" s="831"/>
      <c r="F3" s="831"/>
      <c r="G3" s="831"/>
      <c r="H3" s="831"/>
      <c r="I3" s="831"/>
      <c r="J3" s="831"/>
      <c r="K3" s="831"/>
      <c r="L3" s="831"/>
    </row>
    <row r="4" spans="1:13" s="595" customFormat="1" ht="16.5" x14ac:dyDescent="0.25">
      <c r="A4" s="830"/>
      <c r="B4" s="830"/>
      <c r="C4" s="830"/>
      <c r="D4" s="830"/>
      <c r="E4" s="830"/>
      <c r="F4" s="587" t="str">
        <f>'1'!E5</f>
        <v>KABUPATEN/KOTA</v>
      </c>
      <c r="G4" s="588" t="str">
        <f>'1'!$F$5</f>
        <v>….......</v>
      </c>
      <c r="H4" s="830"/>
      <c r="I4" s="830"/>
      <c r="J4" s="830"/>
      <c r="K4" s="830"/>
      <c r="L4" s="830"/>
    </row>
    <row r="5" spans="1:13" s="595" customFormat="1" ht="16.5" x14ac:dyDescent="0.25">
      <c r="A5" s="830"/>
      <c r="B5" s="830"/>
      <c r="C5" s="830"/>
      <c r="D5" s="830"/>
      <c r="E5" s="830"/>
      <c r="F5" s="587" t="str">
        <f>'1'!E6</f>
        <v>TAHUN</v>
      </c>
      <c r="G5" s="588" t="str">
        <f>'1'!$F$6</f>
        <v>….......</v>
      </c>
      <c r="H5" s="830"/>
      <c r="I5" s="830"/>
      <c r="J5" s="830"/>
      <c r="K5" s="830"/>
      <c r="L5" s="830"/>
    </row>
    <row r="6" spans="1:13" ht="15.75" thickBot="1" x14ac:dyDescent="0.3">
      <c r="A6" s="596"/>
      <c r="B6" s="596"/>
      <c r="C6" s="596"/>
      <c r="D6" s="614"/>
      <c r="E6" s="614"/>
      <c r="F6" s="614"/>
      <c r="G6" s="614"/>
      <c r="H6" s="614"/>
      <c r="I6" s="614"/>
      <c r="J6" s="614"/>
      <c r="K6" s="614"/>
      <c r="L6" s="614"/>
      <c r="M6" s="614"/>
    </row>
    <row r="7" spans="1:13" ht="16.5" thickBot="1" x14ac:dyDescent="0.3">
      <c r="A7" s="1180" t="s">
        <v>2</v>
      </c>
      <c r="B7" s="1182" t="s">
        <v>254</v>
      </c>
      <c r="C7" s="1180" t="s">
        <v>409</v>
      </c>
      <c r="D7" s="1174" t="s">
        <v>568</v>
      </c>
      <c r="E7" s="1175"/>
      <c r="F7" s="1175"/>
      <c r="G7" s="1175"/>
      <c r="H7" s="1175"/>
      <c r="I7" s="1175"/>
      <c r="J7" s="1175"/>
      <c r="K7" s="1175"/>
      <c r="L7" s="1175"/>
      <c r="M7" s="1176"/>
    </row>
    <row r="8" spans="1:13" ht="70.5" customHeight="1" x14ac:dyDescent="0.25">
      <c r="A8" s="1181"/>
      <c r="B8" s="1183"/>
      <c r="C8" s="1181"/>
      <c r="D8" s="836" t="s">
        <v>569</v>
      </c>
      <c r="E8" s="1042" t="s">
        <v>1019</v>
      </c>
      <c r="F8" s="837" t="s">
        <v>570</v>
      </c>
      <c r="G8" s="1042" t="s">
        <v>1020</v>
      </c>
      <c r="H8" s="1042" t="s">
        <v>1021</v>
      </c>
      <c r="I8" s="1042" t="s">
        <v>1022</v>
      </c>
      <c r="J8" s="1043" t="s">
        <v>1023</v>
      </c>
      <c r="K8" s="1044" t="s">
        <v>1024</v>
      </c>
      <c r="L8" s="838" t="s">
        <v>571</v>
      </c>
      <c r="M8" s="1043" t="s">
        <v>561</v>
      </c>
    </row>
    <row r="9" spans="1:13" x14ac:dyDescent="0.25">
      <c r="A9" s="834">
        <v>1</v>
      </c>
      <c r="B9" s="834">
        <v>2</v>
      </c>
      <c r="C9" s="834">
        <v>3</v>
      </c>
      <c r="D9" s="834">
        <v>4</v>
      </c>
      <c r="E9" s="834">
        <v>5</v>
      </c>
      <c r="F9" s="834">
        <v>6</v>
      </c>
      <c r="G9" s="834">
        <v>7</v>
      </c>
      <c r="H9" s="834">
        <v>8</v>
      </c>
      <c r="I9" s="834">
        <v>9</v>
      </c>
      <c r="J9" s="834">
        <v>10</v>
      </c>
      <c r="K9" s="834">
        <v>11</v>
      </c>
      <c r="L9" s="834">
        <v>12</v>
      </c>
      <c r="M9" s="834">
        <v>13</v>
      </c>
    </row>
    <row r="10" spans="1:13" x14ac:dyDescent="0.25">
      <c r="A10" s="560">
        <v>1</v>
      </c>
      <c r="B10" s="175">
        <f>'9'!B9</f>
        <v>0</v>
      </c>
      <c r="C10" s="175">
        <f>'9'!C9</f>
        <v>0</v>
      </c>
      <c r="D10" s="615"/>
      <c r="E10" s="615"/>
      <c r="F10" s="615"/>
      <c r="G10" s="615"/>
      <c r="H10" s="615"/>
      <c r="I10" s="615"/>
      <c r="J10" s="615"/>
      <c r="K10" s="615"/>
      <c r="L10" s="615"/>
      <c r="M10" s="895">
        <f>SUM(D10:L10)</f>
        <v>0</v>
      </c>
    </row>
    <row r="11" spans="1:13" x14ac:dyDescent="0.25">
      <c r="A11" s="556">
        <v>2</v>
      </c>
      <c r="B11" s="72">
        <f>'9'!B10</f>
        <v>0</v>
      </c>
      <c r="C11" s="72">
        <f>'9'!C10</f>
        <v>0</v>
      </c>
      <c r="D11" s="616"/>
      <c r="E11" s="616"/>
      <c r="F11" s="616"/>
      <c r="G11" s="616"/>
      <c r="H11" s="616"/>
      <c r="I11" s="616"/>
      <c r="J11" s="616"/>
      <c r="K11" s="616"/>
      <c r="L11" s="616"/>
      <c r="M11" s="616">
        <f t="shared" ref="M11:M33" si="0">SUM(D11:L11)</f>
        <v>0</v>
      </c>
    </row>
    <row r="12" spans="1:13" x14ac:dyDescent="0.25">
      <c r="A12" s="556">
        <v>3</v>
      </c>
      <c r="B12" s="72">
        <f>'9'!B11</f>
        <v>0</v>
      </c>
      <c r="C12" s="72">
        <f>'9'!C11</f>
        <v>0</v>
      </c>
      <c r="D12" s="616"/>
      <c r="E12" s="616"/>
      <c r="F12" s="616"/>
      <c r="G12" s="616"/>
      <c r="H12" s="616"/>
      <c r="I12" s="616"/>
      <c r="J12" s="616"/>
      <c r="K12" s="616"/>
      <c r="L12" s="616"/>
      <c r="M12" s="616">
        <f t="shared" si="0"/>
        <v>0</v>
      </c>
    </row>
    <row r="13" spans="1:13" x14ac:dyDescent="0.25">
      <c r="A13" s="556">
        <v>4</v>
      </c>
      <c r="B13" s="72">
        <f>'9'!B12</f>
        <v>0</v>
      </c>
      <c r="C13" s="72">
        <f>'9'!C12</f>
        <v>0</v>
      </c>
      <c r="D13" s="616"/>
      <c r="E13" s="616"/>
      <c r="F13" s="616"/>
      <c r="G13" s="616"/>
      <c r="H13" s="616"/>
      <c r="I13" s="616"/>
      <c r="J13" s="616"/>
      <c r="K13" s="616"/>
      <c r="L13" s="616"/>
      <c r="M13" s="616">
        <f t="shared" si="0"/>
        <v>0</v>
      </c>
    </row>
    <row r="14" spans="1:13" x14ac:dyDescent="0.25">
      <c r="A14" s="556">
        <v>5</v>
      </c>
      <c r="B14" s="72">
        <f>'9'!B13</f>
        <v>0</v>
      </c>
      <c r="C14" s="72">
        <f>'9'!C13</f>
        <v>0</v>
      </c>
      <c r="D14" s="616"/>
      <c r="E14" s="616"/>
      <c r="F14" s="616"/>
      <c r="G14" s="616"/>
      <c r="H14" s="616"/>
      <c r="I14" s="616"/>
      <c r="J14" s="616"/>
      <c r="K14" s="616"/>
      <c r="L14" s="616"/>
      <c r="M14" s="616">
        <f t="shared" si="0"/>
        <v>0</v>
      </c>
    </row>
    <row r="15" spans="1:13" x14ac:dyDescent="0.25">
      <c r="A15" s="556">
        <v>6</v>
      </c>
      <c r="B15" s="72">
        <f>'9'!B14</f>
        <v>0</v>
      </c>
      <c r="C15" s="72">
        <f>'9'!C14</f>
        <v>0</v>
      </c>
      <c r="D15" s="616"/>
      <c r="E15" s="616"/>
      <c r="F15" s="616"/>
      <c r="G15" s="616"/>
      <c r="H15" s="616"/>
      <c r="I15" s="616"/>
      <c r="J15" s="616"/>
      <c r="K15" s="616"/>
      <c r="L15" s="616"/>
      <c r="M15" s="616">
        <f t="shared" si="0"/>
        <v>0</v>
      </c>
    </row>
    <row r="16" spans="1:13" x14ac:dyDescent="0.25">
      <c r="A16" s="556">
        <v>7</v>
      </c>
      <c r="B16" s="72">
        <f>'9'!B15</f>
        <v>0</v>
      </c>
      <c r="C16" s="72">
        <f>'9'!C15</f>
        <v>0</v>
      </c>
      <c r="D16" s="616"/>
      <c r="E16" s="616"/>
      <c r="F16" s="616"/>
      <c r="G16" s="616"/>
      <c r="H16" s="616"/>
      <c r="I16" s="616"/>
      <c r="J16" s="616"/>
      <c r="K16" s="616"/>
      <c r="L16" s="616"/>
      <c r="M16" s="616">
        <f t="shared" si="0"/>
        <v>0</v>
      </c>
    </row>
    <row r="17" spans="1:13" x14ac:dyDescent="0.25">
      <c r="A17" s="556">
        <v>8</v>
      </c>
      <c r="B17" s="72">
        <f>'9'!B16</f>
        <v>0</v>
      </c>
      <c r="C17" s="72">
        <f>'9'!C16</f>
        <v>0</v>
      </c>
      <c r="D17" s="616"/>
      <c r="E17" s="616"/>
      <c r="F17" s="616"/>
      <c r="G17" s="616"/>
      <c r="H17" s="616"/>
      <c r="I17" s="616"/>
      <c r="J17" s="616"/>
      <c r="K17" s="616"/>
      <c r="L17" s="616"/>
      <c r="M17" s="616">
        <f t="shared" si="0"/>
        <v>0</v>
      </c>
    </row>
    <row r="18" spans="1:13" x14ac:dyDescent="0.25">
      <c r="A18" s="556">
        <v>9</v>
      </c>
      <c r="B18" s="72">
        <f>'9'!B17</f>
        <v>0</v>
      </c>
      <c r="C18" s="72">
        <f>'9'!C17</f>
        <v>0</v>
      </c>
      <c r="D18" s="616"/>
      <c r="E18" s="616"/>
      <c r="F18" s="616"/>
      <c r="G18" s="616"/>
      <c r="H18" s="616"/>
      <c r="I18" s="616"/>
      <c r="J18" s="616"/>
      <c r="K18" s="616"/>
      <c r="L18" s="616"/>
      <c r="M18" s="616">
        <f t="shared" si="0"/>
        <v>0</v>
      </c>
    </row>
    <row r="19" spans="1:13" x14ac:dyDescent="0.25">
      <c r="A19" s="556">
        <v>10</v>
      </c>
      <c r="B19" s="72">
        <f>'9'!B18</f>
        <v>0</v>
      </c>
      <c r="C19" s="72">
        <f>'9'!C18</f>
        <v>0</v>
      </c>
      <c r="D19" s="616"/>
      <c r="E19" s="616"/>
      <c r="F19" s="616"/>
      <c r="G19" s="616"/>
      <c r="H19" s="616"/>
      <c r="I19" s="616"/>
      <c r="J19" s="616"/>
      <c r="K19" s="616"/>
      <c r="L19" s="616"/>
      <c r="M19" s="616">
        <f t="shared" si="0"/>
        <v>0</v>
      </c>
    </row>
    <row r="20" spans="1:13" x14ac:dyDescent="0.25">
      <c r="A20" s="556">
        <v>11</v>
      </c>
      <c r="B20" s="72">
        <f>'9'!B19</f>
        <v>0</v>
      </c>
      <c r="C20" s="72">
        <f>'9'!C19</f>
        <v>0</v>
      </c>
      <c r="D20" s="616"/>
      <c r="E20" s="616"/>
      <c r="F20" s="616"/>
      <c r="G20" s="616"/>
      <c r="H20" s="616"/>
      <c r="I20" s="616"/>
      <c r="J20" s="616"/>
      <c r="K20" s="616"/>
      <c r="L20" s="616"/>
      <c r="M20" s="616">
        <f t="shared" si="0"/>
        <v>0</v>
      </c>
    </row>
    <row r="21" spans="1:13" x14ac:dyDescent="0.25">
      <c r="A21" s="556">
        <v>12</v>
      </c>
      <c r="B21" s="72">
        <f>'9'!B20</f>
        <v>0</v>
      </c>
      <c r="C21" s="72">
        <f>'9'!C20</f>
        <v>0</v>
      </c>
      <c r="D21" s="616"/>
      <c r="E21" s="616"/>
      <c r="F21" s="616"/>
      <c r="G21" s="616"/>
      <c r="H21" s="616"/>
      <c r="I21" s="616"/>
      <c r="J21" s="616"/>
      <c r="K21" s="616"/>
      <c r="L21" s="616"/>
      <c r="M21" s="616">
        <f t="shared" si="0"/>
        <v>0</v>
      </c>
    </row>
    <row r="22" spans="1:13" x14ac:dyDescent="0.25">
      <c r="A22" s="556">
        <v>13</v>
      </c>
      <c r="B22" s="72">
        <f>'9'!B21</f>
        <v>0</v>
      </c>
      <c r="C22" s="72">
        <f>'9'!C21</f>
        <v>0</v>
      </c>
      <c r="D22" s="616"/>
      <c r="E22" s="616"/>
      <c r="F22" s="616"/>
      <c r="G22" s="616"/>
      <c r="H22" s="616"/>
      <c r="I22" s="616"/>
      <c r="J22" s="616"/>
      <c r="K22" s="616"/>
      <c r="L22" s="616"/>
      <c r="M22" s="616">
        <f t="shared" si="0"/>
        <v>0</v>
      </c>
    </row>
    <row r="23" spans="1:13" x14ac:dyDescent="0.25">
      <c r="A23" s="556">
        <v>14</v>
      </c>
      <c r="B23" s="72">
        <f>'9'!B22</f>
        <v>0</v>
      </c>
      <c r="C23" s="72">
        <f>'9'!C22</f>
        <v>0</v>
      </c>
      <c r="D23" s="616"/>
      <c r="E23" s="616"/>
      <c r="F23" s="616"/>
      <c r="G23" s="616"/>
      <c r="H23" s="616"/>
      <c r="I23" s="616"/>
      <c r="J23" s="616"/>
      <c r="K23" s="616"/>
      <c r="L23" s="616"/>
      <c r="M23" s="616">
        <f t="shared" si="0"/>
        <v>0</v>
      </c>
    </row>
    <row r="24" spans="1:13" x14ac:dyDescent="0.25">
      <c r="A24" s="556">
        <v>15</v>
      </c>
      <c r="B24" s="72">
        <f>'9'!B23</f>
        <v>0</v>
      </c>
      <c r="C24" s="72">
        <f>'9'!C23</f>
        <v>0</v>
      </c>
      <c r="D24" s="616"/>
      <c r="E24" s="616"/>
      <c r="F24" s="616"/>
      <c r="G24" s="616"/>
      <c r="H24" s="616"/>
      <c r="I24" s="616"/>
      <c r="J24" s="616"/>
      <c r="K24" s="616"/>
      <c r="L24" s="616"/>
      <c r="M24" s="616">
        <f t="shared" si="0"/>
        <v>0</v>
      </c>
    </row>
    <row r="25" spans="1:13" x14ac:dyDescent="0.25">
      <c r="A25" s="556">
        <v>16</v>
      </c>
      <c r="B25" s="72">
        <f>'9'!B24</f>
        <v>0</v>
      </c>
      <c r="C25" s="72">
        <f>'9'!C24</f>
        <v>0</v>
      </c>
      <c r="D25" s="616"/>
      <c r="E25" s="616"/>
      <c r="F25" s="616"/>
      <c r="G25" s="616"/>
      <c r="H25" s="616"/>
      <c r="I25" s="616"/>
      <c r="J25" s="616"/>
      <c r="K25" s="616"/>
      <c r="L25" s="616"/>
      <c r="M25" s="616">
        <f t="shared" si="0"/>
        <v>0</v>
      </c>
    </row>
    <row r="26" spans="1:13" x14ac:dyDescent="0.25">
      <c r="A26" s="556">
        <v>17</v>
      </c>
      <c r="B26" s="72">
        <f>'9'!B25</f>
        <v>0</v>
      </c>
      <c r="C26" s="72">
        <f>'9'!C25</f>
        <v>0</v>
      </c>
      <c r="D26" s="616"/>
      <c r="E26" s="616"/>
      <c r="F26" s="616"/>
      <c r="G26" s="616"/>
      <c r="H26" s="616"/>
      <c r="I26" s="616"/>
      <c r="J26" s="616"/>
      <c r="K26" s="616"/>
      <c r="L26" s="616"/>
      <c r="M26" s="616">
        <f t="shared" si="0"/>
        <v>0</v>
      </c>
    </row>
    <row r="27" spans="1:13" x14ac:dyDescent="0.25">
      <c r="A27" s="556">
        <v>18</v>
      </c>
      <c r="B27" s="72">
        <f>'9'!B26</f>
        <v>0</v>
      </c>
      <c r="C27" s="72">
        <f>'9'!C26</f>
        <v>0</v>
      </c>
      <c r="D27" s="616"/>
      <c r="E27" s="616"/>
      <c r="F27" s="616"/>
      <c r="G27" s="616"/>
      <c r="H27" s="616"/>
      <c r="I27" s="616"/>
      <c r="J27" s="616"/>
      <c r="K27" s="616"/>
      <c r="L27" s="616"/>
      <c r="M27" s="616">
        <f t="shared" si="0"/>
        <v>0</v>
      </c>
    </row>
    <row r="28" spans="1:13" x14ac:dyDescent="0.25">
      <c r="A28" s="556">
        <v>19</v>
      </c>
      <c r="B28" s="72">
        <f>'9'!B27</f>
        <v>0</v>
      </c>
      <c r="C28" s="72">
        <f>'9'!C27</f>
        <v>0</v>
      </c>
      <c r="D28" s="616"/>
      <c r="E28" s="616"/>
      <c r="F28" s="616"/>
      <c r="G28" s="616"/>
      <c r="H28" s="616"/>
      <c r="I28" s="616"/>
      <c r="J28" s="616"/>
      <c r="K28" s="616"/>
      <c r="L28" s="616"/>
      <c r="M28" s="616">
        <f t="shared" si="0"/>
        <v>0</v>
      </c>
    </row>
    <row r="29" spans="1:13" x14ac:dyDescent="0.25">
      <c r="A29" s="556">
        <v>20</v>
      </c>
      <c r="B29" s="72">
        <f>'9'!B28</f>
        <v>0</v>
      </c>
      <c r="C29" s="72">
        <f>'9'!C28</f>
        <v>0</v>
      </c>
      <c r="D29" s="616"/>
      <c r="E29" s="616"/>
      <c r="F29" s="616"/>
      <c r="G29" s="616"/>
      <c r="H29" s="616"/>
      <c r="I29" s="616"/>
      <c r="J29" s="616"/>
      <c r="K29" s="616"/>
      <c r="L29" s="616"/>
      <c r="M29" s="616">
        <f t="shared" si="0"/>
        <v>0</v>
      </c>
    </row>
    <row r="30" spans="1:13" x14ac:dyDescent="0.25">
      <c r="A30" s="602"/>
      <c r="B30" s="598"/>
      <c r="C30" s="598"/>
      <c r="D30" s="616"/>
      <c r="E30" s="616"/>
      <c r="F30" s="616"/>
      <c r="G30" s="616"/>
      <c r="H30" s="616"/>
      <c r="I30" s="616"/>
      <c r="J30" s="616"/>
      <c r="K30" s="616"/>
      <c r="L30" s="616"/>
      <c r="M30" s="616">
        <f t="shared" si="0"/>
        <v>0</v>
      </c>
    </row>
    <row r="31" spans="1:13" x14ac:dyDescent="0.25">
      <c r="A31" s="602"/>
      <c r="B31" s="598"/>
      <c r="C31" s="598"/>
      <c r="D31" s="616"/>
      <c r="E31" s="616"/>
      <c r="F31" s="616"/>
      <c r="G31" s="616"/>
      <c r="H31" s="616"/>
      <c r="I31" s="616"/>
      <c r="J31" s="616"/>
      <c r="K31" s="616"/>
      <c r="L31" s="616"/>
      <c r="M31" s="616">
        <f t="shared" si="0"/>
        <v>0</v>
      </c>
    </row>
    <row r="32" spans="1:13" x14ac:dyDescent="0.25">
      <c r="A32" s="602"/>
      <c r="B32" s="598"/>
      <c r="C32" s="598"/>
      <c r="D32" s="616"/>
      <c r="E32" s="616"/>
      <c r="F32" s="616"/>
      <c r="G32" s="616"/>
      <c r="H32" s="616"/>
      <c r="I32" s="616"/>
      <c r="J32" s="616"/>
      <c r="K32" s="616"/>
      <c r="L32" s="616"/>
      <c r="M32" s="616">
        <f t="shared" si="0"/>
        <v>0</v>
      </c>
    </row>
    <row r="33" spans="1:13" x14ac:dyDescent="0.25">
      <c r="A33" s="597"/>
      <c r="B33" s="598"/>
      <c r="C33" s="598"/>
      <c r="D33" s="617"/>
      <c r="E33" s="617"/>
      <c r="F33" s="617"/>
      <c r="G33" s="617"/>
      <c r="H33" s="617"/>
      <c r="I33" s="617"/>
      <c r="J33" s="617"/>
      <c r="K33" s="617"/>
      <c r="L33" s="617"/>
      <c r="M33" s="617">
        <f t="shared" si="0"/>
        <v>0</v>
      </c>
    </row>
    <row r="34" spans="1:13" ht="21.75" customHeight="1" thickBot="1" x14ac:dyDescent="0.3">
      <c r="A34" s="1186" t="s">
        <v>484</v>
      </c>
      <c r="B34" s="1187"/>
      <c r="C34" s="1188"/>
      <c r="D34" s="618">
        <f t="shared" ref="D34:M34" si="1">SUM(D10:D33)</f>
        <v>0</v>
      </c>
      <c r="E34" s="618">
        <f t="shared" si="1"/>
        <v>0</v>
      </c>
      <c r="F34" s="618">
        <f t="shared" si="1"/>
        <v>0</v>
      </c>
      <c r="G34" s="618">
        <f t="shared" si="1"/>
        <v>0</v>
      </c>
      <c r="H34" s="618">
        <f t="shared" si="1"/>
        <v>0</v>
      </c>
      <c r="I34" s="618">
        <f t="shared" si="1"/>
        <v>0</v>
      </c>
      <c r="J34" s="618">
        <f t="shared" si="1"/>
        <v>0</v>
      </c>
      <c r="K34" s="618">
        <f t="shared" si="1"/>
        <v>0</v>
      </c>
      <c r="L34" s="618">
        <f t="shared" si="1"/>
        <v>0</v>
      </c>
      <c r="M34" s="618">
        <f t="shared" si="1"/>
        <v>0</v>
      </c>
    </row>
    <row r="35" spans="1:13" x14ac:dyDescent="0.25">
      <c r="B35" s="596"/>
      <c r="C35" s="596"/>
      <c r="D35" s="596"/>
    </row>
    <row r="36" spans="1:13" x14ac:dyDescent="0.25">
      <c r="A36" s="610" t="s">
        <v>553</v>
      </c>
      <c r="B36" s="610"/>
    </row>
    <row r="37" spans="1:13" x14ac:dyDescent="0.25">
      <c r="A37" s="610" t="s">
        <v>572</v>
      </c>
      <c r="B37" s="610" t="s">
        <v>1025</v>
      </c>
    </row>
    <row r="38" spans="1:13" x14ac:dyDescent="0.25">
      <c r="A38" s="610" t="s">
        <v>573</v>
      </c>
      <c r="B38" s="610" t="s">
        <v>1026</v>
      </c>
    </row>
    <row r="39" spans="1:13" x14ac:dyDescent="0.25">
      <c r="A39" s="610" t="s">
        <v>1027</v>
      </c>
      <c r="B39" s="610" t="s">
        <v>1028</v>
      </c>
    </row>
  </sheetData>
  <mergeCells count="5">
    <mergeCell ref="A7:A8"/>
    <mergeCell ref="B7:B8"/>
    <mergeCell ref="C7:C8"/>
    <mergeCell ref="A34:C34"/>
    <mergeCell ref="D7:M7"/>
  </mergeCells>
  <pageMargins left="0.7" right="0.7" top="0.75" bottom="0.75" header="0.3" footer="0.3"/>
  <pageSetup paperSize="9" scale="5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49309-01F7-4F6E-B140-8496F41DDC89}">
  <sheetPr codeName="Sheet23">
    <tabColor rgb="FF92D050"/>
    <pageSetUpPr fitToPage="1"/>
  </sheetPr>
  <dimension ref="A1:S39"/>
  <sheetViews>
    <sheetView zoomScale="70" zoomScaleNormal="70" workbookViewId="0">
      <selection activeCell="J14" sqref="J14"/>
    </sheetView>
  </sheetViews>
  <sheetFormatPr defaultColWidth="9.140625" defaultRowHeight="15" x14ac:dyDescent="0.25"/>
  <cols>
    <col min="1" max="1" width="5.5703125" style="594" customWidth="1"/>
    <col min="2" max="3" width="21.5703125" style="594" customWidth="1"/>
    <col min="4" max="12" width="10.42578125" style="594" customWidth="1"/>
    <col min="13" max="13" width="11.85546875" style="594" customWidth="1"/>
    <col min="14" max="19" width="10.42578125" style="594" customWidth="1"/>
    <col min="20" max="254" width="9.140625" style="594"/>
    <col min="255" max="255" width="5.5703125" style="594" customWidth="1"/>
    <col min="256" max="257" width="21.5703125" style="594" customWidth="1"/>
    <col min="258" max="275" width="10.42578125" style="594" customWidth="1"/>
    <col min="276" max="510" width="9.140625" style="594"/>
    <col min="511" max="511" width="5.5703125" style="594" customWidth="1"/>
    <col min="512" max="513" width="21.5703125" style="594" customWidth="1"/>
    <col min="514" max="531" width="10.42578125" style="594" customWidth="1"/>
    <col min="532" max="766" width="9.140625" style="594"/>
    <col min="767" max="767" width="5.5703125" style="594" customWidth="1"/>
    <col min="768" max="769" width="21.5703125" style="594" customWidth="1"/>
    <col min="770" max="787" width="10.42578125" style="594" customWidth="1"/>
    <col min="788" max="1022" width="9.140625" style="594"/>
    <col min="1023" max="1023" width="5.5703125" style="594" customWidth="1"/>
    <col min="1024" max="1025" width="21.5703125" style="594" customWidth="1"/>
    <col min="1026" max="1043" width="10.42578125" style="594" customWidth="1"/>
    <col min="1044" max="1278" width="9.140625" style="594"/>
    <col min="1279" max="1279" width="5.5703125" style="594" customWidth="1"/>
    <col min="1280" max="1281" width="21.5703125" style="594" customWidth="1"/>
    <col min="1282" max="1299" width="10.42578125" style="594" customWidth="1"/>
    <col min="1300" max="1534" width="9.140625" style="594"/>
    <col min="1535" max="1535" width="5.5703125" style="594" customWidth="1"/>
    <col min="1536" max="1537" width="21.5703125" style="594" customWidth="1"/>
    <col min="1538" max="1555" width="10.42578125" style="594" customWidth="1"/>
    <col min="1556" max="1790" width="9.140625" style="594"/>
    <col min="1791" max="1791" width="5.5703125" style="594" customWidth="1"/>
    <col min="1792" max="1793" width="21.5703125" style="594" customWidth="1"/>
    <col min="1794" max="1811" width="10.42578125" style="594" customWidth="1"/>
    <col min="1812" max="2046" width="9.140625" style="594"/>
    <col min="2047" max="2047" width="5.5703125" style="594" customWidth="1"/>
    <col min="2048" max="2049" width="21.5703125" style="594" customWidth="1"/>
    <col min="2050" max="2067" width="10.42578125" style="594" customWidth="1"/>
    <col min="2068" max="2302" width="9.140625" style="594"/>
    <col min="2303" max="2303" width="5.5703125" style="594" customWidth="1"/>
    <col min="2304" max="2305" width="21.5703125" style="594" customWidth="1"/>
    <col min="2306" max="2323" width="10.42578125" style="594" customWidth="1"/>
    <col min="2324" max="2558" width="9.140625" style="594"/>
    <col min="2559" max="2559" width="5.5703125" style="594" customWidth="1"/>
    <col min="2560" max="2561" width="21.5703125" style="594" customWidth="1"/>
    <col min="2562" max="2579" width="10.42578125" style="594" customWidth="1"/>
    <col min="2580" max="2814" width="9.140625" style="594"/>
    <col min="2815" max="2815" width="5.5703125" style="594" customWidth="1"/>
    <col min="2816" max="2817" width="21.5703125" style="594" customWidth="1"/>
    <col min="2818" max="2835" width="10.42578125" style="594" customWidth="1"/>
    <col min="2836" max="3070" width="9.140625" style="594"/>
    <col min="3071" max="3071" width="5.5703125" style="594" customWidth="1"/>
    <col min="3072" max="3073" width="21.5703125" style="594" customWidth="1"/>
    <col min="3074" max="3091" width="10.42578125" style="594" customWidth="1"/>
    <col min="3092" max="3326" width="9.140625" style="594"/>
    <col min="3327" max="3327" width="5.5703125" style="594" customWidth="1"/>
    <col min="3328" max="3329" width="21.5703125" style="594" customWidth="1"/>
    <col min="3330" max="3347" width="10.42578125" style="594" customWidth="1"/>
    <col min="3348" max="3582" width="9.140625" style="594"/>
    <col min="3583" max="3583" width="5.5703125" style="594" customWidth="1"/>
    <col min="3584" max="3585" width="21.5703125" style="594" customWidth="1"/>
    <col min="3586" max="3603" width="10.42578125" style="594" customWidth="1"/>
    <col min="3604" max="3838" width="9.140625" style="594"/>
    <col min="3839" max="3839" width="5.5703125" style="594" customWidth="1"/>
    <col min="3840" max="3841" width="21.5703125" style="594" customWidth="1"/>
    <col min="3842" max="3859" width="10.42578125" style="594" customWidth="1"/>
    <col min="3860" max="4094" width="9.140625" style="594"/>
    <col min="4095" max="4095" width="5.5703125" style="594" customWidth="1"/>
    <col min="4096" max="4097" width="21.5703125" style="594" customWidth="1"/>
    <col min="4098" max="4115" width="10.42578125" style="594" customWidth="1"/>
    <col min="4116" max="4350" width="9.140625" style="594"/>
    <col min="4351" max="4351" width="5.5703125" style="594" customWidth="1"/>
    <col min="4352" max="4353" width="21.5703125" style="594" customWidth="1"/>
    <col min="4354" max="4371" width="10.42578125" style="594" customWidth="1"/>
    <col min="4372" max="4606" width="9.140625" style="594"/>
    <col min="4607" max="4607" width="5.5703125" style="594" customWidth="1"/>
    <col min="4608" max="4609" width="21.5703125" style="594" customWidth="1"/>
    <col min="4610" max="4627" width="10.42578125" style="594" customWidth="1"/>
    <col min="4628" max="4862" width="9.140625" style="594"/>
    <col min="4863" max="4863" width="5.5703125" style="594" customWidth="1"/>
    <col min="4864" max="4865" width="21.5703125" style="594" customWidth="1"/>
    <col min="4866" max="4883" width="10.42578125" style="594" customWidth="1"/>
    <col min="4884" max="5118" width="9.140625" style="594"/>
    <col min="5119" max="5119" width="5.5703125" style="594" customWidth="1"/>
    <col min="5120" max="5121" width="21.5703125" style="594" customWidth="1"/>
    <col min="5122" max="5139" width="10.42578125" style="594" customWidth="1"/>
    <col min="5140" max="5374" width="9.140625" style="594"/>
    <col min="5375" max="5375" width="5.5703125" style="594" customWidth="1"/>
    <col min="5376" max="5377" width="21.5703125" style="594" customWidth="1"/>
    <col min="5378" max="5395" width="10.42578125" style="594" customWidth="1"/>
    <col min="5396" max="5630" width="9.140625" style="594"/>
    <col min="5631" max="5631" width="5.5703125" style="594" customWidth="1"/>
    <col min="5632" max="5633" width="21.5703125" style="594" customWidth="1"/>
    <col min="5634" max="5651" width="10.42578125" style="594" customWidth="1"/>
    <col min="5652" max="5886" width="9.140625" style="594"/>
    <col min="5887" max="5887" width="5.5703125" style="594" customWidth="1"/>
    <col min="5888" max="5889" width="21.5703125" style="594" customWidth="1"/>
    <col min="5890" max="5907" width="10.42578125" style="594" customWidth="1"/>
    <col min="5908" max="6142" width="9.140625" style="594"/>
    <col min="6143" max="6143" width="5.5703125" style="594" customWidth="1"/>
    <col min="6144" max="6145" width="21.5703125" style="594" customWidth="1"/>
    <col min="6146" max="6163" width="10.42578125" style="594" customWidth="1"/>
    <col min="6164" max="6398" width="9.140625" style="594"/>
    <col min="6399" max="6399" width="5.5703125" style="594" customWidth="1"/>
    <col min="6400" max="6401" width="21.5703125" style="594" customWidth="1"/>
    <col min="6402" max="6419" width="10.42578125" style="594" customWidth="1"/>
    <col min="6420" max="6654" width="9.140625" style="594"/>
    <col min="6655" max="6655" width="5.5703125" style="594" customWidth="1"/>
    <col min="6656" max="6657" width="21.5703125" style="594" customWidth="1"/>
    <col min="6658" max="6675" width="10.42578125" style="594" customWidth="1"/>
    <col min="6676" max="6910" width="9.140625" style="594"/>
    <col min="6911" max="6911" width="5.5703125" style="594" customWidth="1"/>
    <col min="6912" max="6913" width="21.5703125" style="594" customWidth="1"/>
    <col min="6914" max="6931" width="10.42578125" style="594" customWidth="1"/>
    <col min="6932" max="7166" width="9.140625" style="594"/>
    <col min="7167" max="7167" width="5.5703125" style="594" customWidth="1"/>
    <col min="7168" max="7169" width="21.5703125" style="594" customWidth="1"/>
    <col min="7170" max="7187" width="10.42578125" style="594" customWidth="1"/>
    <col min="7188" max="7422" width="9.140625" style="594"/>
    <col min="7423" max="7423" width="5.5703125" style="594" customWidth="1"/>
    <col min="7424" max="7425" width="21.5703125" style="594" customWidth="1"/>
    <col min="7426" max="7443" width="10.42578125" style="594" customWidth="1"/>
    <col min="7444" max="7678" width="9.140625" style="594"/>
    <col min="7679" max="7679" width="5.5703125" style="594" customWidth="1"/>
    <col min="7680" max="7681" width="21.5703125" style="594" customWidth="1"/>
    <col min="7682" max="7699" width="10.42578125" style="594" customWidth="1"/>
    <col min="7700" max="7934" width="9.140625" style="594"/>
    <col min="7935" max="7935" width="5.5703125" style="594" customWidth="1"/>
    <col min="7936" max="7937" width="21.5703125" style="594" customWidth="1"/>
    <col min="7938" max="7955" width="10.42578125" style="594" customWidth="1"/>
    <col min="7956" max="8190" width="9.140625" style="594"/>
    <col min="8191" max="8191" width="5.5703125" style="594" customWidth="1"/>
    <col min="8192" max="8193" width="21.5703125" style="594" customWidth="1"/>
    <col min="8194" max="8211" width="10.42578125" style="594" customWidth="1"/>
    <col min="8212" max="8446" width="9.140625" style="594"/>
    <col min="8447" max="8447" width="5.5703125" style="594" customWidth="1"/>
    <col min="8448" max="8449" width="21.5703125" style="594" customWidth="1"/>
    <col min="8450" max="8467" width="10.42578125" style="594" customWidth="1"/>
    <col min="8468" max="8702" width="9.140625" style="594"/>
    <col min="8703" max="8703" width="5.5703125" style="594" customWidth="1"/>
    <col min="8704" max="8705" width="21.5703125" style="594" customWidth="1"/>
    <col min="8706" max="8723" width="10.42578125" style="594" customWidth="1"/>
    <col min="8724" max="8958" width="9.140625" style="594"/>
    <col min="8959" max="8959" width="5.5703125" style="594" customWidth="1"/>
    <col min="8960" max="8961" width="21.5703125" style="594" customWidth="1"/>
    <col min="8962" max="8979" width="10.42578125" style="594" customWidth="1"/>
    <col min="8980" max="9214" width="9.140625" style="594"/>
    <col min="9215" max="9215" width="5.5703125" style="594" customWidth="1"/>
    <col min="9216" max="9217" width="21.5703125" style="594" customWidth="1"/>
    <col min="9218" max="9235" width="10.42578125" style="594" customWidth="1"/>
    <col min="9236" max="9470" width="9.140625" style="594"/>
    <col min="9471" max="9471" width="5.5703125" style="594" customWidth="1"/>
    <col min="9472" max="9473" width="21.5703125" style="594" customWidth="1"/>
    <col min="9474" max="9491" width="10.42578125" style="594" customWidth="1"/>
    <col min="9492" max="9726" width="9.140625" style="594"/>
    <col min="9727" max="9727" width="5.5703125" style="594" customWidth="1"/>
    <col min="9728" max="9729" width="21.5703125" style="594" customWidth="1"/>
    <col min="9730" max="9747" width="10.42578125" style="594" customWidth="1"/>
    <col min="9748" max="9982" width="9.140625" style="594"/>
    <col min="9983" max="9983" width="5.5703125" style="594" customWidth="1"/>
    <col min="9984" max="9985" width="21.5703125" style="594" customWidth="1"/>
    <col min="9986" max="10003" width="10.42578125" style="594" customWidth="1"/>
    <col min="10004" max="10238" width="9.140625" style="594"/>
    <col min="10239" max="10239" width="5.5703125" style="594" customWidth="1"/>
    <col min="10240" max="10241" width="21.5703125" style="594" customWidth="1"/>
    <col min="10242" max="10259" width="10.42578125" style="594" customWidth="1"/>
    <col min="10260" max="10494" width="9.140625" style="594"/>
    <col min="10495" max="10495" width="5.5703125" style="594" customWidth="1"/>
    <col min="10496" max="10497" width="21.5703125" style="594" customWidth="1"/>
    <col min="10498" max="10515" width="10.42578125" style="594" customWidth="1"/>
    <col min="10516" max="10750" width="9.140625" style="594"/>
    <col min="10751" max="10751" width="5.5703125" style="594" customWidth="1"/>
    <col min="10752" max="10753" width="21.5703125" style="594" customWidth="1"/>
    <col min="10754" max="10771" width="10.42578125" style="594" customWidth="1"/>
    <col min="10772" max="11006" width="9.140625" style="594"/>
    <col min="11007" max="11007" width="5.5703125" style="594" customWidth="1"/>
    <col min="11008" max="11009" width="21.5703125" style="594" customWidth="1"/>
    <col min="11010" max="11027" width="10.42578125" style="594" customWidth="1"/>
    <col min="11028" max="11262" width="9.140625" style="594"/>
    <col min="11263" max="11263" width="5.5703125" style="594" customWidth="1"/>
    <col min="11264" max="11265" width="21.5703125" style="594" customWidth="1"/>
    <col min="11266" max="11283" width="10.42578125" style="594" customWidth="1"/>
    <col min="11284" max="11518" width="9.140625" style="594"/>
    <col min="11519" max="11519" width="5.5703125" style="594" customWidth="1"/>
    <col min="11520" max="11521" width="21.5703125" style="594" customWidth="1"/>
    <col min="11522" max="11539" width="10.42578125" style="594" customWidth="1"/>
    <col min="11540" max="11774" width="9.140625" style="594"/>
    <col min="11775" max="11775" width="5.5703125" style="594" customWidth="1"/>
    <col min="11776" max="11777" width="21.5703125" style="594" customWidth="1"/>
    <col min="11778" max="11795" width="10.42578125" style="594" customWidth="1"/>
    <col min="11796" max="12030" width="9.140625" style="594"/>
    <col min="12031" max="12031" width="5.5703125" style="594" customWidth="1"/>
    <col min="12032" max="12033" width="21.5703125" style="594" customWidth="1"/>
    <col min="12034" max="12051" width="10.42578125" style="594" customWidth="1"/>
    <col min="12052" max="12286" width="9.140625" style="594"/>
    <col min="12287" max="12287" width="5.5703125" style="594" customWidth="1"/>
    <col min="12288" max="12289" width="21.5703125" style="594" customWidth="1"/>
    <col min="12290" max="12307" width="10.42578125" style="594" customWidth="1"/>
    <col min="12308" max="12542" width="9.140625" style="594"/>
    <col min="12543" max="12543" width="5.5703125" style="594" customWidth="1"/>
    <col min="12544" max="12545" width="21.5703125" style="594" customWidth="1"/>
    <col min="12546" max="12563" width="10.42578125" style="594" customWidth="1"/>
    <col min="12564" max="12798" width="9.140625" style="594"/>
    <col min="12799" max="12799" width="5.5703125" style="594" customWidth="1"/>
    <col min="12800" max="12801" width="21.5703125" style="594" customWidth="1"/>
    <col min="12802" max="12819" width="10.42578125" style="594" customWidth="1"/>
    <col min="12820" max="13054" width="9.140625" style="594"/>
    <col min="13055" max="13055" width="5.5703125" style="594" customWidth="1"/>
    <col min="13056" max="13057" width="21.5703125" style="594" customWidth="1"/>
    <col min="13058" max="13075" width="10.42578125" style="594" customWidth="1"/>
    <col min="13076" max="13310" width="9.140625" style="594"/>
    <col min="13311" max="13311" width="5.5703125" style="594" customWidth="1"/>
    <col min="13312" max="13313" width="21.5703125" style="594" customWidth="1"/>
    <col min="13314" max="13331" width="10.42578125" style="594" customWidth="1"/>
    <col min="13332" max="13566" width="9.140625" style="594"/>
    <col min="13567" max="13567" width="5.5703125" style="594" customWidth="1"/>
    <col min="13568" max="13569" width="21.5703125" style="594" customWidth="1"/>
    <col min="13570" max="13587" width="10.42578125" style="594" customWidth="1"/>
    <col min="13588" max="13822" width="9.140625" style="594"/>
    <col min="13823" max="13823" width="5.5703125" style="594" customWidth="1"/>
    <col min="13824" max="13825" width="21.5703125" style="594" customWidth="1"/>
    <col min="13826" max="13843" width="10.42578125" style="594" customWidth="1"/>
    <col min="13844" max="14078" width="9.140625" style="594"/>
    <col min="14079" max="14079" width="5.5703125" style="594" customWidth="1"/>
    <col min="14080" max="14081" width="21.5703125" style="594" customWidth="1"/>
    <col min="14082" max="14099" width="10.42578125" style="594" customWidth="1"/>
    <col min="14100" max="14334" width="9.140625" style="594"/>
    <col min="14335" max="14335" width="5.5703125" style="594" customWidth="1"/>
    <col min="14336" max="14337" width="21.5703125" style="594" customWidth="1"/>
    <col min="14338" max="14355" width="10.42578125" style="594" customWidth="1"/>
    <col min="14356" max="14590" width="9.140625" style="594"/>
    <col min="14591" max="14591" width="5.5703125" style="594" customWidth="1"/>
    <col min="14592" max="14593" width="21.5703125" style="594" customWidth="1"/>
    <col min="14594" max="14611" width="10.42578125" style="594" customWidth="1"/>
    <col min="14612" max="14846" width="9.140625" style="594"/>
    <col min="14847" max="14847" width="5.5703125" style="594" customWidth="1"/>
    <col min="14848" max="14849" width="21.5703125" style="594" customWidth="1"/>
    <col min="14850" max="14867" width="10.42578125" style="594" customWidth="1"/>
    <col min="14868" max="15102" width="9.140625" style="594"/>
    <col min="15103" max="15103" width="5.5703125" style="594" customWidth="1"/>
    <col min="15104" max="15105" width="21.5703125" style="594" customWidth="1"/>
    <col min="15106" max="15123" width="10.42578125" style="594" customWidth="1"/>
    <col min="15124" max="15358" width="9.140625" style="594"/>
    <col min="15359" max="15359" width="5.5703125" style="594" customWidth="1"/>
    <col min="15360" max="15361" width="21.5703125" style="594" customWidth="1"/>
    <col min="15362" max="15379" width="10.42578125" style="594" customWidth="1"/>
    <col min="15380" max="15614" width="9.140625" style="594"/>
    <col min="15615" max="15615" width="5.5703125" style="594" customWidth="1"/>
    <col min="15616" max="15617" width="21.5703125" style="594" customWidth="1"/>
    <col min="15618" max="15635" width="10.42578125" style="594" customWidth="1"/>
    <col min="15636" max="15870" width="9.140625" style="594"/>
    <col min="15871" max="15871" width="5.5703125" style="594" customWidth="1"/>
    <col min="15872" max="15873" width="21.5703125" style="594" customWidth="1"/>
    <col min="15874" max="15891" width="10.42578125" style="594" customWidth="1"/>
    <col min="15892" max="16126" width="9.140625" style="594"/>
    <col min="16127" max="16127" width="5.5703125" style="594" customWidth="1"/>
    <col min="16128" max="16129" width="21.5703125" style="594" customWidth="1"/>
    <col min="16130" max="16147" width="10.42578125" style="594" customWidth="1"/>
    <col min="16148" max="16384" width="9.140625" style="594"/>
  </cols>
  <sheetData>
    <row r="1" spans="1:19" ht="15.75" x14ac:dyDescent="0.25">
      <c r="A1" s="829" t="s">
        <v>581</v>
      </c>
    </row>
    <row r="3" spans="1:19" s="595" customFormat="1" ht="16.5" x14ac:dyDescent="0.25">
      <c r="A3" s="1189" t="s">
        <v>575</v>
      </c>
      <c r="B3" s="1189"/>
      <c r="C3" s="1189"/>
      <c r="D3" s="1189"/>
      <c r="E3" s="1189"/>
      <c r="F3" s="1189"/>
      <c r="G3" s="1189"/>
      <c r="H3" s="1189"/>
      <c r="I3" s="1189"/>
      <c r="J3" s="1189"/>
      <c r="K3" s="1189"/>
      <c r="L3" s="1189"/>
      <c r="M3" s="1189"/>
      <c r="N3" s="1189"/>
      <c r="O3" s="1189"/>
      <c r="P3" s="1189"/>
      <c r="Q3" s="1189"/>
      <c r="R3" s="1189"/>
      <c r="S3" s="1189"/>
    </row>
    <row r="4" spans="1:19" s="595" customFormat="1" ht="16.5" x14ac:dyDescent="0.25">
      <c r="A4" s="830"/>
      <c r="B4" s="830"/>
      <c r="C4" s="830"/>
      <c r="D4" s="830"/>
      <c r="E4" s="830"/>
      <c r="F4" s="830"/>
      <c r="G4" s="830"/>
      <c r="H4" s="587" t="str">
        <f>'1'!E5</f>
        <v>KABUPATEN/KOTA</v>
      </c>
      <c r="I4" s="588" t="str">
        <f>'1'!$F$5</f>
        <v>….......</v>
      </c>
      <c r="J4" s="830"/>
      <c r="K4" s="830"/>
      <c r="L4" s="830"/>
      <c r="M4" s="831"/>
      <c r="N4" s="831"/>
      <c r="O4" s="831"/>
      <c r="P4" s="831"/>
      <c r="Q4" s="831"/>
      <c r="R4" s="831"/>
      <c r="S4" s="831"/>
    </row>
    <row r="5" spans="1:19" s="595" customFormat="1" ht="16.5" x14ac:dyDescent="0.25">
      <c r="A5" s="830"/>
      <c r="B5" s="830"/>
      <c r="C5" s="830"/>
      <c r="D5" s="830"/>
      <c r="E5" s="830"/>
      <c r="F5" s="830"/>
      <c r="G5" s="830"/>
      <c r="H5" s="587" t="str">
        <f>'1'!E6</f>
        <v>TAHUN</v>
      </c>
      <c r="I5" s="588" t="str">
        <f>'1'!$F$6</f>
        <v>….......</v>
      </c>
      <c r="J5" s="830"/>
      <c r="K5" s="830"/>
      <c r="L5" s="830"/>
      <c r="M5" s="831"/>
      <c r="N5" s="831"/>
      <c r="O5" s="831"/>
      <c r="P5" s="831"/>
      <c r="Q5" s="831"/>
      <c r="R5" s="831"/>
      <c r="S5" s="831"/>
    </row>
    <row r="6" spans="1:19" ht="15.75" thickBot="1" x14ac:dyDescent="0.3">
      <c r="A6" s="619"/>
      <c r="B6" s="619"/>
      <c r="C6" s="619"/>
      <c r="D6" s="619"/>
      <c r="E6" s="619"/>
      <c r="F6" s="619"/>
      <c r="G6" s="619"/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</row>
    <row r="7" spans="1:19" ht="15.75" x14ac:dyDescent="0.25">
      <c r="A7" s="1190" t="s">
        <v>2</v>
      </c>
      <c r="B7" s="1190" t="s">
        <v>254</v>
      </c>
      <c r="C7" s="1190" t="s">
        <v>409</v>
      </c>
      <c r="D7" s="1192" t="s">
        <v>576</v>
      </c>
      <c r="E7" s="1193"/>
      <c r="F7" s="1193"/>
      <c r="G7" s="1193"/>
      <c r="H7" s="1193"/>
      <c r="I7" s="832"/>
      <c r="J7" s="832"/>
      <c r="K7" s="1194" t="s">
        <v>577</v>
      </c>
      <c r="L7" s="1195"/>
      <c r="M7" s="1195"/>
      <c r="N7" s="1195"/>
      <c r="O7" s="1195"/>
      <c r="P7" s="1195"/>
      <c r="Q7" s="1195"/>
      <c r="R7" s="1195"/>
      <c r="S7" s="1196"/>
    </row>
    <row r="8" spans="1:19" ht="43.5" customHeight="1" x14ac:dyDescent="0.25">
      <c r="A8" s="1181"/>
      <c r="B8" s="1181"/>
      <c r="C8" s="1181"/>
      <c r="D8" s="1197" t="s">
        <v>256</v>
      </c>
      <c r="E8" s="1198" t="s">
        <v>578</v>
      </c>
      <c r="F8" s="1199"/>
      <c r="G8" s="1198" t="s">
        <v>1239</v>
      </c>
      <c r="H8" s="1199"/>
      <c r="I8" s="1200" t="s">
        <v>1029</v>
      </c>
      <c r="J8" s="1201"/>
      <c r="K8" s="1197" t="s">
        <v>256</v>
      </c>
      <c r="L8" s="1198" t="s">
        <v>1238</v>
      </c>
      <c r="M8" s="1199"/>
      <c r="N8" s="1198" t="s">
        <v>579</v>
      </c>
      <c r="O8" s="1199"/>
      <c r="P8" s="1202" t="s">
        <v>1030</v>
      </c>
      <c r="Q8" s="1203"/>
      <c r="R8" s="1198" t="s">
        <v>580</v>
      </c>
      <c r="S8" s="1199"/>
    </row>
    <row r="9" spans="1:19" ht="31.5" x14ac:dyDescent="0.25">
      <c r="A9" s="1191"/>
      <c r="B9" s="1191"/>
      <c r="C9" s="1191"/>
      <c r="D9" s="1191"/>
      <c r="E9" s="833" t="s">
        <v>256</v>
      </c>
      <c r="F9" s="833" t="s">
        <v>27</v>
      </c>
      <c r="G9" s="833" t="s">
        <v>256</v>
      </c>
      <c r="H9" s="833" t="s">
        <v>27</v>
      </c>
      <c r="I9" s="833" t="s">
        <v>256</v>
      </c>
      <c r="J9" s="833" t="s">
        <v>27</v>
      </c>
      <c r="K9" s="1191"/>
      <c r="L9" s="833" t="s">
        <v>256</v>
      </c>
      <c r="M9" s="833" t="s">
        <v>27</v>
      </c>
      <c r="N9" s="833" t="s">
        <v>256</v>
      </c>
      <c r="O9" s="833" t="s">
        <v>27</v>
      </c>
      <c r="P9" s="833" t="s">
        <v>256</v>
      </c>
      <c r="Q9" s="833" t="s">
        <v>27</v>
      </c>
      <c r="R9" s="833" t="s">
        <v>256</v>
      </c>
      <c r="S9" s="833" t="s">
        <v>27</v>
      </c>
    </row>
    <row r="10" spans="1:19" x14ac:dyDescent="0.25">
      <c r="A10" s="834">
        <v>1</v>
      </c>
      <c r="B10" s="834">
        <v>2</v>
      </c>
      <c r="C10" s="834">
        <v>3</v>
      </c>
      <c r="D10" s="834">
        <v>4</v>
      </c>
      <c r="E10" s="834">
        <v>5</v>
      </c>
      <c r="F10" s="834">
        <v>6</v>
      </c>
      <c r="G10" s="834">
        <v>7</v>
      </c>
      <c r="H10" s="834">
        <v>8</v>
      </c>
      <c r="I10" s="834">
        <v>9</v>
      </c>
      <c r="J10" s="834">
        <v>10</v>
      </c>
      <c r="K10" s="834">
        <v>11</v>
      </c>
      <c r="L10" s="834">
        <v>12</v>
      </c>
      <c r="M10" s="834">
        <v>13</v>
      </c>
      <c r="N10" s="834">
        <v>14</v>
      </c>
      <c r="O10" s="834">
        <v>15</v>
      </c>
      <c r="P10" s="834">
        <v>16</v>
      </c>
      <c r="Q10" s="834">
        <v>17</v>
      </c>
      <c r="R10" s="834">
        <v>18</v>
      </c>
      <c r="S10" s="834">
        <v>19</v>
      </c>
    </row>
    <row r="11" spans="1:19" ht="20.100000000000001" customHeight="1" x14ac:dyDescent="0.25">
      <c r="A11" s="560">
        <v>1</v>
      </c>
      <c r="B11" s="620">
        <f>'9'!B9</f>
        <v>0</v>
      </c>
      <c r="C11" s="620">
        <f>'9'!C9</f>
        <v>0</v>
      </c>
      <c r="D11" s="621"/>
      <c r="E11" s="621"/>
      <c r="F11" s="622" t="e">
        <f t="shared" ref="F11:F30" si="0">E11/D11*100</f>
        <v>#DIV/0!</v>
      </c>
      <c r="G11" s="621"/>
      <c r="H11" s="622" t="e">
        <f>G11/D11*100</f>
        <v>#DIV/0!</v>
      </c>
      <c r="I11" s="623"/>
      <c r="J11" s="623" t="e">
        <f>I11/D11*100</f>
        <v>#DIV/0!</v>
      </c>
      <c r="K11" s="624"/>
      <c r="L11" s="624"/>
      <c r="M11" s="623" t="e">
        <f t="shared" ref="M11:M30" si="1">L11/K11*100</f>
        <v>#DIV/0!</v>
      </c>
      <c r="N11" s="624"/>
      <c r="O11" s="628" t="e">
        <f t="shared" ref="O11:O30" si="2">N11/K11*100</f>
        <v>#DIV/0!</v>
      </c>
      <c r="P11" s="625"/>
      <c r="Q11" s="628" t="e">
        <f>P11/K11*100</f>
        <v>#DIV/0!</v>
      </c>
      <c r="R11" s="626"/>
      <c r="S11" s="627" t="e">
        <f t="shared" ref="S11:S30" si="3">R11/K11*100</f>
        <v>#DIV/0!</v>
      </c>
    </row>
    <row r="12" spans="1:19" ht="20.100000000000001" customHeight="1" x14ac:dyDescent="0.25">
      <c r="A12" s="556">
        <v>2</v>
      </c>
      <c r="B12" s="620">
        <f>'9'!B10</f>
        <v>0</v>
      </c>
      <c r="C12" s="620">
        <f>'9'!C10</f>
        <v>0</v>
      </c>
      <c r="D12" s="621"/>
      <c r="E12" s="621"/>
      <c r="F12" s="622" t="e">
        <f t="shared" si="0"/>
        <v>#DIV/0!</v>
      </c>
      <c r="G12" s="621"/>
      <c r="H12" s="622" t="e">
        <f t="shared" ref="H12:H30" si="4">G12/D12*100</f>
        <v>#DIV/0!</v>
      </c>
      <c r="I12" s="623"/>
      <c r="J12" s="623" t="e">
        <f t="shared" ref="J12:J30" si="5">I12/D12*100</f>
        <v>#DIV/0!</v>
      </c>
      <c r="K12" s="624"/>
      <c r="L12" s="624"/>
      <c r="M12" s="623" t="e">
        <f t="shared" si="1"/>
        <v>#DIV/0!</v>
      </c>
      <c r="N12" s="624"/>
      <c r="O12" s="628" t="e">
        <f t="shared" si="2"/>
        <v>#DIV/0!</v>
      </c>
      <c r="P12" s="625"/>
      <c r="Q12" s="628" t="e">
        <f t="shared" ref="Q12:Q30" si="6">P12/K12*100</f>
        <v>#DIV/0!</v>
      </c>
      <c r="R12" s="626"/>
      <c r="S12" s="627" t="e">
        <f t="shared" si="3"/>
        <v>#DIV/0!</v>
      </c>
    </row>
    <row r="13" spans="1:19" ht="20.100000000000001" customHeight="1" x14ac:dyDescent="0.25">
      <c r="A13" s="556">
        <v>3</v>
      </c>
      <c r="B13" s="620">
        <f>'9'!B11</f>
        <v>0</v>
      </c>
      <c r="C13" s="620">
        <f>'9'!C11</f>
        <v>0</v>
      </c>
      <c r="D13" s="621"/>
      <c r="E13" s="621"/>
      <c r="F13" s="622" t="e">
        <f t="shared" si="0"/>
        <v>#DIV/0!</v>
      </c>
      <c r="G13" s="621"/>
      <c r="H13" s="622" t="e">
        <f t="shared" si="4"/>
        <v>#DIV/0!</v>
      </c>
      <c r="I13" s="623"/>
      <c r="J13" s="623" t="e">
        <f t="shared" si="5"/>
        <v>#DIV/0!</v>
      </c>
      <c r="K13" s="624"/>
      <c r="L13" s="624"/>
      <c r="M13" s="623" t="e">
        <f t="shared" si="1"/>
        <v>#DIV/0!</v>
      </c>
      <c r="N13" s="624"/>
      <c r="O13" s="628" t="e">
        <f t="shared" si="2"/>
        <v>#DIV/0!</v>
      </c>
      <c r="P13" s="625"/>
      <c r="Q13" s="628" t="e">
        <f t="shared" si="6"/>
        <v>#DIV/0!</v>
      </c>
      <c r="R13" s="626"/>
      <c r="S13" s="627" t="e">
        <f t="shared" si="3"/>
        <v>#DIV/0!</v>
      </c>
    </row>
    <row r="14" spans="1:19" ht="20.100000000000001" customHeight="1" x14ac:dyDescent="0.25">
      <c r="A14" s="556">
        <v>4</v>
      </c>
      <c r="B14" s="620">
        <f>'9'!B12</f>
        <v>0</v>
      </c>
      <c r="C14" s="620">
        <f>'9'!C12</f>
        <v>0</v>
      </c>
      <c r="D14" s="621"/>
      <c r="E14" s="621"/>
      <c r="F14" s="622" t="e">
        <f t="shared" si="0"/>
        <v>#DIV/0!</v>
      </c>
      <c r="G14" s="621"/>
      <c r="H14" s="622" t="e">
        <f t="shared" si="4"/>
        <v>#DIV/0!</v>
      </c>
      <c r="I14" s="623"/>
      <c r="J14" s="623" t="e">
        <f t="shared" si="5"/>
        <v>#DIV/0!</v>
      </c>
      <c r="K14" s="624"/>
      <c r="L14" s="624"/>
      <c r="M14" s="623" t="e">
        <f t="shared" si="1"/>
        <v>#DIV/0!</v>
      </c>
      <c r="N14" s="624"/>
      <c r="O14" s="628" t="e">
        <f t="shared" si="2"/>
        <v>#DIV/0!</v>
      </c>
      <c r="P14" s="625"/>
      <c r="Q14" s="628" t="e">
        <f t="shared" si="6"/>
        <v>#DIV/0!</v>
      </c>
      <c r="R14" s="626"/>
      <c r="S14" s="627" t="e">
        <f t="shared" si="3"/>
        <v>#DIV/0!</v>
      </c>
    </row>
    <row r="15" spans="1:19" ht="20.100000000000001" customHeight="1" x14ac:dyDescent="0.25">
      <c r="A15" s="556">
        <v>5</v>
      </c>
      <c r="B15" s="620">
        <f>'9'!B13</f>
        <v>0</v>
      </c>
      <c r="C15" s="620">
        <f>'9'!C13</f>
        <v>0</v>
      </c>
      <c r="D15" s="621"/>
      <c r="E15" s="621"/>
      <c r="F15" s="622" t="e">
        <f t="shared" si="0"/>
        <v>#DIV/0!</v>
      </c>
      <c r="G15" s="621"/>
      <c r="H15" s="622" t="e">
        <f t="shared" si="4"/>
        <v>#DIV/0!</v>
      </c>
      <c r="I15" s="623"/>
      <c r="J15" s="623" t="e">
        <f t="shared" si="5"/>
        <v>#DIV/0!</v>
      </c>
      <c r="K15" s="624"/>
      <c r="L15" s="624"/>
      <c r="M15" s="623" t="e">
        <f t="shared" si="1"/>
        <v>#DIV/0!</v>
      </c>
      <c r="N15" s="624"/>
      <c r="O15" s="628" t="e">
        <f t="shared" si="2"/>
        <v>#DIV/0!</v>
      </c>
      <c r="P15" s="625"/>
      <c r="Q15" s="628" t="e">
        <f t="shared" si="6"/>
        <v>#DIV/0!</v>
      </c>
      <c r="R15" s="626"/>
      <c r="S15" s="627" t="e">
        <f t="shared" si="3"/>
        <v>#DIV/0!</v>
      </c>
    </row>
    <row r="16" spans="1:19" ht="20.100000000000001" customHeight="1" x14ac:dyDescent="0.25">
      <c r="A16" s="556">
        <v>6</v>
      </c>
      <c r="B16" s="620">
        <f>'9'!B14</f>
        <v>0</v>
      </c>
      <c r="C16" s="620">
        <f>'9'!C14</f>
        <v>0</v>
      </c>
      <c r="D16" s="621"/>
      <c r="E16" s="621"/>
      <c r="F16" s="622" t="e">
        <f t="shared" si="0"/>
        <v>#DIV/0!</v>
      </c>
      <c r="G16" s="621"/>
      <c r="H16" s="622" t="e">
        <f t="shared" si="4"/>
        <v>#DIV/0!</v>
      </c>
      <c r="I16" s="623"/>
      <c r="J16" s="623" t="e">
        <f t="shared" si="5"/>
        <v>#DIV/0!</v>
      </c>
      <c r="K16" s="624"/>
      <c r="L16" s="624"/>
      <c r="M16" s="623" t="e">
        <f t="shared" si="1"/>
        <v>#DIV/0!</v>
      </c>
      <c r="N16" s="624"/>
      <c r="O16" s="628" t="e">
        <f t="shared" si="2"/>
        <v>#DIV/0!</v>
      </c>
      <c r="P16" s="625"/>
      <c r="Q16" s="628" t="e">
        <f t="shared" si="6"/>
        <v>#DIV/0!</v>
      </c>
      <c r="R16" s="626"/>
      <c r="S16" s="627" t="e">
        <f t="shared" si="3"/>
        <v>#DIV/0!</v>
      </c>
    </row>
    <row r="17" spans="1:19" ht="20.100000000000001" customHeight="1" x14ac:dyDescent="0.25">
      <c r="A17" s="556">
        <v>7</v>
      </c>
      <c r="B17" s="620">
        <f>'9'!B15</f>
        <v>0</v>
      </c>
      <c r="C17" s="620">
        <f>'9'!C15</f>
        <v>0</v>
      </c>
      <c r="D17" s="621"/>
      <c r="E17" s="621"/>
      <c r="F17" s="622" t="e">
        <f t="shared" si="0"/>
        <v>#DIV/0!</v>
      </c>
      <c r="G17" s="621"/>
      <c r="H17" s="622" t="e">
        <f t="shared" si="4"/>
        <v>#DIV/0!</v>
      </c>
      <c r="I17" s="623"/>
      <c r="J17" s="623" t="e">
        <f t="shared" si="5"/>
        <v>#DIV/0!</v>
      </c>
      <c r="K17" s="624"/>
      <c r="L17" s="624"/>
      <c r="M17" s="623" t="e">
        <f t="shared" si="1"/>
        <v>#DIV/0!</v>
      </c>
      <c r="N17" s="624"/>
      <c r="O17" s="628" t="e">
        <f t="shared" si="2"/>
        <v>#DIV/0!</v>
      </c>
      <c r="P17" s="625"/>
      <c r="Q17" s="628" t="e">
        <f t="shared" si="6"/>
        <v>#DIV/0!</v>
      </c>
      <c r="R17" s="626"/>
      <c r="S17" s="627" t="e">
        <f t="shared" si="3"/>
        <v>#DIV/0!</v>
      </c>
    </row>
    <row r="18" spans="1:19" ht="20.100000000000001" customHeight="1" x14ac:dyDescent="0.25">
      <c r="A18" s="556">
        <v>8</v>
      </c>
      <c r="B18" s="620">
        <f>'9'!B16</f>
        <v>0</v>
      </c>
      <c r="C18" s="620">
        <f>'9'!C16</f>
        <v>0</v>
      </c>
      <c r="D18" s="621"/>
      <c r="E18" s="621"/>
      <c r="F18" s="622" t="e">
        <f t="shared" si="0"/>
        <v>#DIV/0!</v>
      </c>
      <c r="G18" s="621"/>
      <c r="H18" s="622" t="e">
        <f t="shared" si="4"/>
        <v>#DIV/0!</v>
      </c>
      <c r="I18" s="623"/>
      <c r="J18" s="623" t="e">
        <f t="shared" si="5"/>
        <v>#DIV/0!</v>
      </c>
      <c r="K18" s="624"/>
      <c r="L18" s="624"/>
      <c r="M18" s="623" t="e">
        <f t="shared" si="1"/>
        <v>#DIV/0!</v>
      </c>
      <c r="N18" s="624"/>
      <c r="O18" s="628" t="e">
        <f t="shared" si="2"/>
        <v>#DIV/0!</v>
      </c>
      <c r="P18" s="625"/>
      <c r="Q18" s="628" t="e">
        <f t="shared" si="6"/>
        <v>#DIV/0!</v>
      </c>
      <c r="R18" s="626"/>
      <c r="S18" s="627" t="e">
        <f t="shared" si="3"/>
        <v>#DIV/0!</v>
      </c>
    </row>
    <row r="19" spans="1:19" ht="20.100000000000001" customHeight="1" x14ac:dyDescent="0.25">
      <c r="A19" s="556">
        <v>9</v>
      </c>
      <c r="B19" s="620">
        <f>'9'!B17</f>
        <v>0</v>
      </c>
      <c r="C19" s="620">
        <f>'9'!C17</f>
        <v>0</v>
      </c>
      <c r="D19" s="621"/>
      <c r="E19" s="621"/>
      <c r="F19" s="622" t="e">
        <f t="shared" si="0"/>
        <v>#DIV/0!</v>
      </c>
      <c r="G19" s="621"/>
      <c r="H19" s="622" t="e">
        <f t="shared" si="4"/>
        <v>#DIV/0!</v>
      </c>
      <c r="I19" s="623"/>
      <c r="J19" s="623" t="e">
        <f t="shared" si="5"/>
        <v>#DIV/0!</v>
      </c>
      <c r="K19" s="624"/>
      <c r="L19" s="624"/>
      <c r="M19" s="623" t="e">
        <f t="shared" si="1"/>
        <v>#DIV/0!</v>
      </c>
      <c r="N19" s="624"/>
      <c r="O19" s="628" t="e">
        <f t="shared" si="2"/>
        <v>#DIV/0!</v>
      </c>
      <c r="P19" s="625"/>
      <c r="Q19" s="628" t="e">
        <f t="shared" si="6"/>
        <v>#DIV/0!</v>
      </c>
      <c r="R19" s="626"/>
      <c r="S19" s="627" t="e">
        <f t="shared" si="3"/>
        <v>#DIV/0!</v>
      </c>
    </row>
    <row r="20" spans="1:19" ht="20.100000000000001" customHeight="1" x14ac:dyDescent="0.25">
      <c r="A20" s="556">
        <v>10</v>
      </c>
      <c r="B20" s="620">
        <f>'9'!B18</f>
        <v>0</v>
      </c>
      <c r="C20" s="620">
        <f>'9'!C18</f>
        <v>0</v>
      </c>
      <c r="D20" s="621"/>
      <c r="E20" s="621"/>
      <c r="F20" s="622" t="e">
        <f t="shared" si="0"/>
        <v>#DIV/0!</v>
      </c>
      <c r="G20" s="621"/>
      <c r="H20" s="622" t="e">
        <f t="shared" si="4"/>
        <v>#DIV/0!</v>
      </c>
      <c r="I20" s="623"/>
      <c r="J20" s="623" t="e">
        <f t="shared" si="5"/>
        <v>#DIV/0!</v>
      </c>
      <c r="K20" s="624"/>
      <c r="L20" s="624"/>
      <c r="M20" s="623" t="e">
        <f t="shared" si="1"/>
        <v>#DIV/0!</v>
      </c>
      <c r="N20" s="624"/>
      <c r="O20" s="628" t="e">
        <f t="shared" si="2"/>
        <v>#DIV/0!</v>
      </c>
      <c r="P20" s="625"/>
      <c r="Q20" s="628" t="e">
        <f t="shared" si="6"/>
        <v>#DIV/0!</v>
      </c>
      <c r="R20" s="626"/>
      <c r="S20" s="627" t="e">
        <f t="shared" si="3"/>
        <v>#DIV/0!</v>
      </c>
    </row>
    <row r="21" spans="1:19" ht="20.100000000000001" customHeight="1" x14ac:dyDescent="0.25">
      <c r="A21" s="556">
        <v>11</v>
      </c>
      <c r="B21" s="620">
        <f>'9'!B19</f>
        <v>0</v>
      </c>
      <c r="C21" s="620">
        <f>'9'!C19</f>
        <v>0</v>
      </c>
      <c r="D21" s="621"/>
      <c r="E21" s="621"/>
      <c r="F21" s="622" t="e">
        <f t="shared" si="0"/>
        <v>#DIV/0!</v>
      </c>
      <c r="G21" s="621"/>
      <c r="H21" s="622" t="e">
        <f t="shared" si="4"/>
        <v>#DIV/0!</v>
      </c>
      <c r="I21" s="623"/>
      <c r="J21" s="623" t="e">
        <f t="shared" si="5"/>
        <v>#DIV/0!</v>
      </c>
      <c r="K21" s="624"/>
      <c r="L21" s="624"/>
      <c r="M21" s="623" t="e">
        <f t="shared" si="1"/>
        <v>#DIV/0!</v>
      </c>
      <c r="N21" s="624"/>
      <c r="O21" s="628" t="e">
        <f t="shared" si="2"/>
        <v>#DIV/0!</v>
      </c>
      <c r="P21" s="625"/>
      <c r="Q21" s="628" t="e">
        <f t="shared" si="6"/>
        <v>#DIV/0!</v>
      </c>
      <c r="R21" s="626"/>
      <c r="S21" s="627" t="e">
        <f t="shared" si="3"/>
        <v>#DIV/0!</v>
      </c>
    </row>
    <row r="22" spans="1:19" ht="20.100000000000001" customHeight="1" x14ac:dyDescent="0.25">
      <c r="A22" s="556">
        <v>12</v>
      </c>
      <c r="B22" s="620">
        <f>'9'!B20</f>
        <v>0</v>
      </c>
      <c r="C22" s="620">
        <f>'9'!C20</f>
        <v>0</v>
      </c>
      <c r="D22" s="621"/>
      <c r="E22" s="621"/>
      <c r="F22" s="622" t="e">
        <f t="shared" si="0"/>
        <v>#DIV/0!</v>
      </c>
      <c r="G22" s="621"/>
      <c r="H22" s="622" t="e">
        <f t="shared" si="4"/>
        <v>#DIV/0!</v>
      </c>
      <c r="I22" s="623"/>
      <c r="J22" s="623" t="e">
        <f t="shared" si="5"/>
        <v>#DIV/0!</v>
      </c>
      <c r="K22" s="624"/>
      <c r="L22" s="624"/>
      <c r="M22" s="623" t="e">
        <f t="shared" si="1"/>
        <v>#DIV/0!</v>
      </c>
      <c r="N22" s="624"/>
      <c r="O22" s="628" t="e">
        <f t="shared" si="2"/>
        <v>#DIV/0!</v>
      </c>
      <c r="P22" s="625"/>
      <c r="Q22" s="628" t="e">
        <f t="shared" si="6"/>
        <v>#DIV/0!</v>
      </c>
      <c r="R22" s="626"/>
      <c r="S22" s="627" t="e">
        <f t="shared" si="3"/>
        <v>#DIV/0!</v>
      </c>
    </row>
    <row r="23" spans="1:19" ht="20.100000000000001" customHeight="1" x14ac:dyDescent="0.25">
      <c r="A23" s="556">
        <v>13</v>
      </c>
      <c r="B23" s="620">
        <f>'9'!B21</f>
        <v>0</v>
      </c>
      <c r="C23" s="620">
        <f>'9'!C21</f>
        <v>0</v>
      </c>
      <c r="D23" s="621"/>
      <c r="E23" s="621"/>
      <c r="F23" s="622" t="e">
        <f t="shared" si="0"/>
        <v>#DIV/0!</v>
      </c>
      <c r="G23" s="621"/>
      <c r="H23" s="622" t="e">
        <f t="shared" si="4"/>
        <v>#DIV/0!</v>
      </c>
      <c r="I23" s="623"/>
      <c r="J23" s="623" t="e">
        <f t="shared" si="5"/>
        <v>#DIV/0!</v>
      </c>
      <c r="K23" s="624"/>
      <c r="L23" s="624"/>
      <c r="M23" s="623" t="e">
        <f t="shared" si="1"/>
        <v>#DIV/0!</v>
      </c>
      <c r="N23" s="624"/>
      <c r="O23" s="628" t="e">
        <f t="shared" si="2"/>
        <v>#DIV/0!</v>
      </c>
      <c r="P23" s="625"/>
      <c r="Q23" s="628" t="e">
        <f t="shared" si="6"/>
        <v>#DIV/0!</v>
      </c>
      <c r="R23" s="626"/>
      <c r="S23" s="627" t="e">
        <f t="shared" si="3"/>
        <v>#DIV/0!</v>
      </c>
    </row>
    <row r="24" spans="1:19" ht="20.100000000000001" customHeight="1" x14ac:dyDescent="0.25">
      <c r="A24" s="556">
        <v>14</v>
      </c>
      <c r="B24" s="620">
        <f>'9'!B22</f>
        <v>0</v>
      </c>
      <c r="C24" s="620">
        <f>'9'!C22</f>
        <v>0</v>
      </c>
      <c r="D24" s="621"/>
      <c r="E24" s="621"/>
      <c r="F24" s="622" t="e">
        <f t="shared" si="0"/>
        <v>#DIV/0!</v>
      </c>
      <c r="G24" s="621"/>
      <c r="H24" s="622" t="e">
        <f t="shared" si="4"/>
        <v>#DIV/0!</v>
      </c>
      <c r="I24" s="623"/>
      <c r="J24" s="623" t="e">
        <f t="shared" si="5"/>
        <v>#DIV/0!</v>
      </c>
      <c r="K24" s="624"/>
      <c r="L24" s="624"/>
      <c r="M24" s="623" t="e">
        <f t="shared" si="1"/>
        <v>#DIV/0!</v>
      </c>
      <c r="N24" s="624"/>
      <c r="O24" s="628" t="e">
        <f t="shared" si="2"/>
        <v>#DIV/0!</v>
      </c>
      <c r="P24" s="625"/>
      <c r="Q24" s="628" t="e">
        <f t="shared" si="6"/>
        <v>#DIV/0!</v>
      </c>
      <c r="R24" s="626"/>
      <c r="S24" s="627" t="e">
        <f t="shared" si="3"/>
        <v>#DIV/0!</v>
      </c>
    </row>
    <row r="25" spans="1:19" ht="20.100000000000001" customHeight="1" x14ac:dyDescent="0.25">
      <c r="A25" s="556">
        <v>15</v>
      </c>
      <c r="B25" s="620">
        <f>'9'!B23</f>
        <v>0</v>
      </c>
      <c r="C25" s="620">
        <f>'9'!C23</f>
        <v>0</v>
      </c>
      <c r="D25" s="621"/>
      <c r="E25" s="621"/>
      <c r="F25" s="622" t="e">
        <f t="shared" si="0"/>
        <v>#DIV/0!</v>
      </c>
      <c r="G25" s="621"/>
      <c r="H25" s="622" t="e">
        <f t="shared" si="4"/>
        <v>#DIV/0!</v>
      </c>
      <c r="I25" s="623"/>
      <c r="J25" s="623" t="e">
        <f t="shared" si="5"/>
        <v>#DIV/0!</v>
      </c>
      <c r="K25" s="624"/>
      <c r="L25" s="624"/>
      <c r="M25" s="623" t="e">
        <f t="shared" si="1"/>
        <v>#DIV/0!</v>
      </c>
      <c r="N25" s="624"/>
      <c r="O25" s="628" t="e">
        <f t="shared" si="2"/>
        <v>#DIV/0!</v>
      </c>
      <c r="P25" s="625"/>
      <c r="Q25" s="628" t="e">
        <f t="shared" si="6"/>
        <v>#DIV/0!</v>
      </c>
      <c r="R25" s="626"/>
      <c r="S25" s="627" t="e">
        <f t="shared" si="3"/>
        <v>#DIV/0!</v>
      </c>
    </row>
    <row r="26" spans="1:19" ht="20.100000000000001" customHeight="1" x14ac:dyDescent="0.25">
      <c r="A26" s="556">
        <v>16</v>
      </c>
      <c r="B26" s="620">
        <f>'9'!B24</f>
        <v>0</v>
      </c>
      <c r="C26" s="620">
        <f>'9'!C24</f>
        <v>0</v>
      </c>
      <c r="D26" s="621"/>
      <c r="E26" s="621"/>
      <c r="F26" s="622" t="e">
        <f t="shared" si="0"/>
        <v>#DIV/0!</v>
      </c>
      <c r="G26" s="621"/>
      <c r="H26" s="622" t="e">
        <f t="shared" si="4"/>
        <v>#DIV/0!</v>
      </c>
      <c r="I26" s="623"/>
      <c r="J26" s="623" t="e">
        <f t="shared" si="5"/>
        <v>#DIV/0!</v>
      </c>
      <c r="K26" s="624"/>
      <c r="L26" s="624"/>
      <c r="M26" s="623" t="e">
        <f t="shared" si="1"/>
        <v>#DIV/0!</v>
      </c>
      <c r="N26" s="624"/>
      <c r="O26" s="628" t="e">
        <f t="shared" si="2"/>
        <v>#DIV/0!</v>
      </c>
      <c r="P26" s="625"/>
      <c r="Q26" s="628" t="e">
        <f t="shared" si="6"/>
        <v>#DIV/0!</v>
      </c>
      <c r="R26" s="626"/>
      <c r="S26" s="627" t="e">
        <f t="shared" si="3"/>
        <v>#DIV/0!</v>
      </c>
    </row>
    <row r="27" spans="1:19" ht="20.100000000000001" customHeight="1" x14ac:dyDescent="0.25">
      <c r="A27" s="556">
        <v>17</v>
      </c>
      <c r="B27" s="620">
        <f>'9'!B25</f>
        <v>0</v>
      </c>
      <c r="C27" s="620">
        <f>'9'!C25</f>
        <v>0</v>
      </c>
      <c r="D27" s="621"/>
      <c r="E27" s="621"/>
      <c r="F27" s="622" t="e">
        <f t="shared" si="0"/>
        <v>#DIV/0!</v>
      </c>
      <c r="G27" s="621"/>
      <c r="H27" s="622" t="e">
        <f t="shared" si="4"/>
        <v>#DIV/0!</v>
      </c>
      <c r="I27" s="623"/>
      <c r="J27" s="623" t="e">
        <f t="shared" si="5"/>
        <v>#DIV/0!</v>
      </c>
      <c r="K27" s="624"/>
      <c r="L27" s="624"/>
      <c r="M27" s="623" t="e">
        <f t="shared" si="1"/>
        <v>#DIV/0!</v>
      </c>
      <c r="N27" s="624"/>
      <c r="O27" s="628" t="e">
        <f t="shared" si="2"/>
        <v>#DIV/0!</v>
      </c>
      <c r="P27" s="625"/>
      <c r="Q27" s="628" t="e">
        <f t="shared" si="6"/>
        <v>#DIV/0!</v>
      </c>
      <c r="R27" s="626"/>
      <c r="S27" s="627" t="e">
        <f t="shared" si="3"/>
        <v>#DIV/0!</v>
      </c>
    </row>
    <row r="28" spans="1:19" ht="20.100000000000001" customHeight="1" x14ac:dyDescent="0.25">
      <c r="A28" s="556">
        <v>18</v>
      </c>
      <c r="B28" s="620">
        <f>'9'!B26</f>
        <v>0</v>
      </c>
      <c r="C28" s="620">
        <f>'9'!C26</f>
        <v>0</v>
      </c>
      <c r="D28" s="621"/>
      <c r="E28" s="621"/>
      <c r="F28" s="622" t="e">
        <f t="shared" si="0"/>
        <v>#DIV/0!</v>
      </c>
      <c r="G28" s="621"/>
      <c r="H28" s="622" t="e">
        <f t="shared" si="4"/>
        <v>#DIV/0!</v>
      </c>
      <c r="I28" s="623"/>
      <c r="J28" s="623" t="e">
        <f t="shared" si="5"/>
        <v>#DIV/0!</v>
      </c>
      <c r="K28" s="624"/>
      <c r="L28" s="624"/>
      <c r="M28" s="623" t="e">
        <f t="shared" si="1"/>
        <v>#DIV/0!</v>
      </c>
      <c r="N28" s="624"/>
      <c r="O28" s="628" t="e">
        <f t="shared" si="2"/>
        <v>#DIV/0!</v>
      </c>
      <c r="P28" s="625"/>
      <c r="Q28" s="628" t="e">
        <f t="shared" si="6"/>
        <v>#DIV/0!</v>
      </c>
      <c r="R28" s="626"/>
      <c r="S28" s="627" t="e">
        <f t="shared" si="3"/>
        <v>#DIV/0!</v>
      </c>
    </row>
    <row r="29" spans="1:19" ht="20.100000000000001" customHeight="1" x14ac:dyDescent="0.25">
      <c r="A29" s="556">
        <v>19</v>
      </c>
      <c r="B29" s="620">
        <f>'9'!B27</f>
        <v>0</v>
      </c>
      <c r="C29" s="620">
        <f>'9'!C27</f>
        <v>0</v>
      </c>
      <c r="D29" s="621"/>
      <c r="E29" s="621"/>
      <c r="F29" s="622" t="e">
        <f t="shared" si="0"/>
        <v>#DIV/0!</v>
      </c>
      <c r="G29" s="621"/>
      <c r="H29" s="622" t="e">
        <f t="shared" si="4"/>
        <v>#DIV/0!</v>
      </c>
      <c r="I29" s="623"/>
      <c r="J29" s="623" t="e">
        <f t="shared" si="5"/>
        <v>#DIV/0!</v>
      </c>
      <c r="K29" s="624"/>
      <c r="L29" s="624"/>
      <c r="M29" s="623" t="e">
        <f t="shared" si="1"/>
        <v>#DIV/0!</v>
      </c>
      <c r="N29" s="624"/>
      <c r="O29" s="628" t="e">
        <f t="shared" si="2"/>
        <v>#DIV/0!</v>
      </c>
      <c r="P29" s="625"/>
      <c r="Q29" s="628" t="e">
        <f t="shared" si="6"/>
        <v>#DIV/0!</v>
      </c>
      <c r="R29" s="626"/>
      <c r="S29" s="627" t="e">
        <f t="shared" si="3"/>
        <v>#DIV/0!</v>
      </c>
    </row>
    <row r="30" spans="1:19" ht="20.100000000000001" customHeight="1" x14ac:dyDescent="0.25">
      <c r="A30" s="556">
        <v>20</v>
      </c>
      <c r="B30" s="620">
        <f>'9'!B28</f>
        <v>0</v>
      </c>
      <c r="C30" s="620">
        <f>'9'!C28</f>
        <v>0</v>
      </c>
      <c r="D30" s="621"/>
      <c r="E30" s="621"/>
      <c r="F30" s="622" t="e">
        <f t="shared" si="0"/>
        <v>#DIV/0!</v>
      </c>
      <c r="G30" s="621"/>
      <c r="H30" s="622" t="e">
        <f t="shared" si="4"/>
        <v>#DIV/0!</v>
      </c>
      <c r="I30" s="623"/>
      <c r="J30" s="623" t="e">
        <f t="shared" si="5"/>
        <v>#DIV/0!</v>
      </c>
      <c r="K30" s="624"/>
      <c r="L30" s="624"/>
      <c r="M30" s="623" t="e">
        <f t="shared" si="1"/>
        <v>#DIV/0!</v>
      </c>
      <c r="N30" s="624"/>
      <c r="O30" s="628" t="e">
        <f t="shared" si="2"/>
        <v>#DIV/0!</v>
      </c>
      <c r="P30" s="625"/>
      <c r="Q30" s="628" t="e">
        <f t="shared" si="6"/>
        <v>#DIV/0!</v>
      </c>
      <c r="R30" s="626"/>
      <c r="S30" s="627" t="e">
        <f t="shared" si="3"/>
        <v>#DIV/0!</v>
      </c>
    </row>
    <row r="31" spans="1:19" ht="20.100000000000001" customHeight="1" x14ac:dyDescent="0.25">
      <c r="A31" s="602"/>
      <c r="B31" s="629"/>
      <c r="C31" s="629"/>
      <c r="D31" s="621"/>
      <c r="E31" s="621"/>
      <c r="F31" s="622"/>
      <c r="G31" s="621"/>
      <c r="H31" s="622"/>
      <c r="I31" s="623"/>
      <c r="J31" s="623"/>
      <c r="K31" s="624"/>
      <c r="L31" s="624"/>
      <c r="M31" s="623"/>
      <c r="N31" s="624"/>
      <c r="O31" s="628"/>
      <c r="P31" s="625"/>
      <c r="Q31" s="628"/>
      <c r="R31" s="626"/>
      <c r="S31" s="627"/>
    </row>
    <row r="32" spans="1:19" ht="20.100000000000001" customHeight="1" x14ac:dyDescent="0.25">
      <c r="A32" s="602"/>
      <c r="B32" s="629"/>
      <c r="C32" s="629"/>
      <c r="D32" s="621"/>
      <c r="E32" s="621"/>
      <c r="F32" s="622"/>
      <c r="G32" s="621"/>
      <c r="H32" s="622"/>
      <c r="I32" s="623"/>
      <c r="J32" s="623"/>
      <c r="K32" s="624"/>
      <c r="L32" s="624"/>
      <c r="M32" s="623"/>
      <c r="N32" s="624"/>
      <c r="O32" s="628"/>
      <c r="P32" s="624"/>
      <c r="Q32" s="628"/>
      <c r="R32" s="630"/>
      <c r="S32" s="627"/>
    </row>
    <row r="33" spans="1:19" ht="20.100000000000001" customHeight="1" x14ac:dyDescent="0.25">
      <c r="A33" s="602"/>
      <c r="B33" s="629"/>
      <c r="C33" s="629"/>
      <c r="D33" s="621"/>
      <c r="E33" s="621"/>
      <c r="F33" s="622"/>
      <c r="G33" s="621"/>
      <c r="H33" s="622"/>
      <c r="I33" s="623"/>
      <c r="J33" s="623"/>
      <c r="K33" s="624"/>
      <c r="L33" s="624"/>
      <c r="M33" s="623"/>
      <c r="N33" s="624"/>
      <c r="O33" s="623"/>
      <c r="P33" s="624"/>
      <c r="Q33" s="628"/>
      <c r="R33" s="621"/>
      <c r="S33" s="631"/>
    </row>
    <row r="34" spans="1:19" ht="20.100000000000001" customHeight="1" x14ac:dyDescent="0.25">
      <c r="A34" s="597"/>
      <c r="B34" s="629"/>
      <c r="C34" s="629"/>
      <c r="D34" s="621"/>
      <c r="E34" s="621"/>
      <c r="F34" s="622"/>
      <c r="G34" s="621"/>
      <c r="H34" s="622"/>
      <c r="I34" s="623"/>
      <c r="J34" s="623"/>
      <c r="K34" s="624"/>
      <c r="L34" s="624"/>
      <c r="M34" s="623"/>
      <c r="N34" s="624"/>
      <c r="O34" s="623"/>
      <c r="P34" s="624"/>
      <c r="Q34" s="632"/>
      <c r="R34" s="621"/>
      <c r="S34" s="633"/>
    </row>
    <row r="35" spans="1:19" ht="19.5" customHeight="1" thickBot="1" x14ac:dyDescent="0.3">
      <c r="A35" s="634" t="s">
        <v>484</v>
      </c>
      <c r="B35" s="607"/>
      <c r="C35" s="635"/>
      <c r="D35" s="636">
        <f>SUM(D11:D34)</f>
        <v>0</v>
      </c>
      <c r="E35" s="636">
        <f>SUM(E11:E34)</f>
        <v>0</v>
      </c>
      <c r="F35" s="637" t="e">
        <f>E35/D35*100</f>
        <v>#DIV/0!</v>
      </c>
      <c r="G35" s="636">
        <f>SUM(G11:G34)</f>
        <v>0</v>
      </c>
      <c r="H35" s="637" t="e">
        <f>G35/D35*100</f>
        <v>#DIV/0!</v>
      </c>
      <c r="I35" s="638">
        <f>SUM(I11:I34)</f>
        <v>0</v>
      </c>
      <c r="J35" s="639" t="e">
        <f>I35/D35*100</f>
        <v>#DIV/0!</v>
      </c>
      <c r="K35" s="638">
        <f>SUM(K11:K34)</f>
        <v>0</v>
      </c>
      <c r="L35" s="638">
        <f>SUM(L33:L34)</f>
        <v>0</v>
      </c>
      <c r="M35" s="639" t="e">
        <f>L35/K35*100</f>
        <v>#DIV/0!</v>
      </c>
      <c r="N35" s="638">
        <f>SUM(N11:N34)</f>
        <v>0</v>
      </c>
      <c r="O35" s="639" t="e">
        <f>N35/K35*100</f>
        <v>#DIV/0!</v>
      </c>
      <c r="P35" s="638">
        <f>SUM(P11:P34)</f>
        <v>0</v>
      </c>
      <c r="Q35" s="640" t="e">
        <f>P35/K35*100</f>
        <v>#DIV/0!</v>
      </c>
      <c r="R35" s="636">
        <f>SUM(R11:R34)</f>
        <v>0</v>
      </c>
      <c r="S35" s="641" t="e">
        <f>R35/K35*100</f>
        <v>#DIV/0!</v>
      </c>
    </row>
    <row r="36" spans="1:19" x14ac:dyDescent="0.25">
      <c r="A36" s="596"/>
      <c r="B36" s="596"/>
      <c r="C36" s="596"/>
      <c r="D36" s="596"/>
      <c r="E36" s="596"/>
      <c r="F36" s="596"/>
      <c r="G36" s="596"/>
      <c r="H36" s="596"/>
      <c r="I36" s="596"/>
      <c r="J36" s="596"/>
      <c r="K36" s="596"/>
      <c r="L36" s="596"/>
      <c r="M36" s="596"/>
      <c r="N36" s="596"/>
      <c r="O36" s="596"/>
      <c r="P36" s="596"/>
      <c r="Q36" s="596"/>
      <c r="R36" s="596"/>
      <c r="S36" s="596"/>
    </row>
    <row r="37" spans="1:19" x14ac:dyDescent="0.25">
      <c r="A37" s="610" t="s">
        <v>553</v>
      </c>
    </row>
    <row r="38" spans="1:19" x14ac:dyDescent="0.25">
      <c r="A38" s="610"/>
    </row>
    <row r="39" spans="1:19" x14ac:dyDescent="0.25">
      <c r="A39" s="610"/>
    </row>
  </sheetData>
  <mergeCells count="15">
    <mergeCell ref="A3:S3"/>
    <mergeCell ref="A7:A9"/>
    <mergeCell ref="B7:B9"/>
    <mergeCell ref="C7:C9"/>
    <mergeCell ref="D7:H7"/>
    <mergeCell ref="K7:S7"/>
    <mergeCell ref="D8:D9"/>
    <mergeCell ref="E8:F8"/>
    <mergeCell ref="G8:H8"/>
    <mergeCell ref="I8:J8"/>
    <mergeCell ref="K8:K9"/>
    <mergeCell ref="L8:M8"/>
    <mergeCell ref="N8:O8"/>
    <mergeCell ref="P8:Q8"/>
    <mergeCell ref="R8:S8"/>
  </mergeCells>
  <printOptions horizontalCentered="1"/>
  <pageMargins left="0.91" right="0.90551181102362199" top="1.14173228346457" bottom="0.90551181102362199" header="0" footer="0"/>
  <pageSetup paperSize="9" scale="57" orientation="landscape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7A3A7-FC43-47DA-ABB1-138017785E3E}">
  <sheetPr codeName="Sheet37">
    <tabColor rgb="FF92D050"/>
    <pageSetUpPr fitToPage="1"/>
  </sheetPr>
  <dimension ref="A1:P35"/>
  <sheetViews>
    <sheetView topLeftCell="E7" zoomScale="70" zoomScaleNormal="70" workbookViewId="0">
      <selection activeCell="A35" sqref="A35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4" width="15.28515625" style="70" customWidth="1"/>
    <col min="5" max="16" width="10.7109375" style="70" customWidth="1"/>
    <col min="17" max="256" width="9.140625" style="70"/>
    <col min="257" max="257" width="5.7109375" style="70" customWidth="1"/>
    <col min="258" max="259" width="21.7109375" style="70" customWidth="1"/>
    <col min="260" max="260" width="15.28515625" style="70" customWidth="1"/>
    <col min="261" max="272" width="10.7109375" style="70" customWidth="1"/>
    <col min="273" max="512" width="9.140625" style="70"/>
    <col min="513" max="513" width="5.7109375" style="70" customWidth="1"/>
    <col min="514" max="515" width="21.7109375" style="70" customWidth="1"/>
    <col min="516" max="516" width="15.28515625" style="70" customWidth="1"/>
    <col min="517" max="528" width="10.7109375" style="70" customWidth="1"/>
    <col min="529" max="768" width="9.140625" style="70"/>
    <col min="769" max="769" width="5.7109375" style="70" customWidth="1"/>
    <col min="770" max="771" width="21.7109375" style="70" customWidth="1"/>
    <col min="772" max="772" width="15.28515625" style="70" customWidth="1"/>
    <col min="773" max="784" width="10.7109375" style="70" customWidth="1"/>
    <col min="785" max="1024" width="9.140625" style="70"/>
    <col min="1025" max="1025" width="5.7109375" style="70" customWidth="1"/>
    <col min="1026" max="1027" width="21.7109375" style="70" customWidth="1"/>
    <col min="1028" max="1028" width="15.28515625" style="70" customWidth="1"/>
    <col min="1029" max="1040" width="10.7109375" style="70" customWidth="1"/>
    <col min="1041" max="1280" width="9.140625" style="70"/>
    <col min="1281" max="1281" width="5.7109375" style="70" customWidth="1"/>
    <col min="1282" max="1283" width="21.7109375" style="70" customWidth="1"/>
    <col min="1284" max="1284" width="15.28515625" style="70" customWidth="1"/>
    <col min="1285" max="1296" width="10.7109375" style="70" customWidth="1"/>
    <col min="1297" max="1536" width="9.140625" style="70"/>
    <col min="1537" max="1537" width="5.7109375" style="70" customWidth="1"/>
    <col min="1538" max="1539" width="21.7109375" style="70" customWidth="1"/>
    <col min="1540" max="1540" width="15.28515625" style="70" customWidth="1"/>
    <col min="1541" max="1552" width="10.7109375" style="70" customWidth="1"/>
    <col min="1553" max="1792" width="9.140625" style="70"/>
    <col min="1793" max="1793" width="5.7109375" style="70" customWidth="1"/>
    <col min="1794" max="1795" width="21.7109375" style="70" customWidth="1"/>
    <col min="1796" max="1796" width="15.28515625" style="70" customWidth="1"/>
    <col min="1797" max="1808" width="10.7109375" style="70" customWidth="1"/>
    <col min="1809" max="2048" width="9.140625" style="70"/>
    <col min="2049" max="2049" width="5.7109375" style="70" customWidth="1"/>
    <col min="2050" max="2051" width="21.7109375" style="70" customWidth="1"/>
    <col min="2052" max="2052" width="15.28515625" style="70" customWidth="1"/>
    <col min="2053" max="2064" width="10.7109375" style="70" customWidth="1"/>
    <col min="2065" max="2304" width="9.140625" style="70"/>
    <col min="2305" max="2305" width="5.7109375" style="70" customWidth="1"/>
    <col min="2306" max="2307" width="21.7109375" style="70" customWidth="1"/>
    <col min="2308" max="2308" width="15.28515625" style="70" customWidth="1"/>
    <col min="2309" max="2320" width="10.7109375" style="70" customWidth="1"/>
    <col min="2321" max="2560" width="9.140625" style="70"/>
    <col min="2561" max="2561" width="5.7109375" style="70" customWidth="1"/>
    <col min="2562" max="2563" width="21.7109375" style="70" customWidth="1"/>
    <col min="2564" max="2564" width="15.28515625" style="70" customWidth="1"/>
    <col min="2565" max="2576" width="10.7109375" style="70" customWidth="1"/>
    <col min="2577" max="2816" width="9.140625" style="70"/>
    <col min="2817" max="2817" width="5.7109375" style="70" customWidth="1"/>
    <col min="2818" max="2819" width="21.7109375" style="70" customWidth="1"/>
    <col min="2820" max="2820" width="15.28515625" style="70" customWidth="1"/>
    <col min="2821" max="2832" width="10.7109375" style="70" customWidth="1"/>
    <col min="2833" max="3072" width="9.140625" style="70"/>
    <col min="3073" max="3073" width="5.7109375" style="70" customWidth="1"/>
    <col min="3074" max="3075" width="21.7109375" style="70" customWidth="1"/>
    <col min="3076" max="3076" width="15.28515625" style="70" customWidth="1"/>
    <col min="3077" max="3088" width="10.7109375" style="70" customWidth="1"/>
    <col min="3089" max="3328" width="9.140625" style="70"/>
    <col min="3329" max="3329" width="5.7109375" style="70" customWidth="1"/>
    <col min="3330" max="3331" width="21.7109375" style="70" customWidth="1"/>
    <col min="3332" max="3332" width="15.28515625" style="70" customWidth="1"/>
    <col min="3333" max="3344" width="10.7109375" style="70" customWidth="1"/>
    <col min="3345" max="3584" width="9.140625" style="70"/>
    <col min="3585" max="3585" width="5.7109375" style="70" customWidth="1"/>
    <col min="3586" max="3587" width="21.7109375" style="70" customWidth="1"/>
    <col min="3588" max="3588" width="15.28515625" style="70" customWidth="1"/>
    <col min="3589" max="3600" width="10.7109375" style="70" customWidth="1"/>
    <col min="3601" max="3840" width="9.140625" style="70"/>
    <col min="3841" max="3841" width="5.7109375" style="70" customWidth="1"/>
    <col min="3842" max="3843" width="21.7109375" style="70" customWidth="1"/>
    <col min="3844" max="3844" width="15.28515625" style="70" customWidth="1"/>
    <col min="3845" max="3856" width="10.7109375" style="70" customWidth="1"/>
    <col min="3857" max="4096" width="9.140625" style="70"/>
    <col min="4097" max="4097" width="5.7109375" style="70" customWidth="1"/>
    <col min="4098" max="4099" width="21.7109375" style="70" customWidth="1"/>
    <col min="4100" max="4100" width="15.28515625" style="70" customWidth="1"/>
    <col min="4101" max="4112" width="10.7109375" style="70" customWidth="1"/>
    <col min="4113" max="4352" width="9.140625" style="70"/>
    <col min="4353" max="4353" width="5.7109375" style="70" customWidth="1"/>
    <col min="4354" max="4355" width="21.7109375" style="70" customWidth="1"/>
    <col min="4356" max="4356" width="15.28515625" style="70" customWidth="1"/>
    <col min="4357" max="4368" width="10.7109375" style="70" customWidth="1"/>
    <col min="4369" max="4608" width="9.140625" style="70"/>
    <col min="4609" max="4609" width="5.7109375" style="70" customWidth="1"/>
    <col min="4610" max="4611" width="21.7109375" style="70" customWidth="1"/>
    <col min="4612" max="4612" width="15.28515625" style="70" customWidth="1"/>
    <col min="4613" max="4624" width="10.7109375" style="70" customWidth="1"/>
    <col min="4625" max="4864" width="9.140625" style="70"/>
    <col min="4865" max="4865" width="5.7109375" style="70" customWidth="1"/>
    <col min="4866" max="4867" width="21.7109375" style="70" customWidth="1"/>
    <col min="4868" max="4868" width="15.28515625" style="70" customWidth="1"/>
    <col min="4869" max="4880" width="10.7109375" style="70" customWidth="1"/>
    <col min="4881" max="5120" width="9.140625" style="70"/>
    <col min="5121" max="5121" width="5.7109375" style="70" customWidth="1"/>
    <col min="5122" max="5123" width="21.7109375" style="70" customWidth="1"/>
    <col min="5124" max="5124" width="15.28515625" style="70" customWidth="1"/>
    <col min="5125" max="5136" width="10.7109375" style="70" customWidth="1"/>
    <col min="5137" max="5376" width="9.140625" style="70"/>
    <col min="5377" max="5377" width="5.7109375" style="70" customWidth="1"/>
    <col min="5378" max="5379" width="21.7109375" style="70" customWidth="1"/>
    <col min="5380" max="5380" width="15.28515625" style="70" customWidth="1"/>
    <col min="5381" max="5392" width="10.7109375" style="70" customWidth="1"/>
    <col min="5393" max="5632" width="9.140625" style="70"/>
    <col min="5633" max="5633" width="5.7109375" style="70" customWidth="1"/>
    <col min="5634" max="5635" width="21.7109375" style="70" customWidth="1"/>
    <col min="5636" max="5636" width="15.28515625" style="70" customWidth="1"/>
    <col min="5637" max="5648" width="10.7109375" style="70" customWidth="1"/>
    <col min="5649" max="5888" width="9.140625" style="70"/>
    <col min="5889" max="5889" width="5.7109375" style="70" customWidth="1"/>
    <col min="5890" max="5891" width="21.7109375" style="70" customWidth="1"/>
    <col min="5892" max="5892" width="15.28515625" style="70" customWidth="1"/>
    <col min="5893" max="5904" width="10.7109375" style="70" customWidth="1"/>
    <col min="5905" max="6144" width="9.140625" style="70"/>
    <col min="6145" max="6145" width="5.7109375" style="70" customWidth="1"/>
    <col min="6146" max="6147" width="21.7109375" style="70" customWidth="1"/>
    <col min="6148" max="6148" width="15.28515625" style="70" customWidth="1"/>
    <col min="6149" max="6160" width="10.7109375" style="70" customWidth="1"/>
    <col min="6161" max="6400" width="9.140625" style="70"/>
    <col min="6401" max="6401" width="5.7109375" style="70" customWidth="1"/>
    <col min="6402" max="6403" width="21.7109375" style="70" customWidth="1"/>
    <col min="6404" max="6404" width="15.28515625" style="70" customWidth="1"/>
    <col min="6405" max="6416" width="10.7109375" style="70" customWidth="1"/>
    <col min="6417" max="6656" width="9.140625" style="70"/>
    <col min="6657" max="6657" width="5.7109375" style="70" customWidth="1"/>
    <col min="6658" max="6659" width="21.7109375" style="70" customWidth="1"/>
    <col min="6660" max="6660" width="15.28515625" style="70" customWidth="1"/>
    <col min="6661" max="6672" width="10.7109375" style="70" customWidth="1"/>
    <col min="6673" max="6912" width="9.140625" style="70"/>
    <col min="6913" max="6913" width="5.7109375" style="70" customWidth="1"/>
    <col min="6914" max="6915" width="21.7109375" style="70" customWidth="1"/>
    <col min="6916" max="6916" width="15.28515625" style="70" customWidth="1"/>
    <col min="6917" max="6928" width="10.7109375" style="70" customWidth="1"/>
    <col min="6929" max="7168" width="9.140625" style="70"/>
    <col min="7169" max="7169" width="5.7109375" style="70" customWidth="1"/>
    <col min="7170" max="7171" width="21.7109375" style="70" customWidth="1"/>
    <col min="7172" max="7172" width="15.28515625" style="70" customWidth="1"/>
    <col min="7173" max="7184" width="10.7109375" style="70" customWidth="1"/>
    <col min="7185" max="7424" width="9.140625" style="70"/>
    <col min="7425" max="7425" width="5.7109375" style="70" customWidth="1"/>
    <col min="7426" max="7427" width="21.7109375" style="70" customWidth="1"/>
    <col min="7428" max="7428" width="15.28515625" style="70" customWidth="1"/>
    <col min="7429" max="7440" width="10.7109375" style="70" customWidth="1"/>
    <col min="7441" max="7680" width="9.140625" style="70"/>
    <col min="7681" max="7681" width="5.7109375" style="70" customWidth="1"/>
    <col min="7682" max="7683" width="21.7109375" style="70" customWidth="1"/>
    <col min="7684" max="7684" width="15.28515625" style="70" customWidth="1"/>
    <col min="7685" max="7696" width="10.7109375" style="70" customWidth="1"/>
    <col min="7697" max="7936" width="9.140625" style="70"/>
    <col min="7937" max="7937" width="5.7109375" style="70" customWidth="1"/>
    <col min="7938" max="7939" width="21.7109375" style="70" customWidth="1"/>
    <col min="7940" max="7940" width="15.28515625" style="70" customWidth="1"/>
    <col min="7941" max="7952" width="10.7109375" style="70" customWidth="1"/>
    <col min="7953" max="8192" width="9.140625" style="70"/>
    <col min="8193" max="8193" width="5.7109375" style="70" customWidth="1"/>
    <col min="8194" max="8195" width="21.7109375" style="70" customWidth="1"/>
    <col min="8196" max="8196" width="15.28515625" style="70" customWidth="1"/>
    <col min="8197" max="8208" width="10.7109375" style="70" customWidth="1"/>
    <col min="8209" max="8448" width="9.140625" style="70"/>
    <col min="8449" max="8449" width="5.7109375" style="70" customWidth="1"/>
    <col min="8450" max="8451" width="21.7109375" style="70" customWidth="1"/>
    <col min="8452" max="8452" width="15.28515625" style="70" customWidth="1"/>
    <col min="8453" max="8464" width="10.7109375" style="70" customWidth="1"/>
    <col min="8465" max="8704" width="9.140625" style="70"/>
    <col min="8705" max="8705" width="5.7109375" style="70" customWidth="1"/>
    <col min="8706" max="8707" width="21.7109375" style="70" customWidth="1"/>
    <col min="8708" max="8708" width="15.28515625" style="70" customWidth="1"/>
    <col min="8709" max="8720" width="10.7109375" style="70" customWidth="1"/>
    <col min="8721" max="8960" width="9.140625" style="70"/>
    <col min="8961" max="8961" width="5.7109375" style="70" customWidth="1"/>
    <col min="8962" max="8963" width="21.7109375" style="70" customWidth="1"/>
    <col min="8964" max="8964" width="15.28515625" style="70" customWidth="1"/>
    <col min="8965" max="8976" width="10.7109375" style="70" customWidth="1"/>
    <col min="8977" max="9216" width="9.140625" style="70"/>
    <col min="9217" max="9217" width="5.7109375" style="70" customWidth="1"/>
    <col min="9218" max="9219" width="21.7109375" style="70" customWidth="1"/>
    <col min="9220" max="9220" width="15.28515625" style="70" customWidth="1"/>
    <col min="9221" max="9232" width="10.7109375" style="70" customWidth="1"/>
    <col min="9233" max="9472" width="9.140625" style="70"/>
    <col min="9473" max="9473" width="5.7109375" style="70" customWidth="1"/>
    <col min="9474" max="9475" width="21.7109375" style="70" customWidth="1"/>
    <col min="9476" max="9476" width="15.28515625" style="70" customWidth="1"/>
    <col min="9477" max="9488" width="10.7109375" style="70" customWidth="1"/>
    <col min="9489" max="9728" width="9.140625" style="70"/>
    <col min="9729" max="9729" width="5.7109375" style="70" customWidth="1"/>
    <col min="9730" max="9731" width="21.7109375" style="70" customWidth="1"/>
    <col min="9732" max="9732" width="15.28515625" style="70" customWidth="1"/>
    <col min="9733" max="9744" width="10.7109375" style="70" customWidth="1"/>
    <col min="9745" max="9984" width="9.140625" style="70"/>
    <col min="9985" max="9985" width="5.7109375" style="70" customWidth="1"/>
    <col min="9986" max="9987" width="21.7109375" style="70" customWidth="1"/>
    <col min="9988" max="9988" width="15.28515625" style="70" customWidth="1"/>
    <col min="9989" max="10000" width="10.7109375" style="70" customWidth="1"/>
    <col min="10001" max="10240" width="9.140625" style="70"/>
    <col min="10241" max="10241" width="5.7109375" style="70" customWidth="1"/>
    <col min="10242" max="10243" width="21.7109375" style="70" customWidth="1"/>
    <col min="10244" max="10244" width="15.28515625" style="70" customWidth="1"/>
    <col min="10245" max="10256" width="10.7109375" style="70" customWidth="1"/>
    <col min="10257" max="10496" width="9.140625" style="70"/>
    <col min="10497" max="10497" width="5.7109375" style="70" customWidth="1"/>
    <col min="10498" max="10499" width="21.7109375" style="70" customWidth="1"/>
    <col min="10500" max="10500" width="15.28515625" style="70" customWidth="1"/>
    <col min="10501" max="10512" width="10.7109375" style="70" customWidth="1"/>
    <col min="10513" max="10752" width="9.140625" style="70"/>
    <col min="10753" max="10753" width="5.7109375" style="70" customWidth="1"/>
    <col min="10754" max="10755" width="21.7109375" style="70" customWidth="1"/>
    <col min="10756" max="10756" width="15.28515625" style="70" customWidth="1"/>
    <col min="10757" max="10768" width="10.7109375" style="70" customWidth="1"/>
    <col min="10769" max="11008" width="9.140625" style="70"/>
    <col min="11009" max="11009" width="5.7109375" style="70" customWidth="1"/>
    <col min="11010" max="11011" width="21.7109375" style="70" customWidth="1"/>
    <col min="11012" max="11012" width="15.28515625" style="70" customWidth="1"/>
    <col min="11013" max="11024" width="10.7109375" style="70" customWidth="1"/>
    <col min="11025" max="11264" width="9.140625" style="70"/>
    <col min="11265" max="11265" width="5.7109375" style="70" customWidth="1"/>
    <col min="11266" max="11267" width="21.7109375" style="70" customWidth="1"/>
    <col min="11268" max="11268" width="15.28515625" style="70" customWidth="1"/>
    <col min="11269" max="11280" width="10.7109375" style="70" customWidth="1"/>
    <col min="11281" max="11520" width="9.140625" style="70"/>
    <col min="11521" max="11521" width="5.7109375" style="70" customWidth="1"/>
    <col min="11522" max="11523" width="21.7109375" style="70" customWidth="1"/>
    <col min="11524" max="11524" width="15.28515625" style="70" customWidth="1"/>
    <col min="11525" max="11536" width="10.7109375" style="70" customWidth="1"/>
    <col min="11537" max="11776" width="9.140625" style="70"/>
    <col min="11777" max="11777" width="5.7109375" style="70" customWidth="1"/>
    <col min="11778" max="11779" width="21.7109375" style="70" customWidth="1"/>
    <col min="11780" max="11780" width="15.28515625" style="70" customWidth="1"/>
    <col min="11781" max="11792" width="10.7109375" style="70" customWidth="1"/>
    <col min="11793" max="12032" width="9.140625" style="70"/>
    <col min="12033" max="12033" width="5.7109375" style="70" customWidth="1"/>
    <col min="12034" max="12035" width="21.7109375" style="70" customWidth="1"/>
    <col min="12036" max="12036" width="15.28515625" style="70" customWidth="1"/>
    <col min="12037" max="12048" width="10.7109375" style="70" customWidth="1"/>
    <col min="12049" max="12288" width="9.140625" style="70"/>
    <col min="12289" max="12289" width="5.7109375" style="70" customWidth="1"/>
    <col min="12290" max="12291" width="21.7109375" style="70" customWidth="1"/>
    <col min="12292" max="12292" width="15.28515625" style="70" customWidth="1"/>
    <col min="12293" max="12304" width="10.7109375" style="70" customWidth="1"/>
    <col min="12305" max="12544" width="9.140625" style="70"/>
    <col min="12545" max="12545" width="5.7109375" style="70" customWidth="1"/>
    <col min="12546" max="12547" width="21.7109375" style="70" customWidth="1"/>
    <col min="12548" max="12548" width="15.28515625" style="70" customWidth="1"/>
    <col min="12549" max="12560" width="10.7109375" style="70" customWidth="1"/>
    <col min="12561" max="12800" width="9.140625" style="70"/>
    <col min="12801" max="12801" width="5.7109375" style="70" customWidth="1"/>
    <col min="12802" max="12803" width="21.7109375" style="70" customWidth="1"/>
    <col min="12804" max="12804" width="15.28515625" style="70" customWidth="1"/>
    <col min="12805" max="12816" width="10.7109375" style="70" customWidth="1"/>
    <col min="12817" max="13056" width="9.140625" style="70"/>
    <col min="13057" max="13057" width="5.7109375" style="70" customWidth="1"/>
    <col min="13058" max="13059" width="21.7109375" style="70" customWidth="1"/>
    <col min="13060" max="13060" width="15.28515625" style="70" customWidth="1"/>
    <col min="13061" max="13072" width="10.7109375" style="70" customWidth="1"/>
    <col min="13073" max="13312" width="9.140625" style="70"/>
    <col min="13313" max="13313" width="5.7109375" style="70" customWidth="1"/>
    <col min="13314" max="13315" width="21.7109375" style="70" customWidth="1"/>
    <col min="13316" max="13316" width="15.28515625" style="70" customWidth="1"/>
    <col min="13317" max="13328" width="10.7109375" style="70" customWidth="1"/>
    <col min="13329" max="13568" width="9.140625" style="70"/>
    <col min="13569" max="13569" width="5.7109375" style="70" customWidth="1"/>
    <col min="13570" max="13571" width="21.7109375" style="70" customWidth="1"/>
    <col min="13572" max="13572" width="15.28515625" style="70" customWidth="1"/>
    <col min="13573" max="13584" width="10.7109375" style="70" customWidth="1"/>
    <col min="13585" max="13824" width="9.140625" style="70"/>
    <col min="13825" max="13825" width="5.7109375" style="70" customWidth="1"/>
    <col min="13826" max="13827" width="21.7109375" style="70" customWidth="1"/>
    <col min="13828" max="13828" width="15.28515625" style="70" customWidth="1"/>
    <col min="13829" max="13840" width="10.7109375" style="70" customWidth="1"/>
    <col min="13841" max="14080" width="9.140625" style="70"/>
    <col min="14081" max="14081" width="5.7109375" style="70" customWidth="1"/>
    <col min="14082" max="14083" width="21.7109375" style="70" customWidth="1"/>
    <col min="14084" max="14084" width="15.28515625" style="70" customWidth="1"/>
    <col min="14085" max="14096" width="10.7109375" style="70" customWidth="1"/>
    <col min="14097" max="14336" width="9.140625" style="70"/>
    <col min="14337" max="14337" width="5.7109375" style="70" customWidth="1"/>
    <col min="14338" max="14339" width="21.7109375" style="70" customWidth="1"/>
    <col min="14340" max="14340" width="15.28515625" style="70" customWidth="1"/>
    <col min="14341" max="14352" width="10.7109375" style="70" customWidth="1"/>
    <col min="14353" max="14592" width="9.140625" style="70"/>
    <col min="14593" max="14593" width="5.7109375" style="70" customWidth="1"/>
    <col min="14594" max="14595" width="21.7109375" style="70" customWidth="1"/>
    <col min="14596" max="14596" width="15.28515625" style="70" customWidth="1"/>
    <col min="14597" max="14608" width="10.7109375" style="70" customWidth="1"/>
    <col min="14609" max="14848" width="9.140625" style="70"/>
    <col min="14849" max="14849" width="5.7109375" style="70" customWidth="1"/>
    <col min="14850" max="14851" width="21.7109375" style="70" customWidth="1"/>
    <col min="14852" max="14852" width="15.28515625" style="70" customWidth="1"/>
    <col min="14853" max="14864" width="10.7109375" style="70" customWidth="1"/>
    <col min="14865" max="15104" width="9.140625" style="70"/>
    <col min="15105" max="15105" width="5.7109375" style="70" customWidth="1"/>
    <col min="15106" max="15107" width="21.7109375" style="70" customWidth="1"/>
    <col min="15108" max="15108" width="15.28515625" style="70" customWidth="1"/>
    <col min="15109" max="15120" width="10.7109375" style="70" customWidth="1"/>
    <col min="15121" max="15360" width="9.140625" style="70"/>
    <col min="15361" max="15361" width="5.7109375" style="70" customWidth="1"/>
    <col min="15362" max="15363" width="21.7109375" style="70" customWidth="1"/>
    <col min="15364" max="15364" width="15.28515625" style="70" customWidth="1"/>
    <col min="15365" max="15376" width="10.7109375" style="70" customWidth="1"/>
    <col min="15377" max="15616" width="9.140625" style="70"/>
    <col min="15617" max="15617" width="5.7109375" style="70" customWidth="1"/>
    <col min="15618" max="15619" width="21.7109375" style="70" customWidth="1"/>
    <col min="15620" max="15620" width="15.28515625" style="70" customWidth="1"/>
    <col min="15621" max="15632" width="10.7109375" style="70" customWidth="1"/>
    <col min="15633" max="15872" width="9.140625" style="70"/>
    <col min="15873" max="15873" width="5.7109375" style="70" customWidth="1"/>
    <col min="15874" max="15875" width="21.7109375" style="70" customWidth="1"/>
    <col min="15876" max="15876" width="15.28515625" style="70" customWidth="1"/>
    <col min="15877" max="15888" width="10.7109375" style="70" customWidth="1"/>
    <col min="15889" max="16128" width="9.140625" style="70"/>
    <col min="16129" max="16129" width="5.7109375" style="70" customWidth="1"/>
    <col min="16130" max="16131" width="21.7109375" style="70" customWidth="1"/>
    <col min="16132" max="16132" width="15.28515625" style="70" customWidth="1"/>
    <col min="16133" max="16144" width="10.7109375" style="70" customWidth="1"/>
    <col min="16145" max="16384" width="9.140625" style="70"/>
  </cols>
  <sheetData>
    <row r="1" spans="1:16" ht="15.75" x14ac:dyDescent="0.25">
      <c r="A1" s="289" t="s">
        <v>1050</v>
      </c>
    </row>
    <row r="3" spans="1:16" ht="15.75" x14ac:dyDescent="0.25">
      <c r="A3" s="586" t="s">
        <v>582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5.75" x14ac:dyDescent="0.25">
      <c r="A4" s="222"/>
      <c r="B4" s="222"/>
      <c r="C4" s="222"/>
      <c r="D4" s="222"/>
      <c r="E4" s="222"/>
      <c r="F4" s="587"/>
      <c r="G4" s="587" t="str">
        <f>'1'!E5</f>
        <v>KABUPATEN/KOTA</v>
      </c>
      <c r="H4" s="588" t="str">
        <f>'1'!$F$5</f>
        <v>….......</v>
      </c>
      <c r="I4" s="222"/>
      <c r="J4" s="222"/>
      <c r="K4" s="586"/>
      <c r="L4" s="586"/>
      <c r="M4" s="586"/>
      <c r="N4" s="586"/>
      <c r="O4" s="586"/>
      <c r="P4" s="586"/>
    </row>
    <row r="5" spans="1:16" ht="15.75" x14ac:dyDescent="0.25">
      <c r="A5" s="222"/>
      <c r="B5" s="222"/>
      <c r="C5" s="222"/>
      <c r="D5" s="222"/>
      <c r="E5" s="222"/>
      <c r="F5" s="587"/>
      <c r="G5" s="587" t="str">
        <f>'1'!E6</f>
        <v>TAHUN</v>
      </c>
      <c r="H5" s="588" t="str">
        <f>'1'!$F$6</f>
        <v>….......</v>
      </c>
      <c r="I5" s="222"/>
      <c r="J5" s="222"/>
      <c r="K5" s="586"/>
      <c r="L5" s="586"/>
      <c r="M5" s="586"/>
      <c r="N5" s="586"/>
      <c r="O5" s="586"/>
      <c r="P5" s="586"/>
    </row>
    <row r="6" spans="1:16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</row>
    <row r="7" spans="1:16" ht="18" customHeight="1" x14ac:dyDescent="0.25">
      <c r="A7" s="1070" t="s">
        <v>2</v>
      </c>
      <c r="B7" s="1070" t="s">
        <v>254</v>
      </c>
      <c r="C7" s="1070" t="s">
        <v>409</v>
      </c>
      <c r="D7" s="1089" t="s">
        <v>583</v>
      </c>
      <c r="E7" s="1132" t="s">
        <v>584</v>
      </c>
      <c r="F7" s="1133"/>
      <c r="G7" s="1133"/>
      <c r="H7" s="1133"/>
      <c r="I7" s="1133"/>
      <c r="J7" s="1133"/>
      <c r="K7" s="1133"/>
      <c r="L7" s="1133"/>
      <c r="M7" s="1133"/>
      <c r="N7" s="1133"/>
      <c r="O7" s="1133"/>
      <c r="P7" s="1134"/>
    </row>
    <row r="8" spans="1:16" ht="18" customHeight="1" x14ac:dyDescent="0.25">
      <c r="A8" s="1070"/>
      <c r="B8" s="1070"/>
      <c r="C8" s="1070"/>
      <c r="D8" s="1089"/>
      <c r="E8" s="803" t="s">
        <v>585</v>
      </c>
      <c r="F8" s="804"/>
      <c r="G8" s="803" t="s">
        <v>586</v>
      </c>
      <c r="H8" s="804"/>
      <c r="I8" s="803" t="s">
        <v>587</v>
      </c>
      <c r="J8" s="804"/>
      <c r="K8" s="803" t="s">
        <v>588</v>
      </c>
      <c r="L8" s="804"/>
      <c r="M8" s="803" t="s">
        <v>589</v>
      </c>
      <c r="N8" s="805"/>
      <c r="O8" s="803" t="s">
        <v>590</v>
      </c>
      <c r="P8" s="805"/>
    </row>
    <row r="9" spans="1:16" ht="18" customHeight="1" x14ac:dyDescent="0.25">
      <c r="A9" s="1071"/>
      <c r="B9" s="1071"/>
      <c r="C9" s="1071"/>
      <c r="D9" s="1077"/>
      <c r="E9" s="763" t="s">
        <v>256</v>
      </c>
      <c r="F9" s="763" t="s">
        <v>27</v>
      </c>
      <c r="G9" s="763" t="s">
        <v>256</v>
      </c>
      <c r="H9" s="763" t="s">
        <v>27</v>
      </c>
      <c r="I9" s="763" t="s">
        <v>256</v>
      </c>
      <c r="J9" s="763" t="s">
        <v>27</v>
      </c>
      <c r="K9" s="763" t="s">
        <v>256</v>
      </c>
      <c r="L9" s="763" t="s">
        <v>27</v>
      </c>
      <c r="M9" s="763" t="s">
        <v>256</v>
      </c>
      <c r="N9" s="763" t="s">
        <v>27</v>
      </c>
      <c r="O9" s="763" t="s">
        <v>256</v>
      </c>
      <c r="P9" s="763" t="s">
        <v>27</v>
      </c>
    </row>
    <row r="10" spans="1:16" s="908" customFormat="1" ht="12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06">
        <v>12</v>
      </c>
      <c r="M10" s="906">
        <v>13</v>
      </c>
      <c r="N10" s="906">
        <v>14</v>
      </c>
      <c r="O10" s="906">
        <v>15</v>
      </c>
      <c r="P10" s="906">
        <v>16</v>
      </c>
    </row>
    <row r="11" spans="1:16" ht="18" customHeight="1" x14ac:dyDescent="0.25">
      <c r="A11" s="560">
        <v>1</v>
      </c>
      <c r="B11" s="131">
        <f>'9'!B9</f>
        <v>0</v>
      </c>
      <c r="C11" s="131">
        <f>'9'!C9</f>
        <v>0</v>
      </c>
      <c r="D11" s="283">
        <f>'24'!D11</f>
        <v>0</v>
      </c>
      <c r="E11" s="140"/>
      <c r="F11" s="284" t="e">
        <f t="shared" ref="F11:F30" si="0">E11/$D11*100</f>
        <v>#DIV/0!</v>
      </c>
      <c r="G11" s="140"/>
      <c r="H11" s="284" t="e">
        <f t="shared" ref="H11:H30" si="1">G11/$D11*100</f>
        <v>#DIV/0!</v>
      </c>
      <c r="I11" s="140"/>
      <c r="J11" s="284" t="e">
        <f t="shared" ref="J11:J30" si="2">I11/$D11*100</f>
        <v>#DIV/0!</v>
      </c>
      <c r="K11" s="140"/>
      <c r="L11" s="284" t="e">
        <f t="shared" ref="L11:L30" si="3">K11/$D11*100</f>
        <v>#DIV/0!</v>
      </c>
      <c r="M11" s="140"/>
      <c r="N11" s="284" t="e">
        <f t="shared" ref="N11:N30" si="4">M11/$D11*100</f>
        <v>#DIV/0!</v>
      </c>
      <c r="O11" s="140">
        <f>SUM(G11,I11,K11,M11)</f>
        <v>0</v>
      </c>
      <c r="P11" s="284" t="e">
        <f>O11/$D11*100</f>
        <v>#DIV/0!</v>
      </c>
    </row>
    <row r="12" spans="1:16" ht="18" customHeight="1" x14ac:dyDescent="0.25">
      <c r="A12" s="556">
        <v>2</v>
      </c>
      <c r="B12" s="131">
        <f>'9'!B10</f>
        <v>0</v>
      </c>
      <c r="C12" s="131">
        <f>'9'!C10</f>
        <v>0</v>
      </c>
      <c r="D12" s="283">
        <f>'24'!D12</f>
        <v>0</v>
      </c>
      <c r="E12" s="140"/>
      <c r="F12" s="284" t="e">
        <f t="shared" si="0"/>
        <v>#DIV/0!</v>
      </c>
      <c r="G12" s="140"/>
      <c r="H12" s="284" t="e">
        <f t="shared" si="1"/>
        <v>#DIV/0!</v>
      </c>
      <c r="I12" s="140"/>
      <c r="J12" s="284" t="e">
        <f t="shared" si="2"/>
        <v>#DIV/0!</v>
      </c>
      <c r="K12" s="140"/>
      <c r="L12" s="284" t="e">
        <f t="shared" si="3"/>
        <v>#DIV/0!</v>
      </c>
      <c r="M12" s="140"/>
      <c r="N12" s="284" t="e">
        <f t="shared" si="4"/>
        <v>#DIV/0!</v>
      </c>
      <c r="O12" s="140">
        <f t="shared" ref="O12:O30" si="5">SUM(G12,I12,K12,M12)</f>
        <v>0</v>
      </c>
      <c r="P12" s="284" t="e">
        <f>O12/$D12*100</f>
        <v>#DIV/0!</v>
      </c>
    </row>
    <row r="13" spans="1:16" ht="18" customHeight="1" x14ac:dyDescent="0.25">
      <c r="A13" s="556">
        <v>3</v>
      </c>
      <c r="B13" s="131">
        <f>'9'!B11</f>
        <v>0</v>
      </c>
      <c r="C13" s="131">
        <f>'9'!C11</f>
        <v>0</v>
      </c>
      <c r="D13" s="283">
        <f>'24'!D13</f>
        <v>0</v>
      </c>
      <c r="E13" s="140"/>
      <c r="F13" s="284" t="e">
        <f t="shared" si="0"/>
        <v>#DIV/0!</v>
      </c>
      <c r="G13" s="140"/>
      <c r="H13" s="284" t="e">
        <f t="shared" si="1"/>
        <v>#DIV/0!</v>
      </c>
      <c r="I13" s="140"/>
      <c r="J13" s="284" t="e">
        <f t="shared" si="2"/>
        <v>#DIV/0!</v>
      </c>
      <c r="K13" s="140"/>
      <c r="L13" s="284" t="e">
        <f t="shared" si="3"/>
        <v>#DIV/0!</v>
      </c>
      <c r="M13" s="140"/>
      <c r="N13" s="284" t="e">
        <f t="shared" si="4"/>
        <v>#DIV/0!</v>
      </c>
      <c r="O13" s="140">
        <f t="shared" si="5"/>
        <v>0</v>
      </c>
      <c r="P13" s="284" t="e">
        <f>O13/$D13*100</f>
        <v>#DIV/0!</v>
      </c>
    </row>
    <row r="14" spans="1:16" ht="18" customHeight="1" x14ac:dyDescent="0.25">
      <c r="A14" s="556">
        <v>4</v>
      </c>
      <c r="B14" s="131">
        <f>'9'!B12</f>
        <v>0</v>
      </c>
      <c r="C14" s="131">
        <f>'9'!C12</f>
        <v>0</v>
      </c>
      <c r="D14" s="283">
        <f>'24'!D14</f>
        <v>0</v>
      </c>
      <c r="E14" s="140"/>
      <c r="F14" s="284" t="e">
        <f t="shared" si="0"/>
        <v>#DIV/0!</v>
      </c>
      <c r="G14" s="140"/>
      <c r="H14" s="284" t="e">
        <f t="shared" si="1"/>
        <v>#DIV/0!</v>
      </c>
      <c r="I14" s="140"/>
      <c r="J14" s="284" t="e">
        <f t="shared" si="2"/>
        <v>#DIV/0!</v>
      </c>
      <c r="K14" s="140"/>
      <c r="L14" s="284" t="e">
        <f t="shared" si="3"/>
        <v>#DIV/0!</v>
      </c>
      <c r="M14" s="140"/>
      <c r="N14" s="284" t="e">
        <f>M14/$D14*100</f>
        <v>#DIV/0!</v>
      </c>
      <c r="O14" s="140">
        <f t="shared" si="5"/>
        <v>0</v>
      </c>
      <c r="P14" s="284" t="e">
        <f>O14/$D14*100</f>
        <v>#DIV/0!</v>
      </c>
    </row>
    <row r="15" spans="1:16" ht="18" customHeight="1" x14ac:dyDescent="0.25">
      <c r="A15" s="556">
        <v>5</v>
      </c>
      <c r="B15" s="131">
        <f>'9'!B13</f>
        <v>0</v>
      </c>
      <c r="C15" s="131">
        <f>'9'!C13</f>
        <v>0</v>
      </c>
      <c r="D15" s="283">
        <f>'24'!D15</f>
        <v>0</v>
      </c>
      <c r="E15" s="140"/>
      <c r="F15" s="284" t="e">
        <f t="shared" si="0"/>
        <v>#DIV/0!</v>
      </c>
      <c r="G15" s="140"/>
      <c r="H15" s="284" t="e">
        <f t="shared" si="1"/>
        <v>#DIV/0!</v>
      </c>
      <c r="I15" s="140"/>
      <c r="J15" s="284" t="e">
        <f t="shared" si="2"/>
        <v>#DIV/0!</v>
      </c>
      <c r="K15" s="140"/>
      <c r="L15" s="284" t="e">
        <f t="shared" si="3"/>
        <v>#DIV/0!</v>
      </c>
      <c r="M15" s="140"/>
      <c r="N15" s="284" t="e">
        <f t="shared" si="4"/>
        <v>#DIV/0!</v>
      </c>
      <c r="O15" s="140">
        <f t="shared" si="5"/>
        <v>0</v>
      </c>
      <c r="P15" s="284" t="e">
        <f t="shared" ref="P15:P30" si="6">O15/$D15*100</f>
        <v>#DIV/0!</v>
      </c>
    </row>
    <row r="16" spans="1:16" ht="18" customHeight="1" x14ac:dyDescent="0.25">
      <c r="A16" s="556">
        <v>6</v>
      </c>
      <c r="B16" s="131">
        <f>'9'!B14</f>
        <v>0</v>
      </c>
      <c r="C16" s="131">
        <f>'9'!C14</f>
        <v>0</v>
      </c>
      <c r="D16" s="283">
        <f>'24'!D16</f>
        <v>0</v>
      </c>
      <c r="E16" s="140"/>
      <c r="F16" s="284" t="e">
        <f t="shared" si="0"/>
        <v>#DIV/0!</v>
      </c>
      <c r="G16" s="140"/>
      <c r="H16" s="284" t="e">
        <f t="shared" si="1"/>
        <v>#DIV/0!</v>
      </c>
      <c r="I16" s="140"/>
      <c r="J16" s="284" t="e">
        <f t="shared" si="2"/>
        <v>#DIV/0!</v>
      </c>
      <c r="K16" s="140"/>
      <c r="L16" s="284" t="e">
        <f t="shared" si="3"/>
        <v>#DIV/0!</v>
      </c>
      <c r="M16" s="140"/>
      <c r="N16" s="284" t="e">
        <f t="shared" si="4"/>
        <v>#DIV/0!</v>
      </c>
      <c r="O16" s="140">
        <f t="shared" si="5"/>
        <v>0</v>
      </c>
      <c r="P16" s="284" t="e">
        <f t="shared" si="6"/>
        <v>#DIV/0!</v>
      </c>
    </row>
    <row r="17" spans="1:16" ht="18" customHeight="1" x14ac:dyDescent="0.25">
      <c r="A17" s="556">
        <v>7</v>
      </c>
      <c r="B17" s="131">
        <f>'9'!B15</f>
        <v>0</v>
      </c>
      <c r="C17" s="131">
        <f>'9'!C15</f>
        <v>0</v>
      </c>
      <c r="D17" s="283">
        <f>'24'!D17</f>
        <v>0</v>
      </c>
      <c r="E17" s="140"/>
      <c r="F17" s="284" t="e">
        <f t="shared" si="0"/>
        <v>#DIV/0!</v>
      </c>
      <c r="G17" s="140"/>
      <c r="H17" s="284" t="e">
        <f t="shared" si="1"/>
        <v>#DIV/0!</v>
      </c>
      <c r="I17" s="140"/>
      <c r="J17" s="284" t="e">
        <f t="shared" si="2"/>
        <v>#DIV/0!</v>
      </c>
      <c r="K17" s="140"/>
      <c r="L17" s="284" t="e">
        <f>K17/$D17*100</f>
        <v>#DIV/0!</v>
      </c>
      <c r="M17" s="140"/>
      <c r="N17" s="284" t="e">
        <f t="shared" si="4"/>
        <v>#DIV/0!</v>
      </c>
      <c r="O17" s="140">
        <f t="shared" si="5"/>
        <v>0</v>
      </c>
      <c r="P17" s="284" t="e">
        <f t="shared" si="6"/>
        <v>#DIV/0!</v>
      </c>
    </row>
    <row r="18" spans="1:16" ht="18" customHeight="1" x14ac:dyDescent="0.25">
      <c r="A18" s="556">
        <v>8</v>
      </c>
      <c r="B18" s="131">
        <f>'9'!B16</f>
        <v>0</v>
      </c>
      <c r="C18" s="131">
        <f>'9'!C16</f>
        <v>0</v>
      </c>
      <c r="D18" s="283">
        <f>'24'!D18</f>
        <v>0</v>
      </c>
      <c r="E18" s="140"/>
      <c r="F18" s="284" t="e">
        <f t="shared" si="0"/>
        <v>#DIV/0!</v>
      </c>
      <c r="G18" s="140"/>
      <c r="H18" s="284" t="e">
        <f t="shared" si="1"/>
        <v>#DIV/0!</v>
      </c>
      <c r="I18" s="140"/>
      <c r="J18" s="284" t="e">
        <f t="shared" si="2"/>
        <v>#DIV/0!</v>
      </c>
      <c r="K18" s="140"/>
      <c r="L18" s="284" t="e">
        <f t="shared" si="3"/>
        <v>#DIV/0!</v>
      </c>
      <c r="M18" s="140"/>
      <c r="N18" s="284" t="e">
        <f t="shared" si="4"/>
        <v>#DIV/0!</v>
      </c>
      <c r="O18" s="140">
        <f t="shared" si="5"/>
        <v>0</v>
      </c>
      <c r="P18" s="284" t="e">
        <f t="shared" si="6"/>
        <v>#DIV/0!</v>
      </c>
    </row>
    <row r="19" spans="1:16" ht="18" customHeight="1" x14ac:dyDescent="0.25">
      <c r="A19" s="556">
        <v>9</v>
      </c>
      <c r="B19" s="131">
        <f>'9'!B17</f>
        <v>0</v>
      </c>
      <c r="C19" s="131">
        <f>'9'!C17</f>
        <v>0</v>
      </c>
      <c r="D19" s="283">
        <f>'24'!D19</f>
        <v>0</v>
      </c>
      <c r="E19" s="140"/>
      <c r="F19" s="284" t="e">
        <f t="shared" si="0"/>
        <v>#DIV/0!</v>
      </c>
      <c r="G19" s="140"/>
      <c r="H19" s="284" t="e">
        <f t="shared" si="1"/>
        <v>#DIV/0!</v>
      </c>
      <c r="I19" s="140"/>
      <c r="J19" s="284" t="e">
        <f t="shared" si="2"/>
        <v>#DIV/0!</v>
      </c>
      <c r="K19" s="140"/>
      <c r="L19" s="284" t="e">
        <f t="shared" si="3"/>
        <v>#DIV/0!</v>
      </c>
      <c r="M19" s="140"/>
      <c r="N19" s="284" t="e">
        <f t="shared" si="4"/>
        <v>#DIV/0!</v>
      </c>
      <c r="O19" s="140">
        <f t="shared" si="5"/>
        <v>0</v>
      </c>
      <c r="P19" s="284" t="e">
        <f t="shared" si="6"/>
        <v>#DIV/0!</v>
      </c>
    </row>
    <row r="20" spans="1:16" ht="18" customHeight="1" x14ac:dyDescent="0.25">
      <c r="A20" s="556">
        <v>10</v>
      </c>
      <c r="B20" s="131">
        <f>'9'!B18</f>
        <v>0</v>
      </c>
      <c r="C20" s="131">
        <f>'9'!C18</f>
        <v>0</v>
      </c>
      <c r="D20" s="283">
        <f>'24'!D20</f>
        <v>0</v>
      </c>
      <c r="E20" s="140"/>
      <c r="F20" s="284" t="e">
        <f t="shared" si="0"/>
        <v>#DIV/0!</v>
      </c>
      <c r="G20" s="140"/>
      <c r="H20" s="284" t="e">
        <f t="shared" si="1"/>
        <v>#DIV/0!</v>
      </c>
      <c r="I20" s="140"/>
      <c r="J20" s="284" t="e">
        <f t="shared" si="2"/>
        <v>#DIV/0!</v>
      </c>
      <c r="K20" s="140"/>
      <c r="L20" s="284" t="e">
        <f t="shared" si="3"/>
        <v>#DIV/0!</v>
      </c>
      <c r="M20" s="140"/>
      <c r="N20" s="284" t="e">
        <f t="shared" si="4"/>
        <v>#DIV/0!</v>
      </c>
      <c r="O20" s="140">
        <f t="shared" si="5"/>
        <v>0</v>
      </c>
      <c r="P20" s="284" t="e">
        <f t="shared" si="6"/>
        <v>#DIV/0!</v>
      </c>
    </row>
    <row r="21" spans="1:16" ht="18" customHeight="1" x14ac:dyDescent="0.25">
      <c r="A21" s="556">
        <v>11</v>
      </c>
      <c r="B21" s="131">
        <f>'9'!B19</f>
        <v>0</v>
      </c>
      <c r="C21" s="131">
        <f>'9'!C19</f>
        <v>0</v>
      </c>
      <c r="D21" s="283">
        <f>'24'!D21</f>
        <v>0</v>
      </c>
      <c r="E21" s="140"/>
      <c r="F21" s="284" t="e">
        <f t="shared" si="0"/>
        <v>#DIV/0!</v>
      </c>
      <c r="G21" s="140"/>
      <c r="H21" s="284" t="e">
        <f t="shared" si="1"/>
        <v>#DIV/0!</v>
      </c>
      <c r="I21" s="140"/>
      <c r="J21" s="284" t="e">
        <f>I21/$D21*100</f>
        <v>#DIV/0!</v>
      </c>
      <c r="K21" s="140"/>
      <c r="L21" s="284" t="e">
        <f t="shared" si="3"/>
        <v>#DIV/0!</v>
      </c>
      <c r="M21" s="140"/>
      <c r="N21" s="284" t="e">
        <f t="shared" si="4"/>
        <v>#DIV/0!</v>
      </c>
      <c r="O21" s="140">
        <f t="shared" si="5"/>
        <v>0</v>
      </c>
      <c r="P21" s="284" t="e">
        <f t="shared" si="6"/>
        <v>#DIV/0!</v>
      </c>
    </row>
    <row r="22" spans="1:16" ht="18" customHeight="1" x14ac:dyDescent="0.25">
      <c r="A22" s="556">
        <v>12</v>
      </c>
      <c r="B22" s="131">
        <f>'9'!B20</f>
        <v>0</v>
      </c>
      <c r="C22" s="131">
        <f>'9'!C20</f>
        <v>0</v>
      </c>
      <c r="D22" s="283">
        <f>'24'!D22</f>
        <v>0</v>
      </c>
      <c r="E22" s="140"/>
      <c r="F22" s="284" t="e">
        <f t="shared" si="0"/>
        <v>#DIV/0!</v>
      </c>
      <c r="G22" s="140"/>
      <c r="H22" s="284" t="e">
        <f t="shared" si="1"/>
        <v>#DIV/0!</v>
      </c>
      <c r="I22" s="140"/>
      <c r="J22" s="284" t="e">
        <f t="shared" si="2"/>
        <v>#DIV/0!</v>
      </c>
      <c r="K22" s="140"/>
      <c r="L22" s="284" t="e">
        <f t="shared" si="3"/>
        <v>#DIV/0!</v>
      </c>
      <c r="M22" s="140"/>
      <c r="N22" s="284" t="e">
        <f t="shared" si="4"/>
        <v>#DIV/0!</v>
      </c>
      <c r="O22" s="140">
        <f t="shared" si="5"/>
        <v>0</v>
      </c>
      <c r="P22" s="284" t="e">
        <f t="shared" si="6"/>
        <v>#DIV/0!</v>
      </c>
    </row>
    <row r="23" spans="1:16" ht="18" customHeight="1" x14ac:dyDescent="0.25">
      <c r="A23" s="556">
        <v>13</v>
      </c>
      <c r="B23" s="131">
        <f>'9'!B21</f>
        <v>0</v>
      </c>
      <c r="C23" s="131">
        <f>'9'!C21</f>
        <v>0</v>
      </c>
      <c r="D23" s="283">
        <f>'24'!D23</f>
        <v>0</v>
      </c>
      <c r="E23" s="140"/>
      <c r="F23" s="284" t="e">
        <f>E23/$D23*100</f>
        <v>#DIV/0!</v>
      </c>
      <c r="G23" s="140"/>
      <c r="H23" s="284" t="e">
        <f t="shared" si="1"/>
        <v>#DIV/0!</v>
      </c>
      <c r="I23" s="140"/>
      <c r="J23" s="284" t="e">
        <f t="shared" si="2"/>
        <v>#DIV/0!</v>
      </c>
      <c r="K23" s="140"/>
      <c r="L23" s="284" t="e">
        <f t="shared" si="3"/>
        <v>#DIV/0!</v>
      </c>
      <c r="M23" s="140"/>
      <c r="N23" s="284" t="e">
        <f t="shared" si="4"/>
        <v>#DIV/0!</v>
      </c>
      <c r="O23" s="140">
        <f t="shared" si="5"/>
        <v>0</v>
      </c>
      <c r="P23" s="284" t="e">
        <f t="shared" si="6"/>
        <v>#DIV/0!</v>
      </c>
    </row>
    <row r="24" spans="1:16" ht="18" customHeight="1" x14ac:dyDescent="0.25">
      <c r="A24" s="556">
        <v>14</v>
      </c>
      <c r="B24" s="131">
        <f>'9'!B22</f>
        <v>0</v>
      </c>
      <c r="C24" s="131">
        <f>'9'!C22</f>
        <v>0</v>
      </c>
      <c r="D24" s="283">
        <f>'24'!D24</f>
        <v>0</v>
      </c>
      <c r="E24" s="140"/>
      <c r="F24" s="284" t="e">
        <f t="shared" si="0"/>
        <v>#DIV/0!</v>
      </c>
      <c r="G24" s="140"/>
      <c r="H24" s="284" t="e">
        <f t="shared" si="1"/>
        <v>#DIV/0!</v>
      </c>
      <c r="I24" s="140"/>
      <c r="J24" s="284" t="e">
        <f t="shared" si="2"/>
        <v>#DIV/0!</v>
      </c>
      <c r="K24" s="140"/>
      <c r="L24" s="284" t="e">
        <f t="shared" si="3"/>
        <v>#DIV/0!</v>
      </c>
      <c r="M24" s="140"/>
      <c r="N24" s="284" t="e">
        <f t="shared" si="4"/>
        <v>#DIV/0!</v>
      </c>
      <c r="O24" s="140">
        <f t="shared" si="5"/>
        <v>0</v>
      </c>
      <c r="P24" s="284" t="e">
        <f t="shared" si="6"/>
        <v>#DIV/0!</v>
      </c>
    </row>
    <row r="25" spans="1:16" ht="18" customHeight="1" x14ac:dyDescent="0.25">
      <c r="A25" s="556">
        <v>15</v>
      </c>
      <c r="B25" s="131">
        <f>'9'!B23</f>
        <v>0</v>
      </c>
      <c r="C25" s="131">
        <f>'9'!C23</f>
        <v>0</v>
      </c>
      <c r="D25" s="283">
        <f>'24'!D25</f>
        <v>0</v>
      </c>
      <c r="E25" s="140"/>
      <c r="F25" s="284" t="e">
        <f t="shared" si="0"/>
        <v>#DIV/0!</v>
      </c>
      <c r="G25" s="140"/>
      <c r="H25" s="284" t="e">
        <f t="shared" si="1"/>
        <v>#DIV/0!</v>
      </c>
      <c r="I25" s="140"/>
      <c r="J25" s="284" t="e">
        <f t="shared" si="2"/>
        <v>#DIV/0!</v>
      </c>
      <c r="K25" s="140"/>
      <c r="L25" s="284" t="e">
        <f t="shared" si="3"/>
        <v>#DIV/0!</v>
      </c>
      <c r="M25" s="140"/>
      <c r="N25" s="284" t="e">
        <f t="shared" si="4"/>
        <v>#DIV/0!</v>
      </c>
      <c r="O25" s="140">
        <f t="shared" si="5"/>
        <v>0</v>
      </c>
      <c r="P25" s="284" t="e">
        <f t="shared" si="6"/>
        <v>#DIV/0!</v>
      </c>
    </row>
    <row r="26" spans="1:16" ht="18" customHeight="1" x14ac:dyDescent="0.25">
      <c r="A26" s="556">
        <v>16</v>
      </c>
      <c r="B26" s="131">
        <f>'9'!B24</f>
        <v>0</v>
      </c>
      <c r="C26" s="131">
        <f>'9'!C24</f>
        <v>0</v>
      </c>
      <c r="D26" s="283">
        <f>'24'!D26</f>
        <v>0</v>
      </c>
      <c r="E26" s="140"/>
      <c r="F26" s="284" t="e">
        <f t="shared" si="0"/>
        <v>#DIV/0!</v>
      </c>
      <c r="G26" s="140"/>
      <c r="H26" s="284" t="e">
        <f t="shared" si="1"/>
        <v>#DIV/0!</v>
      </c>
      <c r="I26" s="140"/>
      <c r="J26" s="284" t="e">
        <f t="shared" si="2"/>
        <v>#DIV/0!</v>
      </c>
      <c r="K26" s="140"/>
      <c r="L26" s="284" t="e">
        <f t="shared" si="3"/>
        <v>#DIV/0!</v>
      </c>
      <c r="M26" s="140"/>
      <c r="N26" s="284" t="e">
        <f t="shared" si="4"/>
        <v>#DIV/0!</v>
      </c>
      <c r="O26" s="140">
        <f t="shared" si="5"/>
        <v>0</v>
      </c>
      <c r="P26" s="284" t="e">
        <f t="shared" si="6"/>
        <v>#DIV/0!</v>
      </c>
    </row>
    <row r="27" spans="1:16" ht="18" customHeight="1" x14ac:dyDescent="0.25">
      <c r="A27" s="556">
        <v>17</v>
      </c>
      <c r="B27" s="131">
        <f>'9'!B25</f>
        <v>0</v>
      </c>
      <c r="C27" s="131">
        <f>'9'!C25</f>
        <v>0</v>
      </c>
      <c r="D27" s="283">
        <f>'24'!D27</f>
        <v>0</v>
      </c>
      <c r="E27" s="140"/>
      <c r="F27" s="284" t="e">
        <f t="shared" si="0"/>
        <v>#DIV/0!</v>
      </c>
      <c r="G27" s="140"/>
      <c r="H27" s="284" t="e">
        <f>G27/$D27*100</f>
        <v>#DIV/0!</v>
      </c>
      <c r="I27" s="140"/>
      <c r="J27" s="284" t="e">
        <f t="shared" si="2"/>
        <v>#DIV/0!</v>
      </c>
      <c r="K27" s="140"/>
      <c r="L27" s="284" t="e">
        <f t="shared" si="3"/>
        <v>#DIV/0!</v>
      </c>
      <c r="M27" s="140"/>
      <c r="N27" s="284" t="e">
        <f t="shared" si="4"/>
        <v>#DIV/0!</v>
      </c>
      <c r="O27" s="140">
        <f t="shared" si="5"/>
        <v>0</v>
      </c>
      <c r="P27" s="284" t="e">
        <f t="shared" si="6"/>
        <v>#DIV/0!</v>
      </c>
    </row>
    <row r="28" spans="1:16" ht="18" customHeight="1" x14ac:dyDescent="0.25">
      <c r="A28" s="556">
        <v>18</v>
      </c>
      <c r="B28" s="131">
        <f>'9'!B26</f>
        <v>0</v>
      </c>
      <c r="C28" s="131">
        <f>'9'!C26</f>
        <v>0</v>
      </c>
      <c r="D28" s="283">
        <f>'24'!D28</f>
        <v>0</v>
      </c>
      <c r="E28" s="140"/>
      <c r="F28" s="284" t="e">
        <f t="shared" si="0"/>
        <v>#DIV/0!</v>
      </c>
      <c r="G28" s="140"/>
      <c r="H28" s="284" t="e">
        <f t="shared" si="1"/>
        <v>#DIV/0!</v>
      </c>
      <c r="I28" s="140"/>
      <c r="J28" s="284" t="e">
        <f t="shared" si="2"/>
        <v>#DIV/0!</v>
      </c>
      <c r="K28" s="140"/>
      <c r="L28" s="284" t="e">
        <f t="shared" si="3"/>
        <v>#DIV/0!</v>
      </c>
      <c r="M28" s="140"/>
      <c r="N28" s="284" t="e">
        <f t="shared" si="4"/>
        <v>#DIV/0!</v>
      </c>
      <c r="O28" s="140">
        <f t="shared" si="5"/>
        <v>0</v>
      </c>
      <c r="P28" s="284" t="e">
        <f t="shared" si="6"/>
        <v>#DIV/0!</v>
      </c>
    </row>
    <row r="29" spans="1:16" ht="18" customHeight="1" x14ac:dyDescent="0.25">
      <c r="A29" s="556">
        <v>19</v>
      </c>
      <c r="B29" s="131">
        <f>'9'!B27</f>
        <v>0</v>
      </c>
      <c r="C29" s="131">
        <f>'9'!C27</f>
        <v>0</v>
      </c>
      <c r="D29" s="283">
        <f>'24'!D29</f>
        <v>0</v>
      </c>
      <c r="E29" s="140"/>
      <c r="F29" s="284" t="e">
        <f t="shared" si="0"/>
        <v>#DIV/0!</v>
      </c>
      <c r="G29" s="140"/>
      <c r="H29" s="284" t="e">
        <f t="shared" si="1"/>
        <v>#DIV/0!</v>
      </c>
      <c r="I29" s="140"/>
      <c r="J29" s="284" t="e">
        <f t="shared" si="2"/>
        <v>#DIV/0!</v>
      </c>
      <c r="K29" s="140"/>
      <c r="L29" s="284" t="e">
        <f t="shared" si="3"/>
        <v>#DIV/0!</v>
      </c>
      <c r="M29" s="140"/>
      <c r="N29" s="284" t="e">
        <f t="shared" si="4"/>
        <v>#DIV/0!</v>
      </c>
      <c r="O29" s="140">
        <f t="shared" si="5"/>
        <v>0</v>
      </c>
      <c r="P29" s="284" t="e">
        <f t="shared" si="6"/>
        <v>#DIV/0!</v>
      </c>
    </row>
    <row r="30" spans="1:16" ht="18" customHeight="1" x14ac:dyDescent="0.25">
      <c r="A30" s="556">
        <v>20</v>
      </c>
      <c r="B30" s="131">
        <f>'9'!B28</f>
        <v>0</v>
      </c>
      <c r="C30" s="131">
        <f>'9'!C28</f>
        <v>0</v>
      </c>
      <c r="D30" s="283">
        <f>'24'!D30</f>
        <v>0</v>
      </c>
      <c r="E30" s="140"/>
      <c r="F30" s="284" t="e">
        <f t="shared" si="0"/>
        <v>#DIV/0!</v>
      </c>
      <c r="G30" s="140"/>
      <c r="H30" s="284" t="e">
        <f t="shared" si="1"/>
        <v>#DIV/0!</v>
      </c>
      <c r="I30" s="140"/>
      <c r="J30" s="284" t="e">
        <f t="shared" si="2"/>
        <v>#DIV/0!</v>
      </c>
      <c r="K30" s="140"/>
      <c r="L30" s="284" t="e">
        <f t="shared" si="3"/>
        <v>#DIV/0!</v>
      </c>
      <c r="M30" s="140"/>
      <c r="N30" s="284" t="e">
        <f t="shared" si="4"/>
        <v>#DIV/0!</v>
      </c>
      <c r="O30" s="140">
        <f t="shared" si="5"/>
        <v>0</v>
      </c>
      <c r="P30" s="284" t="e">
        <f t="shared" si="6"/>
        <v>#DIV/0!</v>
      </c>
    </row>
    <row r="31" spans="1:16" ht="18" customHeight="1" x14ac:dyDescent="0.25">
      <c r="A31" s="72"/>
      <c r="B31" s="130"/>
      <c r="C31" s="130"/>
      <c r="D31" s="72"/>
      <c r="E31" s="140"/>
      <c r="F31" s="284"/>
      <c r="G31" s="140"/>
      <c r="H31" s="284"/>
      <c r="I31" s="140"/>
      <c r="J31" s="284"/>
      <c r="K31" s="140"/>
      <c r="L31" s="284"/>
      <c r="M31" s="140"/>
      <c r="N31" s="284"/>
      <c r="O31" s="140"/>
      <c r="P31" s="284"/>
    </row>
    <row r="32" spans="1:16" ht="18" customHeight="1" x14ac:dyDescent="0.25">
      <c r="A32" s="72"/>
      <c r="B32" s="130"/>
      <c r="C32" s="130"/>
      <c r="D32" s="72"/>
      <c r="E32" s="140"/>
      <c r="F32" s="285"/>
      <c r="G32" s="140"/>
      <c r="H32" s="285"/>
      <c r="I32" s="140"/>
      <c r="J32" s="285"/>
      <c r="K32" s="286"/>
      <c r="L32" s="285"/>
      <c r="M32" s="286"/>
      <c r="N32" s="285"/>
      <c r="O32" s="286"/>
      <c r="P32" s="285"/>
    </row>
    <row r="33" spans="1:16" ht="24" customHeight="1" thickBot="1" x14ac:dyDescent="0.3">
      <c r="A33" s="83" t="s">
        <v>484</v>
      </c>
      <c r="B33" s="567"/>
      <c r="C33" s="569"/>
      <c r="D33" s="287">
        <f>SUM(D11:D32)</f>
        <v>0</v>
      </c>
      <c r="E33" s="287">
        <f>SUM(E11:E32)</f>
        <v>0</v>
      </c>
      <c r="F33" s="288" t="e">
        <f>E33/$D33*100</f>
        <v>#DIV/0!</v>
      </c>
      <c r="G33" s="287">
        <f>SUM(G11:G32)</f>
        <v>0</v>
      </c>
      <c r="H33" s="288" t="e">
        <f>G33/$D33*100</f>
        <v>#DIV/0!</v>
      </c>
      <c r="I33" s="287">
        <f>SUM(I11:I32)</f>
        <v>0</v>
      </c>
      <c r="J33" s="288" t="e">
        <f>I33/$D33*100</f>
        <v>#DIV/0!</v>
      </c>
      <c r="K33" s="287">
        <f>SUM(K11:K32)</f>
        <v>0</v>
      </c>
      <c r="L33" s="288" t="e">
        <f>K33/$D33*100</f>
        <v>#DIV/0!</v>
      </c>
      <c r="M33" s="287">
        <f>SUM(M11:M32)</f>
        <v>0</v>
      </c>
      <c r="N33" s="288" t="e">
        <f>M33/$D33*100</f>
        <v>#DIV/0!</v>
      </c>
      <c r="O33" s="287">
        <f>SUM(O11:O32)</f>
        <v>0</v>
      </c>
      <c r="P33" s="288" t="e">
        <f>O33/$D33*100</f>
        <v>#DIV/0!</v>
      </c>
    </row>
    <row r="34" spans="1:16" x14ac:dyDescent="0.25">
      <c r="A34" s="570"/>
      <c r="B34" s="570"/>
      <c r="C34" s="570"/>
      <c r="D34" s="570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</row>
    <row r="35" spans="1:16" x14ac:dyDescent="0.25">
      <c r="A35" s="727" t="s">
        <v>411</v>
      </c>
    </row>
  </sheetData>
  <mergeCells count="5">
    <mergeCell ref="A7:A9"/>
    <mergeCell ref="B7:B9"/>
    <mergeCell ref="C7:C9"/>
    <mergeCell ref="D7:D9"/>
    <mergeCell ref="E7:P7"/>
  </mergeCells>
  <printOptions horizontalCentered="1"/>
  <pageMargins left="1.7" right="0.9" top="1.1499999999999999" bottom="0.9" header="0" footer="0"/>
  <pageSetup paperSize="9" scale="60" orientation="landscape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A2A9A-8C39-461C-8337-A21E77882186}">
  <sheetPr codeName="Sheet43">
    <tabColor rgb="FF92D050"/>
    <pageSetUpPr fitToPage="1"/>
  </sheetPr>
  <dimension ref="A1:O35"/>
  <sheetViews>
    <sheetView topLeftCell="G1" zoomScale="90" zoomScaleNormal="90" workbookViewId="0">
      <selection activeCell="D7" sqref="D7:D9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4" width="16.85546875" style="70" customWidth="1"/>
    <col min="5" max="14" width="10.7109375" style="70" customWidth="1"/>
    <col min="15" max="256" width="9.140625" style="70"/>
    <col min="257" max="257" width="5.7109375" style="70" customWidth="1"/>
    <col min="258" max="259" width="21.7109375" style="70" customWidth="1"/>
    <col min="260" max="260" width="16.85546875" style="70" customWidth="1"/>
    <col min="261" max="270" width="10.7109375" style="70" customWidth="1"/>
    <col min="271" max="512" width="9.140625" style="70"/>
    <col min="513" max="513" width="5.7109375" style="70" customWidth="1"/>
    <col min="514" max="515" width="21.7109375" style="70" customWidth="1"/>
    <col min="516" max="516" width="16.85546875" style="70" customWidth="1"/>
    <col min="517" max="526" width="10.7109375" style="70" customWidth="1"/>
    <col min="527" max="768" width="9.140625" style="70"/>
    <col min="769" max="769" width="5.7109375" style="70" customWidth="1"/>
    <col min="770" max="771" width="21.7109375" style="70" customWidth="1"/>
    <col min="772" max="772" width="16.85546875" style="70" customWidth="1"/>
    <col min="773" max="782" width="10.7109375" style="70" customWidth="1"/>
    <col min="783" max="1024" width="9.140625" style="70"/>
    <col min="1025" max="1025" width="5.7109375" style="70" customWidth="1"/>
    <col min="1026" max="1027" width="21.7109375" style="70" customWidth="1"/>
    <col min="1028" max="1028" width="16.85546875" style="70" customWidth="1"/>
    <col min="1029" max="1038" width="10.7109375" style="70" customWidth="1"/>
    <col min="1039" max="1280" width="9.140625" style="70"/>
    <col min="1281" max="1281" width="5.7109375" style="70" customWidth="1"/>
    <col min="1282" max="1283" width="21.7109375" style="70" customWidth="1"/>
    <col min="1284" max="1284" width="16.85546875" style="70" customWidth="1"/>
    <col min="1285" max="1294" width="10.7109375" style="70" customWidth="1"/>
    <col min="1295" max="1536" width="9.140625" style="70"/>
    <col min="1537" max="1537" width="5.7109375" style="70" customWidth="1"/>
    <col min="1538" max="1539" width="21.7109375" style="70" customWidth="1"/>
    <col min="1540" max="1540" width="16.85546875" style="70" customWidth="1"/>
    <col min="1541" max="1550" width="10.7109375" style="70" customWidth="1"/>
    <col min="1551" max="1792" width="9.140625" style="70"/>
    <col min="1793" max="1793" width="5.7109375" style="70" customWidth="1"/>
    <col min="1794" max="1795" width="21.7109375" style="70" customWidth="1"/>
    <col min="1796" max="1796" width="16.85546875" style="70" customWidth="1"/>
    <col min="1797" max="1806" width="10.7109375" style="70" customWidth="1"/>
    <col min="1807" max="2048" width="9.140625" style="70"/>
    <col min="2049" max="2049" width="5.7109375" style="70" customWidth="1"/>
    <col min="2050" max="2051" width="21.7109375" style="70" customWidth="1"/>
    <col min="2052" max="2052" width="16.85546875" style="70" customWidth="1"/>
    <col min="2053" max="2062" width="10.7109375" style="70" customWidth="1"/>
    <col min="2063" max="2304" width="9.140625" style="70"/>
    <col min="2305" max="2305" width="5.7109375" style="70" customWidth="1"/>
    <col min="2306" max="2307" width="21.7109375" style="70" customWidth="1"/>
    <col min="2308" max="2308" width="16.85546875" style="70" customWidth="1"/>
    <col min="2309" max="2318" width="10.7109375" style="70" customWidth="1"/>
    <col min="2319" max="2560" width="9.140625" style="70"/>
    <col min="2561" max="2561" width="5.7109375" style="70" customWidth="1"/>
    <col min="2562" max="2563" width="21.7109375" style="70" customWidth="1"/>
    <col min="2564" max="2564" width="16.85546875" style="70" customWidth="1"/>
    <col min="2565" max="2574" width="10.7109375" style="70" customWidth="1"/>
    <col min="2575" max="2816" width="9.140625" style="70"/>
    <col min="2817" max="2817" width="5.7109375" style="70" customWidth="1"/>
    <col min="2818" max="2819" width="21.7109375" style="70" customWidth="1"/>
    <col min="2820" max="2820" width="16.85546875" style="70" customWidth="1"/>
    <col min="2821" max="2830" width="10.7109375" style="70" customWidth="1"/>
    <col min="2831" max="3072" width="9.140625" style="70"/>
    <col min="3073" max="3073" width="5.7109375" style="70" customWidth="1"/>
    <col min="3074" max="3075" width="21.7109375" style="70" customWidth="1"/>
    <col min="3076" max="3076" width="16.85546875" style="70" customWidth="1"/>
    <col min="3077" max="3086" width="10.7109375" style="70" customWidth="1"/>
    <col min="3087" max="3328" width="9.140625" style="70"/>
    <col min="3329" max="3329" width="5.7109375" style="70" customWidth="1"/>
    <col min="3330" max="3331" width="21.7109375" style="70" customWidth="1"/>
    <col min="3332" max="3332" width="16.85546875" style="70" customWidth="1"/>
    <col min="3333" max="3342" width="10.7109375" style="70" customWidth="1"/>
    <col min="3343" max="3584" width="9.140625" style="70"/>
    <col min="3585" max="3585" width="5.7109375" style="70" customWidth="1"/>
    <col min="3586" max="3587" width="21.7109375" style="70" customWidth="1"/>
    <col min="3588" max="3588" width="16.85546875" style="70" customWidth="1"/>
    <col min="3589" max="3598" width="10.7109375" style="70" customWidth="1"/>
    <col min="3599" max="3840" width="9.140625" style="70"/>
    <col min="3841" max="3841" width="5.7109375" style="70" customWidth="1"/>
    <col min="3842" max="3843" width="21.7109375" style="70" customWidth="1"/>
    <col min="3844" max="3844" width="16.85546875" style="70" customWidth="1"/>
    <col min="3845" max="3854" width="10.7109375" style="70" customWidth="1"/>
    <col min="3855" max="4096" width="9.140625" style="70"/>
    <col min="4097" max="4097" width="5.7109375" style="70" customWidth="1"/>
    <col min="4098" max="4099" width="21.7109375" style="70" customWidth="1"/>
    <col min="4100" max="4100" width="16.85546875" style="70" customWidth="1"/>
    <col min="4101" max="4110" width="10.7109375" style="70" customWidth="1"/>
    <col min="4111" max="4352" width="9.140625" style="70"/>
    <col min="4353" max="4353" width="5.7109375" style="70" customWidth="1"/>
    <col min="4354" max="4355" width="21.7109375" style="70" customWidth="1"/>
    <col min="4356" max="4356" width="16.85546875" style="70" customWidth="1"/>
    <col min="4357" max="4366" width="10.7109375" style="70" customWidth="1"/>
    <col min="4367" max="4608" width="9.140625" style="70"/>
    <col min="4609" max="4609" width="5.7109375" style="70" customWidth="1"/>
    <col min="4610" max="4611" width="21.7109375" style="70" customWidth="1"/>
    <col min="4612" max="4612" width="16.85546875" style="70" customWidth="1"/>
    <col min="4613" max="4622" width="10.7109375" style="70" customWidth="1"/>
    <col min="4623" max="4864" width="9.140625" style="70"/>
    <col min="4865" max="4865" width="5.7109375" style="70" customWidth="1"/>
    <col min="4866" max="4867" width="21.7109375" style="70" customWidth="1"/>
    <col min="4868" max="4868" width="16.85546875" style="70" customWidth="1"/>
    <col min="4869" max="4878" width="10.7109375" style="70" customWidth="1"/>
    <col min="4879" max="5120" width="9.140625" style="70"/>
    <col min="5121" max="5121" width="5.7109375" style="70" customWidth="1"/>
    <col min="5122" max="5123" width="21.7109375" style="70" customWidth="1"/>
    <col min="5124" max="5124" width="16.85546875" style="70" customWidth="1"/>
    <col min="5125" max="5134" width="10.7109375" style="70" customWidth="1"/>
    <col min="5135" max="5376" width="9.140625" style="70"/>
    <col min="5377" max="5377" width="5.7109375" style="70" customWidth="1"/>
    <col min="5378" max="5379" width="21.7109375" style="70" customWidth="1"/>
    <col min="5380" max="5380" width="16.85546875" style="70" customWidth="1"/>
    <col min="5381" max="5390" width="10.7109375" style="70" customWidth="1"/>
    <col min="5391" max="5632" width="9.140625" style="70"/>
    <col min="5633" max="5633" width="5.7109375" style="70" customWidth="1"/>
    <col min="5634" max="5635" width="21.7109375" style="70" customWidth="1"/>
    <col min="5636" max="5636" width="16.85546875" style="70" customWidth="1"/>
    <col min="5637" max="5646" width="10.7109375" style="70" customWidth="1"/>
    <col min="5647" max="5888" width="9.140625" style="70"/>
    <col min="5889" max="5889" width="5.7109375" style="70" customWidth="1"/>
    <col min="5890" max="5891" width="21.7109375" style="70" customWidth="1"/>
    <col min="5892" max="5892" width="16.85546875" style="70" customWidth="1"/>
    <col min="5893" max="5902" width="10.7109375" style="70" customWidth="1"/>
    <col min="5903" max="6144" width="9.140625" style="70"/>
    <col min="6145" max="6145" width="5.7109375" style="70" customWidth="1"/>
    <col min="6146" max="6147" width="21.7109375" style="70" customWidth="1"/>
    <col min="6148" max="6148" width="16.85546875" style="70" customWidth="1"/>
    <col min="6149" max="6158" width="10.7109375" style="70" customWidth="1"/>
    <col min="6159" max="6400" width="9.140625" style="70"/>
    <col min="6401" max="6401" width="5.7109375" style="70" customWidth="1"/>
    <col min="6402" max="6403" width="21.7109375" style="70" customWidth="1"/>
    <col min="6404" max="6404" width="16.85546875" style="70" customWidth="1"/>
    <col min="6405" max="6414" width="10.7109375" style="70" customWidth="1"/>
    <col min="6415" max="6656" width="9.140625" style="70"/>
    <col min="6657" max="6657" width="5.7109375" style="70" customWidth="1"/>
    <col min="6658" max="6659" width="21.7109375" style="70" customWidth="1"/>
    <col min="6660" max="6660" width="16.85546875" style="70" customWidth="1"/>
    <col min="6661" max="6670" width="10.7109375" style="70" customWidth="1"/>
    <col min="6671" max="6912" width="9.140625" style="70"/>
    <col min="6913" max="6913" width="5.7109375" style="70" customWidth="1"/>
    <col min="6914" max="6915" width="21.7109375" style="70" customWidth="1"/>
    <col min="6916" max="6916" width="16.85546875" style="70" customWidth="1"/>
    <col min="6917" max="6926" width="10.7109375" style="70" customWidth="1"/>
    <col min="6927" max="7168" width="9.140625" style="70"/>
    <col min="7169" max="7169" width="5.7109375" style="70" customWidth="1"/>
    <col min="7170" max="7171" width="21.7109375" style="70" customWidth="1"/>
    <col min="7172" max="7172" width="16.85546875" style="70" customWidth="1"/>
    <col min="7173" max="7182" width="10.7109375" style="70" customWidth="1"/>
    <col min="7183" max="7424" width="9.140625" style="70"/>
    <col min="7425" max="7425" width="5.7109375" style="70" customWidth="1"/>
    <col min="7426" max="7427" width="21.7109375" style="70" customWidth="1"/>
    <col min="7428" max="7428" width="16.85546875" style="70" customWidth="1"/>
    <col min="7429" max="7438" width="10.7109375" style="70" customWidth="1"/>
    <col min="7439" max="7680" width="9.140625" style="70"/>
    <col min="7681" max="7681" width="5.7109375" style="70" customWidth="1"/>
    <col min="7682" max="7683" width="21.7109375" style="70" customWidth="1"/>
    <col min="7684" max="7684" width="16.85546875" style="70" customWidth="1"/>
    <col min="7685" max="7694" width="10.7109375" style="70" customWidth="1"/>
    <col min="7695" max="7936" width="9.140625" style="70"/>
    <col min="7937" max="7937" width="5.7109375" style="70" customWidth="1"/>
    <col min="7938" max="7939" width="21.7109375" style="70" customWidth="1"/>
    <col min="7940" max="7940" width="16.85546875" style="70" customWidth="1"/>
    <col min="7941" max="7950" width="10.7109375" style="70" customWidth="1"/>
    <col min="7951" max="8192" width="9.140625" style="70"/>
    <col min="8193" max="8193" width="5.7109375" style="70" customWidth="1"/>
    <col min="8194" max="8195" width="21.7109375" style="70" customWidth="1"/>
    <col min="8196" max="8196" width="16.85546875" style="70" customWidth="1"/>
    <col min="8197" max="8206" width="10.7109375" style="70" customWidth="1"/>
    <col min="8207" max="8448" width="9.140625" style="70"/>
    <col min="8449" max="8449" width="5.7109375" style="70" customWidth="1"/>
    <col min="8450" max="8451" width="21.7109375" style="70" customWidth="1"/>
    <col min="8452" max="8452" width="16.85546875" style="70" customWidth="1"/>
    <col min="8453" max="8462" width="10.7109375" style="70" customWidth="1"/>
    <col min="8463" max="8704" width="9.140625" style="70"/>
    <col min="8705" max="8705" width="5.7109375" style="70" customWidth="1"/>
    <col min="8706" max="8707" width="21.7109375" style="70" customWidth="1"/>
    <col min="8708" max="8708" width="16.85546875" style="70" customWidth="1"/>
    <col min="8709" max="8718" width="10.7109375" style="70" customWidth="1"/>
    <col min="8719" max="8960" width="9.140625" style="70"/>
    <col min="8961" max="8961" width="5.7109375" style="70" customWidth="1"/>
    <col min="8962" max="8963" width="21.7109375" style="70" customWidth="1"/>
    <col min="8964" max="8964" width="16.85546875" style="70" customWidth="1"/>
    <col min="8965" max="8974" width="10.7109375" style="70" customWidth="1"/>
    <col min="8975" max="9216" width="9.140625" style="70"/>
    <col min="9217" max="9217" width="5.7109375" style="70" customWidth="1"/>
    <col min="9218" max="9219" width="21.7109375" style="70" customWidth="1"/>
    <col min="9220" max="9220" width="16.85546875" style="70" customWidth="1"/>
    <col min="9221" max="9230" width="10.7109375" style="70" customWidth="1"/>
    <col min="9231" max="9472" width="9.140625" style="70"/>
    <col min="9473" max="9473" width="5.7109375" style="70" customWidth="1"/>
    <col min="9474" max="9475" width="21.7109375" style="70" customWidth="1"/>
    <col min="9476" max="9476" width="16.85546875" style="70" customWidth="1"/>
    <col min="9477" max="9486" width="10.7109375" style="70" customWidth="1"/>
    <col min="9487" max="9728" width="9.140625" style="70"/>
    <col min="9729" max="9729" width="5.7109375" style="70" customWidth="1"/>
    <col min="9730" max="9731" width="21.7109375" style="70" customWidth="1"/>
    <col min="9732" max="9732" width="16.85546875" style="70" customWidth="1"/>
    <col min="9733" max="9742" width="10.7109375" style="70" customWidth="1"/>
    <col min="9743" max="9984" width="9.140625" style="70"/>
    <col min="9985" max="9985" width="5.7109375" style="70" customWidth="1"/>
    <col min="9986" max="9987" width="21.7109375" style="70" customWidth="1"/>
    <col min="9988" max="9988" width="16.85546875" style="70" customWidth="1"/>
    <col min="9989" max="9998" width="10.7109375" style="70" customWidth="1"/>
    <col min="9999" max="10240" width="9.140625" style="70"/>
    <col min="10241" max="10241" width="5.7109375" style="70" customWidth="1"/>
    <col min="10242" max="10243" width="21.7109375" style="70" customWidth="1"/>
    <col min="10244" max="10244" width="16.85546875" style="70" customWidth="1"/>
    <col min="10245" max="10254" width="10.7109375" style="70" customWidth="1"/>
    <col min="10255" max="10496" width="9.140625" style="70"/>
    <col min="10497" max="10497" width="5.7109375" style="70" customWidth="1"/>
    <col min="10498" max="10499" width="21.7109375" style="70" customWidth="1"/>
    <col min="10500" max="10500" width="16.85546875" style="70" customWidth="1"/>
    <col min="10501" max="10510" width="10.7109375" style="70" customWidth="1"/>
    <col min="10511" max="10752" width="9.140625" style="70"/>
    <col min="10753" max="10753" width="5.7109375" style="70" customWidth="1"/>
    <col min="10754" max="10755" width="21.7109375" style="70" customWidth="1"/>
    <col min="10756" max="10756" width="16.85546875" style="70" customWidth="1"/>
    <col min="10757" max="10766" width="10.7109375" style="70" customWidth="1"/>
    <col min="10767" max="11008" width="9.140625" style="70"/>
    <col min="11009" max="11009" width="5.7109375" style="70" customWidth="1"/>
    <col min="11010" max="11011" width="21.7109375" style="70" customWidth="1"/>
    <col min="11012" max="11012" width="16.85546875" style="70" customWidth="1"/>
    <col min="11013" max="11022" width="10.7109375" style="70" customWidth="1"/>
    <col min="11023" max="11264" width="9.140625" style="70"/>
    <col min="11265" max="11265" width="5.7109375" style="70" customWidth="1"/>
    <col min="11266" max="11267" width="21.7109375" style="70" customWidth="1"/>
    <col min="11268" max="11268" width="16.85546875" style="70" customWidth="1"/>
    <col min="11269" max="11278" width="10.7109375" style="70" customWidth="1"/>
    <col min="11279" max="11520" width="9.140625" style="70"/>
    <col min="11521" max="11521" width="5.7109375" style="70" customWidth="1"/>
    <col min="11522" max="11523" width="21.7109375" style="70" customWidth="1"/>
    <col min="11524" max="11524" width="16.85546875" style="70" customWidth="1"/>
    <col min="11525" max="11534" width="10.7109375" style="70" customWidth="1"/>
    <col min="11535" max="11776" width="9.140625" style="70"/>
    <col min="11777" max="11777" width="5.7109375" style="70" customWidth="1"/>
    <col min="11778" max="11779" width="21.7109375" style="70" customWidth="1"/>
    <col min="11780" max="11780" width="16.85546875" style="70" customWidth="1"/>
    <col min="11781" max="11790" width="10.7109375" style="70" customWidth="1"/>
    <col min="11791" max="12032" width="9.140625" style="70"/>
    <col min="12033" max="12033" width="5.7109375" style="70" customWidth="1"/>
    <col min="12034" max="12035" width="21.7109375" style="70" customWidth="1"/>
    <col min="12036" max="12036" width="16.85546875" style="70" customWidth="1"/>
    <col min="12037" max="12046" width="10.7109375" style="70" customWidth="1"/>
    <col min="12047" max="12288" width="9.140625" style="70"/>
    <col min="12289" max="12289" width="5.7109375" style="70" customWidth="1"/>
    <col min="12290" max="12291" width="21.7109375" style="70" customWidth="1"/>
    <col min="12292" max="12292" width="16.85546875" style="70" customWidth="1"/>
    <col min="12293" max="12302" width="10.7109375" style="70" customWidth="1"/>
    <col min="12303" max="12544" width="9.140625" style="70"/>
    <col min="12545" max="12545" width="5.7109375" style="70" customWidth="1"/>
    <col min="12546" max="12547" width="21.7109375" style="70" customWidth="1"/>
    <col min="12548" max="12548" width="16.85546875" style="70" customWidth="1"/>
    <col min="12549" max="12558" width="10.7109375" style="70" customWidth="1"/>
    <col min="12559" max="12800" width="9.140625" style="70"/>
    <col min="12801" max="12801" width="5.7109375" style="70" customWidth="1"/>
    <col min="12802" max="12803" width="21.7109375" style="70" customWidth="1"/>
    <col min="12804" max="12804" width="16.85546875" style="70" customWidth="1"/>
    <col min="12805" max="12814" width="10.7109375" style="70" customWidth="1"/>
    <col min="12815" max="13056" width="9.140625" style="70"/>
    <col min="13057" max="13057" width="5.7109375" style="70" customWidth="1"/>
    <col min="13058" max="13059" width="21.7109375" style="70" customWidth="1"/>
    <col min="13060" max="13060" width="16.85546875" style="70" customWidth="1"/>
    <col min="13061" max="13070" width="10.7109375" style="70" customWidth="1"/>
    <col min="13071" max="13312" width="9.140625" style="70"/>
    <col min="13313" max="13313" width="5.7109375" style="70" customWidth="1"/>
    <col min="13314" max="13315" width="21.7109375" style="70" customWidth="1"/>
    <col min="13316" max="13316" width="16.85546875" style="70" customWidth="1"/>
    <col min="13317" max="13326" width="10.7109375" style="70" customWidth="1"/>
    <col min="13327" max="13568" width="9.140625" style="70"/>
    <col min="13569" max="13569" width="5.7109375" style="70" customWidth="1"/>
    <col min="13570" max="13571" width="21.7109375" style="70" customWidth="1"/>
    <col min="13572" max="13572" width="16.85546875" style="70" customWidth="1"/>
    <col min="13573" max="13582" width="10.7109375" style="70" customWidth="1"/>
    <col min="13583" max="13824" width="9.140625" style="70"/>
    <col min="13825" max="13825" width="5.7109375" style="70" customWidth="1"/>
    <col min="13826" max="13827" width="21.7109375" style="70" customWidth="1"/>
    <col min="13828" max="13828" width="16.85546875" style="70" customWidth="1"/>
    <col min="13829" max="13838" width="10.7109375" style="70" customWidth="1"/>
    <col min="13839" max="14080" width="9.140625" style="70"/>
    <col min="14081" max="14081" width="5.7109375" style="70" customWidth="1"/>
    <col min="14082" max="14083" width="21.7109375" style="70" customWidth="1"/>
    <col min="14084" max="14084" width="16.85546875" style="70" customWidth="1"/>
    <col min="14085" max="14094" width="10.7109375" style="70" customWidth="1"/>
    <col min="14095" max="14336" width="9.140625" style="70"/>
    <col min="14337" max="14337" width="5.7109375" style="70" customWidth="1"/>
    <col min="14338" max="14339" width="21.7109375" style="70" customWidth="1"/>
    <col min="14340" max="14340" width="16.85546875" style="70" customWidth="1"/>
    <col min="14341" max="14350" width="10.7109375" style="70" customWidth="1"/>
    <col min="14351" max="14592" width="9.140625" style="70"/>
    <col min="14593" max="14593" width="5.7109375" style="70" customWidth="1"/>
    <col min="14594" max="14595" width="21.7109375" style="70" customWidth="1"/>
    <col min="14596" max="14596" width="16.85546875" style="70" customWidth="1"/>
    <col min="14597" max="14606" width="10.7109375" style="70" customWidth="1"/>
    <col min="14607" max="14848" width="9.140625" style="70"/>
    <col min="14849" max="14849" width="5.7109375" style="70" customWidth="1"/>
    <col min="14850" max="14851" width="21.7109375" style="70" customWidth="1"/>
    <col min="14852" max="14852" width="16.85546875" style="70" customWidth="1"/>
    <col min="14853" max="14862" width="10.7109375" style="70" customWidth="1"/>
    <col min="14863" max="15104" width="9.140625" style="70"/>
    <col min="15105" max="15105" width="5.7109375" style="70" customWidth="1"/>
    <col min="15106" max="15107" width="21.7109375" style="70" customWidth="1"/>
    <col min="15108" max="15108" width="16.85546875" style="70" customWidth="1"/>
    <col min="15109" max="15118" width="10.7109375" style="70" customWidth="1"/>
    <col min="15119" max="15360" width="9.140625" style="70"/>
    <col min="15361" max="15361" width="5.7109375" style="70" customWidth="1"/>
    <col min="15362" max="15363" width="21.7109375" style="70" customWidth="1"/>
    <col min="15364" max="15364" width="16.85546875" style="70" customWidth="1"/>
    <col min="15365" max="15374" width="10.7109375" style="70" customWidth="1"/>
    <col min="15375" max="15616" width="9.140625" style="70"/>
    <col min="15617" max="15617" width="5.7109375" style="70" customWidth="1"/>
    <col min="15618" max="15619" width="21.7109375" style="70" customWidth="1"/>
    <col min="15620" max="15620" width="16.85546875" style="70" customWidth="1"/>
    <col min="15621" max="15630" width="10.7109375" style="70" customWidth="1"/>
    <col min="15631" max="15872" width="9.140625" style="70"/>
    <col min="15873" max="15873" width="5.7109375" style="70" customWidth="1"/>
    <col min="15874" max="15875" width="21.7109375" style="70" customWidth="1"/>
    <col min="15876" max="15876" width="16.85546875" style="70" customWidth="1"/>
    <col min="15877" max="15886" width="10.7109375" style="70" customWidth="1"/>
    <col min="15887" max="16128" width="9.140625" style="70"/>
    <col min="16129" max="16129" width="5.7109375" style="70" customWidth="1"/>
    <col min="16130" max="16131" width="21.7109375" style="70" customWidth="1"/>
    <col min="16132" max="16132" width="16.85546875" style="70" customWidth="1"/>
    <col min="16133" max="16142" width="10.7109375" style="70" customWidth="1"/>
    <col min="16143" max="16384" width="9.140625" style="70"/>
  </cols>
  <sheetData>
    <row r="1" spans="1:15" ht="15.75" x14ac:dyDescent="0.25">
      <c r="A1" s="289" t="s">
        <v>594</v>
      </c>
    </row>
    <row r="3" spans="1:15" ht="15.75" x14ac:dyDescent="0.25">
      <c r="A3" s="586" t="s">
        <v>591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</row>
    <row r="4" spans="1:15" ht="15.75" x14ac:dyDescent="0.25">
      <c r="A4" s="222"/>
      <c r="B4" s="222"/>
      <c r="C4" s="222"/>
      <c r="D4" s="222"/>
      <c r="E4" s="222"/>
      <c r="F4" s="587" t="str">
        <f>'1'!E5</f>
        <v>KABUPATEN/KOTA</v>
      </c>
      <c r="G4" s="588" t="str">
        <f>'1'!$F$5</f>
        <v>….......</v>
      </c>
      <c r="H4" s="222"/>
      <c r="I4" s="222"/>
      <c r="J4" s="222"/>
      <c r="K4" s="586"/>
      <c r="L4" s="586"/>
      <c r="M4" s="586"/>
      <c r="N4" s="586"/>
    </row>
    <row r="5" spans="1:15" ht="15.75" x14ac:dyDescent="0.25">
      <c r="A5" s="222"/>
      <c r="B5" s="222"/>
      <c r="C5" s="222"/>
      <c r="D5" s="222"/>
      <c r="E5" s="222"/>
      <c r="F5" s="587" t="str">
        <f>'1'!E6</f>
        <v>TAHUN</v>
      </c>
      <c r="G5" s="588" t="str">
        <f>'1'!$F$6</f>
        <v>….......</v>
      </c>
      <c r="H5" s="222"/>
      <c r="I5" s="222"/>
      <c r="J5" s="222"/>
      <c r="K5" s="586"/>
      <c r="L5" s="586"/>
      <c r="M5" s="586"/>
      <c r="N5" s="586"/>
    </row>
    <row r="6" spans="1:15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</row>
    <row r="7" spans="1:15" ht="18" customHeight="1" x14ac:dyDescent="0.25">
      <c r="A7" s="1070" t="s">
        <v>2</v>
      </c>
      <c r="B7" s="1070" t="s">
        <v>254</v>
      </c>
      <c r="C7" s="1070" t="s">
        <v>409</v>
      </c>
      <c r="D7" s="1089" t="s">
        <v>592</v>
      </c>
      <c r="E7" s="1072" t="s">
        <v>593</v>
      </c>
      <c r="F7" s="1073"/>
      <c r="G7" s="1073"/>
      <c r="H7" s="1073"/>
      <c r="I7" s="1073"/>
      <c r="J7" s="1073"/>
      <c r="K7" s="1073"/>
      <c r="L7" s="1073"/>
      <c r="M7" s="1073"/>
      <c r="N7" s="1073"/>
      <c r="O7" s="82"/>
    </row>
    <row r="8" spans="1:15" ht="18" customHeight="1" x14ac:dyDescent="0.25">
      <c r="A8" s="1070"/>
      <c r="B8" s="1070"/>
      <c r="C8" s="1070"/>
      <c r="D8" s="1089"/>
      <c r="E8" s="803" t="s">
        <v>585</v>
      </c>
      <c r="F8" s="804"/>
      <c r="G8" s="803" t="s">
        <v>586</v>
      </c>
      <c r="H8" s="804"/>
      <c r="I8" s="803" t="s">
        <v>587</v>
      </c>
      <c r="J8" s="804"/>
      <c r="K8" s="803" t="s">
        <v>588</v>
      </c>
      <c r="L8" s="804"/>
      <c r="M8" s="803" t="s">
        <v>589</v>
      </c>
      <c r="N8" s="805"/>
    </row>
    <row r="9" spans="1:15" ht="18" customHeight="1" x14ac:dyDescent="0.25">
      <c r="A9" s="1071"/>
      <c r="B9" s="1071"/>
      <c r="C9" s="1071"/>
      <c r="D9" s="1077"/>
      <c r="E9" s="763" t="s">
        <v>256</v>
      </c>
      <c r="F9" s="763" t="s">
        <v>27</v>
      </c>
      <c r="G9" s="763" t="s">
        <v>256</v>
      </c>
      <c r="H9" s="763" t="s">
        <v>27</v>
      </c>
      <c r="I9" s="763" t="s">
        <v>256</v>
      </c>
      <c r="J9" s="763" t="s">
        <v>27</v>
      </c>
      <c r="K9" s="763" t="s">
        <v>256</v>
      </c>
      <c r="L9" s="763" t="s">
        <v>27</v>
      </c>
      <c r="M9" s="763" t="s">
        <v>256</v>
      </c>
      <c r="N9" s="763" t="s">
        <v>27</v>
      </c>
    </row>
    <row r="10" spans="1:15" s="908" customFormat="1" ht="18" customHeight="1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06">
        <v>12</v>
      </c>
      <c r="M10" s="906">
        <v>13</v>
      </c>
      <c r="N10" s="906">
        <v>14</v>
      </c>
    </row>
    <row r="11" spans="1:15" ht="18" customHeight="1" x14ac:dyDescent="0.25">
      <c r="A11" s="560">
        <v>1</v>
      </c>
      <c r="B11" s="131">
        <f>'9'!B9</f>
        <v>0</v>
      </c>
      <c r="C11" s="131">
        <f>'9'!C9</f>
        <v>0</v>
      </c>
      <c r="D11" s="283"/>
      <c r="E11" s="140"/>
      <c r="F11" s="284" t="e">
        <f>E11/$D11*100</f>
        <v>#DIV/0!</v>
      </c>
      <c r="G11" s="140"/>
      <c r="H11" s="284" t="e">
        <f>G11/$D11*100</f>
        <v>#DIV/0!</v>
      </c>
      <c r="I11" s="140"/>
      <c r="J11" s="284" t="e">
        <f>I11/$D11*100</f>
        <v>#DIV/0!</v>
      </c>
      <c r="K11" s="140"/>
      <c r="L11" s="284" t="e">
        <f>K11/$D11*100</f>
        <v>#DIV/0!</v>
      </c>
      <c r="M11" s="140"/>
      <c r="N11" s="284" t="e">
        <f>M11/$D11*100</f>
        <v>#DIV/0!</v>
      </c>
    </row>
    <row r="12" spans="1:15" ht="18" customHeight="1" x14ac:dyDescent="0.25">
      <c r="A12" s="556">
        <v>2</v>
      </c>
      <c r="B12" s="131">
        <f>'9'!B10</f>
        <v>0</v>
      </c>
      <c r="C12" s="131">
        <f>'9'!C10</f>
        <v>0</v>
      </c>
      <c r="D12" s="283"/>
      <c r="E12" s="140"/>
      <c r="F12" s="284" t="e">
        <f t="shared" ref="F12:F30" si="0">E12/$D12*100</f>
        <v>#DIV/0!</v>
      </c>
      <c r="G12" s="140"/>
      <c r="H12" s="284" t="e">
        <f t="shared" ref="H12:H30" si="1">G12/$D12*100</f>
        <v>#DIV/0!</v>
      </c>
      <c r="I12" s="140"/>
      <c r="J12" s="284" t="e">
        <f t="shared" ref="J12:J30" si="2">I12/$D12*100</f>
        <v>#DIV/0!</v>
      </c>
      <c r="K12" s="140"/>
      <c r="L12" s="284" t="e">
        <f t="shared" ref="L12:L30" si="3">K12/$D12*100</f>
        <v>#DIV/0!</v>
      </c>
      <c r="M12" s="140"/>
      <c r="N12" s="284" t="e">
        <f t="shared" ref="N12:N30" si="4">M12/$D12*100</f>
        <v>#DIV/0!</v>
      </c>
    </row>
    <row r="13" spans="1:15" ht="18" customHeight="1" x14ac:dyDescent="0.25">
      <c r="A13" s="556">
        <v>3</v>
      </c>
      <c r="B13" s="131">
        <f>'9'!B11</f>
        <v>0</v>
      </c>
      <c r="C13" s="131">
        <f>'9'!C11</f>
        <v>0</v>
      </c>
      <c r="D13" s="283"/>
      <c r="E13" s="140"/>
      <c r="F13" s="284" t="e">
        <f>E13/$D13*100</f>
        <v>#DIV/0!</v>
      </c>
      <c r="G13" s="140"/>
      <c r="H13" s="284" t="e">
        <f t="shared" si="1"/>
        <v>#DIV/0!</v>
      </c>
      <c r="I13" s="140"/>
      <c r="J13" s="284" t="e">
        <f t="shared" si="2"/>
        <v>#DIV/0!</v>
      </c>
      <c r="K13" s="140"/>
      <c r="L13" s="284" t="e">
        <f t="shared" si="3"/>
        <v>#DIV/0!</v>
      </c>
      <c r="M13" s="140"/>
      <c r="N13" s="284" t="e">
        <f t="shared" si="4"/>
        <v>#DIV/0!</v>
      </c>
    </row>
    <row r="14" spans="1:15" ht="18" customHeight="1" x14ac:dyDescent="0.25">
      <c r="A14" s="556">
        <v>4</v>
      </c>
      <c r="B14" s="131">
        <f>'9'!B12</f>
        <v>0</v>
      </c>
      <c r="C14" s="131">
        <f>'9'!C12</f>
        <v>0</v>
      </c>
      <c r="D14" s="283"/>
      <c r="E14" s="140"/>
      <c r="F14" s="284" t="e">
        <f t="shared" si="0"/>
        <v>#DIV/0!</v>
      </c>
      <c r="G14" s="140"/>
      <c r="H14" s="284" t="e">
        <f t="shared" si="1"/>
        <v>#DIV/0!</v>
      </c>
      <c r="I14" s="140"/>
      <c r="J14" s="284" t="e">
        <f t="shared" si="2"/>
        <v>#DIV/0!</v>
      </c>
      <c r="K14" s="140"/>
      <c r="L14" s="284" t="e">
        <f t="shared" si="3"/>
        <v>#DIV/0!</v>
      </c>
      <c r="M14" s="140"/>
      <c r="N14" s="284" t="e">
        <f t="shared" si="4"/>
        <v>#DIV/0!</v>
      </c>
    </row>
    <row r="15" spans="1:15" ht="18" customHeight="1" x14ac:dyDescent="0.25">
      <c r="A15" s="556">
        <v>5</v>
      </c>
      <c r="B15" s="131">
        <f>'9'!B13</f>
        <v>0</v>
      </c>
      <c r="C15" s="131">
        <f>'9'!C13</f>
        <v>0</v>
      </c>
      <c r="D15" s="283"/>
      <c r="E15" s="140"/>
      <c r="F15" s="284" t="e">
        <f t="shared" si="0"/>
        <v>#DIV/0!</v>
      </c>
      <c r="G15" s="140"/>
      <c r="H15" s="284" t="e">
        <f t="shared" si="1"/>
        <v>#DIV/0!</v>
      </c>
      <c r="I15" s="140"/>
      <c r="J15" s="284" t="e">
        <f t="shared" si="2"/>
        <v>#DIV/0!</v>
      </c>
      <c r="K15" s="140"/>
      <c r="L15" s="284" t="e">
        <f t="shared" si="3"/>
        <v>#DIV/0!</v>
      </c>
      <c r="M15" s="140"/>
      <c r="N15" s="284" t="e">
        <f t="shared" si="4"/>
        <v>#DIV/0!</v>
      </c>
    </row>
    <row r="16" spans="1:15" ht="18" customHeight="1" x14ac:dyDescent="0.25">
      <c r="A16" s="556">
        <v>6</v>
      </c>
      <c r="B16" s="131">
        <f>'9'!B14</f>
        <v>0</v>
      </c>
      <c r="C16" s="131">
        <f>'9'!C14</f>
        <v>0</v>
      </c>
      <c r="D16" s="283"/>
      <c r="E16" s="140"/>
      <c r="F16" s="284" t="e">
        <f t="shared" si="0"/>
        <v>#DIV/0!</v>
      </c>
      <c r="G16" s="140"/>
      <c r="H16" s="284" t="e">
        <f t="shared" si="1"/>
        <v>#DIV/0!</v>
      </c>
      <c r="I16" s="140"/>
      <c r="J16" s="284" t="e">
        <f t="shared" si="2"/>
        <v>#DIV/0!</v>
      </c>
      <c r="K16" s="140"/>
      <c r="L16" s="284" t="e">
        <f t="shared" si="3"/>
        <v>#DIV/0!</v>
      </c>
      <c r="M16" s="140"/>
      <c r="N16" s="284" t="e">
        <f t="shared" si="4"/>
        <v>#DIV/0!</v>
      </c>
    </row>
    <row r="17" spans="1:14" ht="18" customHeight="1" x14ac:dyDescent="0.25">
      <c r="A17" s="556">
        <v>7</v>
      </c>
      <c r="B17" s="131">
        <f>'9'!B15</f>
        <v>0</v>
      </c>
      <c r="C17" s="131">
        <f>'9'!C15</f>
        <v>0</v>
      </c>
      <c r="D17" s="283"/>
      <c r="E17" s="140"/>
      <c r="F17" s="284" t="e">
        <f t="shared" si="0"/>
        <v>#DIV/0!</v>
      </c>
      <c r="G17" s="140"/>
      <c r="H17" s="284" t="e">
        <f t="shared" si="1"/>
        <v>#DIV/0!</v>
      </c>
      <c r="I17" s="140"/>
      <c r="J17" s="284" t="e">
        <f t="shared" si="2"/>
        <v>#DIV/0!</v>
      </c>
      <c r="K17" s="140"/>
      <c r="L17" s="284" t="e">
        <f t="shared" si="3"/>
        <v>#DIV/0!</v>
      </c>
      <c r="M17" s="140"/>
      <c r="N17" s="284" t="e">
        <f t="shared" si="4"/>
        <v>#DIV/0!</v>
      </c>
    </row>
    <row r="18" spans="1:14" ht="18" customHeight="1" x14ac:dyDescent="0.25">
      <c r="A18" s="556">
        <v>8</v>
      </c>
      <c r="B18" s="131">
        <f>'9'!B16</f>
        <v>0</v>
      </c>
      <c r="C18" s="131">
        <f>'9'!C16</f>
        <v>0</v>
      </c>
      <c r="D18" s="283"/>
      <c r="E18" s="140"/>
      <c r="F18" s="284" t="e">
        <f t="shared" si="0"/>
        <v>#DIV/0!</v>
      </c>
      <c r="G18" s="140"/>
      <c r="H18" s="284" t="e">
        <f t="shared" si="1"/>
        <v>#DIV/0!</v>
      </c>
      <c r="I18" s="140"/>
      <c r="J18" s="284" t="e">
        <f t="shared" si="2"/>
        <v>#DIV/0!</v>
      </c>
      <c r="K18" s="140"/>
      <c r="L18" s="284" t="e">
        <f t="shared" si="3"/>
        <v>#DIV/0!</v>
      </c>
      <c r="M18" s="140"/>
      <c r="N18" s="284" t="e">
        <f t="shared" si="4"/>
        <v>#DIV/0!</v>
      </c>
    </row>
    <row r="19" spans="1:14" ht="18" customHeight="1" x14ac:dyDescent="0.25">
      <c r="A19" s="556">
        <v>9</v>
      </c>
      <c r="B19" s="131">
        <f>'9'!B17</f>
        <v>0</v>
      </c>
      <c r="C19" s="131">
        <f>'9'!C17</f>
        <v>0</v>
      </c>
      <c r="D19" s="283"/>
      <c r="E19" s="140"/>
      <c r="F19" s="284" t="e">
        <f t="shared" si="0"/>
        <v>#DIV/0!</v>
      </c>
      <c r="G19" s="140"/>
      <c r="H19" s="284" t="e">
        <f>G19/$D19*100</f>
        <v>#DIV/0!</v>
      </c>
      <c r="I19" s="140"/>
      <c r="J19" s="284" t="e">
        <f t="shared" si="2"/>
        <v>#DIV/0!</v>
      </c>
      <c r="K19" s="140"/>
      <c r="L19" s="284" t="e">
        <f t="shared" si="3"/>
        <v>#DIV/0!</v>
      </c>
      <c r="M19" s="140"/>
      <c r="N19" s="284" t="e">
        <f t="shared" si="4"/>
        <v>#DIV/0!</v>
      </c>
    </row>
    <row r="20" spans="1:14" ht="18" customHeight="1" x14ac:dyDescent="0.25">
      <c r="A20" s="556">
        <v>10</v>
      </c>
      <c r="B20" s="131">
        <f>'9'!B18</f>
        <v>0</v>
      </c>
      <c r="C20" s="131">
        <f>'9'!C18</f>
        <v>0</v>
      </c>
      <c r="D20" s="283"/>
      <c r="E20" s="140"/>
      <c r="F20" s="284" t="e">
        <f t="shared" si="0"/>
        <v>#DIV/0!</v>
      </c>
      <c r="G20" s="140"/>
      <c r="H20" s="284" t="e">
        <f t="shared" si="1"/>
        <v>#DIV/0!</v>
      </c>
      <c r="I20" s="140"/>
      <c r="J20" s="284" t="e">
        <f>I20/$D20*100</f>
        <v>#DIV/0!</v>
      </c>
      <c r="K20" s="140"/>
      <c r="L20" s="284" t="e">
        <f t="shared" si="3"/>
        <v>#DIV/0!</v>
      </c>
      <c r="M20" s="140"/>
      <c r="N20" s="284" t="e">
        <f>M20/$D20*100</f>
        <v>#DIV/0!</v>
      </c>
    </row>
    <row r="21" spans="1:14" ht="18" customHeight="1" x14ac:dyDescent="0.25">
      <c r="A21" s="556">
        <v>11</v>
      </c>
      <c r="B21" s="131">
        <f>'9'!B19</f>
        <v>0</v>
      </c>
      <c r="C21" s="131">
        <f>'9'!C19</f>
        <v>0</v>
      </c>
      <c r="D21" s="283"/>
      <c r="E21" s="140"/>
      <c r="F21" s="284" t="e">
        <f t="shared" si="0"/>
        <v>#DIV/0!</v>
      </c>
      <c r="G21" s="140"/>
      <c r="H21" s="284" t="e">
        <f t="shared" si="1"/>
        <v>#DIV/0!</v>
      </c>
      <c r="I21" s="140"/>
      <c r="J21" s="284" t="e">
        <f t="shared" si="2"/>
        <v>#DIV/0!</v>
      </c>
      <c r="K21" s="140"/>
      <c r="L21" s="284" t="e">
        <f>K21/$D21*100</f>
        <v>#DIV/0!</v>
      </c>
      <c r="M21" s="140"/>
      <c r="N21" s="284" t="e">
        <f t="shared" si="4"/>
        <v>#DIV/0!</v>
      </c>
    </row>
    <row r="22" spans="1:14" ht="18" customHeight="1" x14ac:dyDescent="0.25">
      <c r="A22" s="556">
        <v>12</v>
      </c>
      <c r="B22" s="131">
        <f>'9'!B20</f>
        <v>0</v>
      </c>
      <c r="C22" s="131">
        <f>'9'!C20</f>
        <v>0</v>
      </c>
      <c r="D22" s="283"/>
      <c r="E22" s="140"/>
      <c r="F22" s="284" t="e">
        <f t="shared" si="0"/>
        <v>#DIV/0!</v>
      </c>
      <c r="G22" s="140"/>
      <c r="H22" s="284" t="e">
        <f t="shared" si="1"/>
        <v>#DIV/0!</v>
      </c>
      <c r="I22" s="140"/>
      <c r="J22" s="284" t="e">
        <f t="shared" si="2"/>
        <v>#DIV/0!</v>
      </c>
      <c r="K22" s="140"/>
      <c r="L22" s="284" t="e">
        <f t="shared" si="3"/>
        <v>#DIV/0!</v>
      </c>
      <c r="M22" s="140"/>
      <c r="N22" s="284" t="e">
        <f t="shared" si="4"/>
        <v>#DIV/0!</v>
      </c>
    </row>
    <row r="23" spans="1:14" ht="18" customHeight="1" x14ac:dyDescent="0.25">
      <c r="A23" s="556">
        <v>13</v>
      </c>
      <c r="B23" s="131">
        <f>'9'!B21</f>
        <v>0</v>
      </c>
      <c r="C23" s="131">
        <f>'9'!C21</f>
        <v>0</v>
      </c>
      <c r="D23" s="283"/>
      <c r="E23" s="140"/>
      <c r="F23" s="284" t="e">
        <f t="shared" si="0"/>
        <v>#DIV/0!</v>
      </c>
      <c r="G23" s="140"/>
      <c r="H23" s="284" t="e">
        <f t="shared" si="1"/>
        <v>#DIV/0!</v>
      </c>
      <c r="I23" s="140"/>
      <c r="J23" s="284" t="e">
        <f t="shared" si="2"/>
        <v>#DIV/0!</v>
      </c>
      <c r="K23" s="140"/>
      <c r="L23" s="284" t="e">
        <f t="shared" si="3"/>
        <v>#DIV/0!</v>
      </c>
      <c r="M23" s="140"/>
      <c r="N23" s="284" t="e">
        <f t="shared" si="4"/>
        <v>#DIV/0!</v>
      </c>
    </row>
    <row r="24" spans="1:14" ht="18" customHeight="1" x14ac:dyDescent="0.25">
      <c r="A24" s="556">
        <v>14</v>
      </c>
      <c r="B24" s="131">
        <f>'9'!B22</f>
        <v>0</v>
      </c>
      <c r="C24" s="131">
        <f>'9'!C22</f>
        <v>0</v>
      </c>
      <c r="D24" s="283"/>
      <c r="E24" s="140"/>
      <c r="F24" s="284" t="e">
        <f t="shared" si="0"/>
        <v>#DIV/0!</v>
      </c>
      <c r="G24" s="140"/>
      <c r="H24" s="284" t="e">
        <f t="shared" si="1"/>
        <v>#DIV/0!</v>
      </c>
      <c r="I24" s="140"/>
      <c r="J24" s="284" t="e">
        <f t="shared" si="2"/>
        <v>#DIV/0!</v>
      </c>
      <c r="K24" s="140"/>
      <c r="L24" s="284" t="e">
        <f t="shared" si="3"/>
        <v>#DIV/0!</v>
      </c>
      <c r="M24" s="140"/>
      <c r="N24" s="284" t="e">
        <f t="shared" si="4"/>
        <v>#DIV/0!</v>
      </c>
    </row>
    <row r="25" spans="1:14" ht="18" customHeight="1" x14ac:dyDescent="0.25">
      <c r="A25" s="556">
        <v>15</v>
      </c>
      <c r="B25" s="131">
        <f>'9'!B23</f>
        <v>0</v>
      </c>
      <c r="C25" s="131">
        <f>'9'!C23</f>
        <v>0</v>
      </c>
      <c r="D25" s="283"/>
      <c r="E25" s="140"/>
      <c r="F25" s="284" t="e">
        <f t="shared" si="0"/>
        <v>#DIV/0!</v>
      </c>
      <c r="G25" s="140"/>
      <c r="H25" s="284" t="e">
        <f t="shared" si="1"/>
        <v>#DIV/0!</v>
      </c>
      <c r="I25" s="140"/>
      <c r="J25" s="284" t="e">
        <f t="shared" si="2"/>
        <v>#DIV/0!</v>
      </c>
      <c r="K25" s="140"/>
      <c r="L25" s="284" t="e">
        <f t="shared" si="3"/>
        <v>#DIV/0!</v>
      </c>
      <c r="M25" s="140"/>
      <c r="N25" s="284" t="e">
        <f t="shared" si="4"/>
        <v>#DIV/0!</v>
      </c>
    </row>
    <row r="26" spans="1:14" ht="18" customHeight="1" x14ac:dyDescent="0.25">
      <c r="A26" s="556">
        <v>16</v>
      </c>
      <c r="B26" s="131">
        <f>'9'!B24</f>
        <v>0</v>
      </c>
      <c r="C26" s="131">
        <f>'9'!C24</f>
        <v>0</v>
      </c>
      <c r="D26" s="283"/>
      <c r="E26" s="140"/>
      <c r="F26" s="284" t="e">
        <f t="shared" si="0"/>
        <v>#DIV/0!</v>
      </c>
      <c r="G26" s="140"/>
      <c r="H26" s="284" t="e">
        <f t="shared" si="1"/>
        <v>#DIV/0!</v>
      </c>
      <c r="I26" s="140"/>
      <c r="J26" s="284" t="e">
        <f t="shared" si="2"/>
        <v>#DIV/0!</v>
      </c>
      <c r="K26" s="140"/>
      <c r="L26" s="284" t="e">
        <f t="shared" si="3"/>
        <v>#DIV/0!</v>
      </c>
      <c r="M26" s="140"/>
      <c r="N26" s="284" t="e">
        <f t="shared" si="4"/>
        <v>#DIV/0!</v>
      </c>
    </row>
    <row r="27" spans="1:14" ht="18" customHeight="1" x14ac:dyDescent="0.25">
      <c r="A27" s="556">
        <v>17</v>
      </c>
      <c r="B27" s="131">
        <f>'9'!B25</f>
        <v>0</v>
      </c>
      <c r="C27" s="131">
        <f>'9'!C25</f>
        <v>0</v>
      </c>
      <c r="D27" s="283"/>
      <c r="E27" s="140"/>
      <c r="F27" s="284" t="e">
        <f t="shared" si="0"/>
        <v>#DIV/0!</v>
      </c>
      <c r="G27" s="140"/>
      <c r="H27" s="284" t="e">
        <f t="shared" si="1"/>
        <v>#DIV/0!</v>
      </c>
      <c r="I27" s="140"/>
      <c r="J27" s="284" t="e">
        <f t="shared" si="2"/>
        <v>#DIV/0!</v>
      </c>
      <c r="K27" s="140"/>
      <c r="L27" s="284" t="e">
        <f t="shared" si="3"/>
        <v>#DIV/0!</v>
      </c>
      <c r="M27" s="140"/>
      <c r="N27" s="284" t="e">
        <f t="shared" si="4"/>
        <v>#DIV/0!</v>
      </c>
    </row>
    <row r="28" spans="1:14" ht="18" customHeight="1" x14ac:dyDescent="0.25">
      <c r="A28" s="556">
        <v>18</v>
      </c>
      <c r="B28" s="131">
        <f>'9'!B26</f>
        <v>0</v>
      </c>
      <c r="C28" s="131">
        <f>'9'!C26</f>
        <v>0</v>
      </c>
      <c r="D28" s="283"/>
      <c r="E28" s="140"/>
      <c r="F28" s="284" t="e">
        <f t="shared" si="0"/>
        <v>#DIV/0!</v>
      </c>
      <c r="G28" s="140"/>
      <c r="H28" s="284" t="e">
        <f t="shared" si="1"/>
        <v>#DIV/0!</v>
      </c>
      <c r="I28" s="140"/>
      <c r="J28" s="284" t="e">
        <f t="shared" si="2"/>
        <v>#DIV/0!</v>
      </c>
      <c r="K28" s="140"/>
      <c r="L28" s="284" t="e">
        <f t="shared" si="3"/>
        <v>#DIV/0!</v>
      </c>
      <c r="M28" s="140"/>
      <c r="N28" s="284" t="e">
        <f t="shared" si="4"/>
        <v>#DIV/0!</v>
      </c>
    </row>
    <row r="29" spans="1:14" ht="18" customHeight="1" x14ac:dyDescent="0.25">
      <c r="A29" s="556">
        <v>19</v>
      </c>
      <c r="B29" s="131">
        <f>'9'!B27</f>
        <v>0</v>
      </c>
      <c r="C29" s="131">
        <f>'9'!C27</f>
        <v>0</v>
      </c>
      <c r="D29" s="283"/>
      <c r="E29" s="140"/>
      <c r="F29" s="284" t="e">
        <f t="shared" si="0"/>
        <v>#DIV/0!</v>
      </c>
      <c r="G29" s="140"/>
      <c r="H29" s="284" t="e">
        <f t="shared" si="1"/>
        <v>#DIV/0!</v>
      </c>
      <c r="I29" s="140"/>
      <c r="J29" s="284" t="e">
        <f t="shared" si="2"/>
        <v>#DIV/0!</v>
      </c>
      <c r="K29" s="140"/>
      <c r="L29" s="284" t="e">
        <f t="shared" si="3"/>
        <v>#DIV/0!</v>
      </c>
      <c r="M29" s="140"/>
      <c r="N29" s="284" t="e">
        <f t="shared" si="4"/>
        <v>#DIV/0!</v>
      </c>
    </row>
    <row r="30" spans="1:14" ht="18" customHeight="1" x14ac:dyDescent="0.25">
      <c r="A30" s="556">
        <v>20</v>
      </c>
      <c r="B30" s="131">
        <f>'9'!B28</f>
        <v>0</v>
      </c>
      <c r="C30" s="131">
        <f>'9'!C28</f>
        <v>0</v>
      </c>
      <c r="D30" s="283"/>
      <c r="E30" s="140"/>
      <c r="F30" s="284" t="e">
        <f t="shared" si="0"/>
        <v>#DIV/0!</v>
      </c>
      <c r="G30" s="140"/>
      <c r="H30" s="284" t="e">
        <f t="shared" si="1"/>
        <v>#DIV/0!</v>
      </c>
      <c r="I30" s="140"/>
      <c r="J30" s="284" t="e">
        <f t="shared" si="2"/>
        <v>#DIV/0!</v>
      </c>
      <c r="K30" s="140"/>
      <c r="L30" s="284" t="e">
        <f t="shared" si="3"/>
        <v>#DIV/0!</v>
      </c>
      <c r="M30" s="140"/>
      <c r="N30" s="284" t="e">
        <f t="shared" si="4"/>
        <v>#DIV/0!</v>
      </c>
    </row>
    <row r="31" spans="1:14" ht="18" customHeight="1" x14ac:dyDescent="0.25">
      <c r="A31" s="72"/>
      <c r="B31" s="130"/>
      <c r="C31" s="130"/>
      <c r="D31" s="72"/>
      <c r="E31" s="140"/>
      <c r="F31" s="284"/>
      <c r="G31" s="140"/>
      <c r="H31" s="284"/>
      <c r="I31" s="140"/>
      <c r="J31" s="284"/>
      <c r="K31" s="140"/>
      <c r="L31" s="284"/>
      <c r="M31" s="140"/>
      <c r="N31" s="284"/>
    </row>
    <row r="32" spans="1:14" ht="18" customHeight="1" x14ac:dyDescent="0.25">
      <c r="A32" s="72"/>
      <c r="B32" s="130"/>
      <c r="C32" s="130"/>
      <c r="D32" s="72"/>
      <c r="E32" s="140"/>
      <c r="F32" s="285"/>
      <c r="G32" s="140"/>
      <c r="H32" s="285"/>
      <c r="I32" s="140"/>
      <c r="J32" s="285"/>
      <c r="K32" s="286"/>
      <c r="L32" s="285"/>
      <c r="M32" s="286"/>
      <c r="N32" s="285"/>
    </row>
    <row r="33" spans="1:14" ht="24" customHeight="1" thickBot="1" x14ac:dyDescent="0.3">
      <c r="A33" s="83" t="s">
        <v>484</v>
      </c>
      <c r="B33" s="567"/>
      <c r="C33" s="569"/>
      <c r="D33" s="287">
        <f>SUM(D11:D32)</f>
        <v>0</v>
      </c>
      <c r="E33" s="287">
        <f>SUM(E11:E32)</f>
        <v>0</v>
      </c>
      <c r="F33" s="288" t="e">
        <f>E33/$D33*100</f>
        <v>#DIV/0!</v>
      </c>
      <c r="G33" s="287">
        <f>SUM(G11:G32)</f>
        <v>0</v>
      </c>
      <c r="H33" s="288" t="e">
        <f>G33/$D33*100</f>
        <v>#DIV/0!</v>
      </c>
      <c r="I33" s="287">
        <f>SUM(I11:I32)</f>
        <v>0</v>
      </c>
      <c r="J33" s="288" t="e">
        <f>I33/$D33*100</f>
        <v>#DIV/0!</v>
      </c>
      <c r="K33" s="287">
        <f>SUM(K11:K32)</f>
        <v>0</v>
      </c>
      <c r="L33" s="288" t="e">
        <f>K33/$D33*100</f>
        <v>#DIV/0!</v>
      </c>
      <c r="M33" s="287">
        <f>SUM(M11:M32)</f>
        <v>0</v>
      </c>
      <c r="N33" s="288" t="e">
        <f>M33/$D33*100</f>
        <v>#DIV/0!</v>
      </c>
    </row>
    <row r="34" spans="1:14" x14ac:dyDescent="0.25">
      <c r="A34" s="570"/>
      <c r="B34" s="570"/>
      <c r="C34" s="570"/>
      <c r="D34" s="570"/>
      <c r="E34" s="104"/>
      <c r="F34" s="104"/>
      <c r="G34" s="104"/>
      <c r="H34" s="104"/>
      <c r="I34" s="104"/>
      <c r="J34" s="104"/>
      <c r="K34" s="104"/>
      <c r="L34" s="104"/>
      <c r="M34" s="104"/>
      <c r="N34" s="104"/>
    </row>
    <row r="35" spans="1:14" x14ac:dyDescent="0.25">
      <c r="A35" s="727" t="s">
        <v>411</v>
      </c>
    </row>
  </sheetData>
  <mergeCells count="5">
    <mergeCell ref="A7:A9"/>
    <mergeCell ref="B7:B9"/>
    <mergeCell ref="C7:C9"/>
    <mergeCell ref="D7:D9"/>
    <mergeCell ref="E7:N7"/>
  </mergeCells>
  <printOptions horizontalCentered="1"/>
  <pageMargins left="1.23" right="0.9" top="1.1499999999999999" bottom="0.9" header="0" footer="0"/>
  <pageSetup paperSize="9" scale="67" orientation="landscape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F694D-1F6C-496D-A2D2-20C9E8F667F3}">
  <sheetPr codeName="Sheet24">
    <tabColor rgb="FF92D050"/>
    <pageSetUpPr fitToPage="1"/>
  </sheetPr>
  <dimension ref="A1:O35"/>
  <sheetViews>
    <sheetView zoomScale="70" zoomScaleNormal="70" workbookViewId="0">
      <selection activeCell="I30" sqref="I30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4" width="16.85546875" style="70" customWidth="1"/>
    <col min="5" max="14" width="10.7109375" style="70" customWidth="1"/>
    <col min="15" max="256" width="9.140625" style="70"/>
    <col min="257" max="257" width="5.7109375" style="70" customWidth="1"/>
    <col min="258" max="259" width="21.7109375" style="70" customWidth="1"/>
    <col min="260" max="260" width="16.85546875" style="70" customWidth="1"/>
    <col min="261" max="270" width="10.7109375" style="70" customWidth="1"/>
    <col min="271" max="512" width="9.140625" style="70"/>
    <col min="513" max="513" width="5.7109375" style="70" customWidth="1"/>
    <col min="514" max="515" width="21.7109375" style="70" customWidth="1"/>
    <col min="516" max="516" width="16.85546875" style="70" customWidth="1"/>
    <col min="517" max="526" width="10.7109375" style="70" customWidth="1"/>
    <col min="527" max="768" width="9.140625" style="70"/>
    <col min="769" max="769" width="5.7109375" style="70" customWidth="1"/>
    <col min="770" max="771" width="21.7109375" style="70" customWidth="1"/>
    <col min="772" max="772" width="16.85546875" style="70" customWidth="1"/>
    <col min="773" max="782" width="10.7109375" style="70" customWidth="1"/>
    <col min="783" max="1024" width="9.140625" style="70"/>
    <col min="1025" max="1025" width="5.7109375" style="70" customWidth="1"/>
    <col min="1026" max="1027" width="21.7109375" style="70" customWidth="1"/>
    <col min="1028" max="1028" width="16.85546875" style="70" customWidth="1"/>
    <col min="1029" max="1038" width="10.7109375" style="70" customWidth="1"/>
    <col min="1039" max="1280" width="9.140625" style="70"/>
    <col min="1281" max="1281" width="5.7109375" style="70" customWidth="1"/>
    <col min="1282" max="1283" width="21.7109375" style="70" customWidth="1"/>
    <col min="1284" max="1284" width="16.85546875" style="70" customWidth="1"/>
    <col min="1285" max="1294" width="10.7109375" style="70" customWidth="1"/>
    <col min="1295" max="1536" width="9.140625" style="70"/>
    <col min="1537" max="1537" width="5.7109375" style="70" customWidth="1"/>
    <col min="1538" max="1539" width="21.7109375" style="70" customWidth="1"/>
    <col min="1540" max="1540" width="16.85546875" style="70" customWidth="1"/>
    <col min="1541" max="1550" width="10.7109375" style="70" customWidth="1"/>
    <col min="1551" max="1792" width="9.140625" style="70"/>
    <col min="1793" max="1793" width="5.7109375" style="70" customWidth="1"/>
    <col min="1794" max="1795" width="21.7109375" style="70" customWidth="1"/>
    <col min="1796" max="1796" width="16.85546875" style="70" customWidth="1"/>
    <col min="1797" max="1806" width="10.7109375" style="70" customWidth="1"/>
    <col min="1807" max="2048" width="9.140625" style="70"/>
    <col min="2049" max="2049" width="5.7109375" style="70" customWidth="1"/>
    <col min="2050" max="2051" width="21.7109375" style="70" customWidth="1"/>
    <col min="2052" max="2052" width="16.85546875" style="70" customWidth="1"/>
    <col min="2053" max="2062" width="10.7109375" style="70" customWidth="1"/>
    <col min="2063" max="2304" width="9.140625" style="70"/>
    <col min="2305" max="2305" width="5.7109375" style="70" customWidth="1"/>
    <col min="2306" max="2307" width="21.7109375" style="70" customWidth="1"/>
    <col min="2308" max="2308" width="16.85546875" style="70" customWidth="1"/>
    <col min="2309" max="2318" width="10.7109375" style="70" customWidth="1"/>
    <col min="2319" max="2560" width="9.140625" style="70"/>
    <col min="2561" max="2561" width="5.7109375" style="70" customWidth="1"/>
    <col min="2562" max="2563" width="21.7109375" style="70" customWidth="1"/>
    <col min="2564" max="2564" width="16.85546875" style="70" customWidth="1"/>
    <col min="2565" max="2574" width="10.7109375" style="70" customWidth="1"/>
    <col min="2575" max="2816" width="9.140625" style="70"/>
    <col min="2817" max="2817" width="5.7109375" style="70" customWidth="1"/>
    <col min="2818" max="2819" width="21.7109375" style="70" customWidth="1"/>
    <col min="2820" max="2820" width="16.85546875" style="70" customWidth="1"/>
    <col min="2821" max="2830" width="10.7109375" style="70" customWidth="1"/>
    <col min="2831" max="3072" width="9.140625" style="70"/>
    <col min="3073" max="3073" width="5.7109375" style="70" customWidth="1"/>
    <col min="3074" max="3075" width="21.7109375" style="70" customWidth="1"/>
    <col min="3076" max="3076" width="16.85546875" style="70" customWidth="1"/>
    <col min="3077" max="3086" width="10.7109375" style="70" customWidth="1"/>
    <col min="3087" max="3328" width="9.140625" style="70"/>
    <col min="3329" max="3329" width="5.7109375" style="70" customWidth="1"/>
    <col min="3330" max="3331" width="21.7109375" style="70" customWidth="1"/>
    <col min="3332" max="3332" width="16.85546875" style="70" customWidth="1"/>
    <col min="3333" max="3342" width="10.7109375" style="70" customWidth="1"/>
    <col min="3343" max="3584" width="9.140625" style="70"/>
    <col min="3585" max="3585" width="5.7109375" style="70" customWidth="1"/>
    <col min="3586" max="3587" width="21.7109375" style="70" customWidth="1"/>
    <col min="3588" max="3588" width="16.85546875" style="70" customWidth="1"/>
    <col min="3589" max="3598" width="10.7109375" style="70" customWidth="1"/>
    <col min="3599" max="3840" width="9.140625" style="70"/>
    <col min="3841" max="3841" width="5.7109375" style="70" customWidth="1"/>
    <col min="3842" max="3843" width="21.7109375" style="70" customWidth="1"/>
    <col min="3844" max="3844" width="16.85546875" style="70" customWidth="1"/>
    <col min="3845" max="3854" width="10.7109375" style="70" customWidth="1"/>
    <col min="3855" max="4096" width="9.140625" style="70"/>
    <col min="4097" max="4097" width="5.7109375" style="70" customWidth="1"/>
    <col min="4098" max="4099" width="21.7109375" style="70" customWidth="1"/>
    <col min="4100" max="4100" width="16.85546875" style="70" customWidth="1"/>
    <col min="4101" max="4110" width="10.7109375" style="70" customWidth="1"/>
    <col min="4111" max="4352" width="9.140625" style="70"/>
    <col min="4353" max="4353" width="5.7109375" style="70" customWidth="1"/>
    <col min="4354" max="4355" width="21.7109375" style="70" customWidth="1"/>
    <col min="4356" max="4356" width="16.85546875" style="70" customWidth="1"/>
    <col min="4357" max="4366" width="10.7109375" style="70" customWidth="1"/>
    <col min="4367" max="4608" width="9.140625" style="70"/>
    <col min="4609" max="4609" width="5.7109375" style="70" customWidth="1"/>
    <col min="4610" max="4611" width="21.7109375" style="70" customWidth="1"/>
    <col min="4612" max="4612" width="16.85546875" style="70" customWidth="1"/>
    <col min="4613" max="4622" width="10.7109375" style="70" customWidth="1"/>
    <col min="4623" max="4864" width="9.140625" style="70"/>
    <col min="4865" max="4865" width="5.7109375" style="70" customWidth="1"/>
    <col min="4866" max="4867" width="21.7109375" style="70" customWidth="1"/>
    <col min="4868" max="4868" width="16.85546875" style="70" customWidth="1"/>
    <col min="4869" max="4878" width="10.7109375" style="70" customWidth="1"/>
    <col min="4879" max="5120" width="9.140625" style="70"/>
    <col min="5121" max="5121" width="5.7109375" style="70" customWidth="1"/>
    <col min="5122" max="5123" width="21.7109375" style="70" customWidth="1"/>
    <col min="5124" max="5124" width="16.85546875" style="70" customWidth="1"/>
    <col min="5125" max="5134" width="10.7109375" style="70" customWidth="1"/>
    <col min="5135" max="5376" width="9.140625" style="70"/>
    <col min="5377" max="5377" width="5.7109375" style="70" customWidth="1"/>
    <col min="5378" max="5379" width="21.7109375" style="70" customWidth="1"/>
    <col min="5380" max="5380" width="16.85546875" style="70" customWidth="1"/>
    <col min="5381" max="5390" width="10.7109375" style="70" customWidth="1"/>
    <col min="5391" max="5632" width="9.140625" style="70"/>
    <col min="5633" max="5633" width="5.7109375" style="70" customWidth="1"/>
    <col min="5634" max="5635" width="21.7109375" style="70" customWidth="1"/>
    <col min="5636" max="5636" width="16.85546875" style="70" customWidth="1"/>
    <col min="5637" max="5646" width="10.7109375" style="70" customWidth="1"/>
    <col min="5647" max="5888" width="9.140625" style="70"/>
    <col min="5889" max="5889" width="5.7109375" style="70" customWidth="1"/>
    <col min="5890" max="5891" width="21.7109375" style="70" customWidth="1"/>
    <col min="5892" max="5892" width="16.85546875" style="70" customWidth="1"/>
    <col min="5893" max="5902" width="10.7109375" style="70" customWidth="1"/>
    <col min="5903" max="6144" width="9.140625" style="70"/>
    <col min="6145" max="6145" width="5.7109375" style="70" customWidth="1"/>
    <col min="6146" max="6147" width="21.7109375" style="70" customWidth="1"/>
    <col min="6148" max="6148" width="16.85546875" style="70" customWidth="1"/>
    <col min="6149" max="6158" width="10.7109375" style="70" customWidth="1"/>
    <col min="6159" max="6400" width="9.140625" style="70"/>
    <col min="6401" max="6401" width="5.7109375" style="70" customWidth="1"/>
    <col min="6402" max="6403" width="21.7109375" style="70" customWidth="1"/>
    <col min="6404" max="6404" width="16.85546875" style="70" customWidth="1"/>
    <col min="6405" max="6414" width="10.7109375" style="70" customWidth="1"/>
    <col min="6415" max="6656" width="9.140625" style="70"/>
    <col min="6657" max="6657" width="5.7109375" style="70" customWidth="1"/>
    <col min="6658" max="6659" width="21.7109375" style="70" customWidth="1"/>
    <col min="6660" max="6660" width="16.85546875" style="70" customWidth="1"/>
    <col min="6661" max="6670" width="10.7109375" style="70" customWidth="1"/>
    <col min="6671" max="6912" width="9.140625" style="70"/>
    <col min="6913" max="6913" width="5.7109375" style="70" customWidth="1"/>
    <col min="6914" max="6915" width="21.7109375" style="70" customWidth="1"/>
    <col min="6916" max="6916" width="16.85546875" style="70" customWidth="1"/>
    <col min="6917" max="6926" width="10.7109375" style="70" customWidth="1"/>
    <col min="6927" max="7168" width="9.140625" style="70"/>
    <col min="7169" max="7169" width="5.7109375" style="70" customWidth="1"/>
    <col min="7170" max="7171" width="21.7109375" style="70" customWidth="1"/>
    <col min="7172" max="7172" width="16.85546875" style="70" customWidth="1"/>
    <col min="7173" max="7182" width="10.7109375" style="70" customWidth="1"/>
    <col min="7183" max="7424" width="9.140625" style="70"/>
    <col min="7425" max="7425" width="5.7109375" style="70" customWidth="1"/>
    <col min="7426" max="7427" width="21.7109375" style="70" customWidth="1"/>
    <col min="7428" max="7428" width="16.85546875" style="70" customWidth="1"/>
    <col min="7429" max="7438" width="10.7109375" style="70" customWidth="1"/>
    <col min="7439" max="7680" width="9.140625" style="70"/>
    <col min="7681" max="7681" width="5.7109375" style="70" customWidth="1"/>
    <col min="7682" max="7683" width="21.7109375" style="70" customWidth="1"/>
    <col min="7684" max="7684" width="16.85546875" style="70" customWidth="1"/>
    <col min="7685" max="7694" width="10.7109375" style="70" customWidth="1"/>
    <col min="7695" max="7936" width="9.140625" style="70"/>
    <col min="7937" max="7937" width="5.7109375" style="70" customWidth="1"/>
    <col min="7938" max="7939" width="21.7109375" style="70" customWidth="1"/>
    <col min="7940" max="7940" width="16.85546875" style="70" customWidth="1"/>
    <col min="7941" max="7950" width="10.7109375" style="70" customWidth="1"/>
    <col min="7951" max="8192" width="9.140625" style="70"/>
    <col min="8193" max="8193" width="5.7109375" style="70" customWidth="1"/>
    <col min="8194" max="8195" width="21.7109375" style="70" customWidth="1"/>
    <col min="8196" max="8196" width="16.85546875" style="70" customWidth="1"/>
    <col min="8197" max="8206" width="10.7109375" style="70" customWidth="1"/>
    <col min="8207" max="8448" width="9.140625" style="70"/>
    <col min="8449" max="8449" width="5.7109375" style="70" customWidth="1"/>
    <col min="8450" max="8451" width="21.7109375" style="70" customWidth="1"/>
    <col min="8452" max="8452" width="16.85546875" style="70" customWidth="1"/>
    <col min="8453" max="8462" width="10.7109375" style="70" customWidth="1"/>
    <col min="8463" max="8704" width="9.140625" style="70"/>
    <col min="8705" max="8705" width="5.7109375" style="70" customWidth="1"/>
    <col min="8706" max="8707" width="21.7109375" style="70" customWidth="1"/>
    <col min="8708" max="8708" width="16.85546875" style="70" customWidth="1"/>
    <col min="8709" max="8718" width="10.7109375" style="70" customWidth="1"/>
    <col min="8719" max="8960" width="9.140625" style="70"/>
    <col min="8961" max="8961" width="5.7109375" style="70" customWidth="1"/>
    <col min="8962" max="8963" width="21.7109375" style="70" customWidth="1"/>
    <col min="8964" max="8964" width="16.85546875" style="70" customWidth="1"/>
    <col min="8965" max="8974" width="10.7109375" style="70" customWidth="1"/>
    <col min="8975" max="9216" width="9.140625" style="70"/>
    <col min="9217" max="9217" width="5.7109375" style="70" customWidth="1"/>
    <col min="9218" max="9219" width="21.7109375" style="70" customWidth="1"/>
    <col min="9220" max="9220" width="16.85546875" style="70" customWidth="1"/>
    <col min="9221" max="9230" width="10.7109375" style="70" customWidth="1"/>
    <col min="9231" max="9472" width="9.140625" style="70"/>
    <col min="9473" max="9473" width="5.7109375" style="70" customWidth="1"/>
    <col min="9474" max="9475" width="21.7109375" style="70" customWidth="1"/>
    <col min="9476" max="9476" width="16.85546875" style="70" customWidth="1"/>
    <col min="9477" max="9486" width="10.7109375" style="70" customWidth="1"/>
    <col min="9487" max="9728" width="9.140625" style="70"/>
    <col min="9729" max="9729" width="5.7109375" style="70" customWidth="1"/>
    <col min="9730" max="9731" width="21.7109375" style="70" customWidth="1"/>
    <col min="9732" max="9732" width="16.85546875" style="70" customWidth="1"/>
    <col min="9733" max="9742" width="10.7109375" style="70" customWidth="1"/>
    <col min="9743" max="9984" width="9.140625" style="70"/>
    <col min="9985" max="9985" width="5.7109375" style="70" customWidth="1"/>
    <col min="9986" max="9987" width="21.7109375" style="70" customWidth="1"/>
    <col min="9988" max="9988" width="16.85546875" style="70" customWidth="1"/>
    <col min="9989" max="9998" width="10.7109375" style="70" customWidth="1"/>
    <col min="9999" max="10240" width="9.140625" style="70"/>
    <col min="10241" max="10241" width="5.7109375" style="70" customWidth="1"/>
    <col min="10242" max="10243" width="21.7109375" style="70" customWidth="1"/>
    <col min="10244" max="10244" width="16.85546875" style="70" customWidth="1"/>
    <col min="10245" max="10254" width="10.7109375" style="70" customWidth="1"/>
    <col min="10255" max="10496" width="9.140625" style="70"/>
    <col min="10497" max="10497" width="5.7109375" style="70" customWidth="1"/>
    <col min="10498" max="10499" width="21.7109375" style="70" customWidth="1"/>
    <col min="10500" max="10500" width="16.85546875" style="70" customWidth="1"/>
    <col min="10501" max="10510" width="10.7109375" style="70" customWidth="1"/>
    <col min="10511" max="10752" width="9.140625" style="70"/>
    <col min="10753" max="10753" width="5.7109375" style="70" customWidth="1"/>
    <col min="10754" max="10755" width="21.7109375" style="70" customWidth="1"/>
    <col min="10756" max="10756" width="16.85546875" style="70" customWidth="1"/>
    <col min="10757" max="10766" width="10.7109375" style="70" customWidth="1"/>
    <col min="10767" max="11008" width="9.140625" style="70"/>
    <col min="11009" max="11009" width="5.7109375" style="70" customWidth="1"/>
    <col min="11010" max="11011" width="21.7109375" style="70" customWidth="1"/>
    <col min="11012" max="11012" width="16.85546875" style="70" customWidth="1"/>
    <col min="11013" max="11022" width="10.7109375" style="70" customWidth="1"/>
    <col min="11023" max="11264" width="9.140625" style="70"/>
    <col min="11265" max="11265" width="5.7109375" style="70" customWidth="1"/>
    <col min="11266" max="11267" width="21.7109375" style="70" customWidth="1"/>
    <col min="11268" max="11268" width="16.85546875" style="70" customWidth="1"/>
    <col min="11269" max="11278" width="10.7109375" style="70" customWidth="1"/>
    <col min="11279" max="11520" width="9.140625" style="70"/>
    <col min="11521" max="11521" width="5.7109375" style="70" customWidth="1"/>
    <col min="11522" max="11523" width="21.7109375" style="70" customWidth="1"/>
    <col min="11524" max="11524" width="16.85546875" style="70" customWidth="1"/>
    <col min="11525" max="11534" width="10.7109375" style="70" customWidth="1"/>
    <col min="11535" max="11776" width="9.140625" style="70"/>
    <col min="11777" max="11777" width="5.7109375" style="70" customWidth="1"/>
    <col min="11778" max="11779" width="21.7109375" style="70" customWidth="1"/>
    <col min="11780" max="11780" width="16.85546875" style="70" customWidth="1"/>
    <col min="11781" max="11790" width="10.7109375" style="70" customWidth="1"/>
    <col min="11791" max="12032" width="9.140625" style="70"/>
    <col min="12033" max="12033" width="5.7109375" style="70" customWidth="1"/>
    <col min="12034" max="12035" width="21.7109375" style="70" customWidth="1"/>
    <col min="12036" max="12036" width="16.85546875" style="70" customWidth="1"/>
    <col min="12037" max="12046" width="10.7109375" style="70" customWidth="1"/>
    <col min="12047" max="12288" width="9.140625" style="70"/>
    <col min="12289" max="12289" width="5.7109375" style="70" customWidth="1"/>
    <col min="12290" max="12291" width="21.7109375" style="70" customWidth="1"/>
    <col min="12292" max="12292" width="16.85546875" style="70" customWidth="1"/>
    <col min="12293" max="12302" width="10.7109375" style="70" customWidth="1"/>
    <col min="12303" max="12544" width="9.140625" style="70"/>
    <col min="12545" max="12545" width="5.7109375" style="70" customWidth="1"/>
    <col min="12546" max="12547" width="21.7109375" style="70" customWidth="1"/>
    <col min="12548" max="12548" width="16.85546875" style="70" customWidth="1"/>
    <col min="12549" max="12558" width="10.7109375" style="70" customWidth="1"/>
    <col min="12559" max="12800" width="9.140625" style="70"/>
    <col min="12801" max="12801" width="5.7109375" style="70" customWidth="1"/>
    <col min="12802" max="12803" width="21.7109375" style="70" customWidth="1"/>
    <col min="12804" max="12804" width="16.85546875" style="70" customWidth="1"/>
    <col min="12805" max="12814" width="10.7109375" style="70" customWidth="1"/>
    <col min="12815" max="13056" width="9.140625" style="70"/>
    <col min="13057" max="13057" width="5.7109375" style="70" customWidth="1"/>
    <col min="13058" max="13059" width="21.7109375" style="70" customWidth="1"/>
    <col min="13060" max="13060" width="16.85546875" style="70" customWidth="1"/>
    <col min="13061" max="13070" width="10.7109375" style="70" customWidth="1"/>
    <col min="13071" max="13312" width="9.140625" style="70"/>
    <col min="13313" max="13313" width="5.7109375" style="70" customWidth="1"/>
    <col min="13314" max="13315" width="21.7109375" style="70" customWidth="1"/>
    <col min="13316" max="13316" width="16.85546875" style="70" customWidth="1"/>
    <col min="13317" max="13326" width="10.7109375" style="70" customWidth="1"/>
    <col min="13327" max="13568" width="9.140625" style="70"/>
    <col min="13569" max="13569" width="5.7109375" style="70" customWidth="1"/>
    <col min="13570" max="13571" width="21.7109375" style="70" customWidth="1"/>
    <col min="13572" max="13572" width="16.85546875" style="70" customWidth="1"/>
    <col min="13573" max="13582" width="10.7109375" style="70" customWidth="1"/>
    <col min="13583" max="13824" width="9.140625" style="70"/>
    <col min="13825" max="13825" width="5.7109375" style="70" customWidth="1"/>
    <col min="13826" max="13827" width="21.7109375" style="70" customWidth="1"/>
    <col min="13828" max="13828" width="16.85546875" style="70" customWidth="1"/>
    <col min="13829" max="13838" width="10.7109375" style="70" customWidth="1"/>
    <col min="13839" max="14080" width="9.140625" style="70"/>
    <col min="14081" max="14081" width="5.7109375" style="70" customWidth="1"/>
    <col min="14082" max="14083" width="21.7109375" style="70" customWidth="1"/>
    <col min="14084" max="14084" width="16.85546875" style="70" customWidth="1"/>
    <col min="14085" max="14094" width="10.7109375" style="70" customWidth="1"/>
    <col min="14095" max="14336" width="9.140625" style="70"/>
    <col min="14337" max="14337" width="5.7109375" style="70" customWidth="1"/>
    <col min="14338" max="14339" width="21.7109375" style="70" customWidth="1"/>
    <col min="14340" max="14340" width="16.85546875" style="70" customWidth="1"/>
    <col min="14341" max="14350" width="10.7109375" style="70" customWidth="1"/>
    <col min="14351" max="14592" width="9.140625" style="70"/>
    <col min="14593" max="14593" width="5.7109375" style="70" customWidth="1"/>
    <col min="14594" max="14595" width="21.7109375" style="70" customWidth="1"/>
    <col min="14596" max="14596" width="16.85546875" style="70" customWidth="1"/>
    <col min="14597" max="14606" width="10.7109375" style="70" customWidth="1"/>
    <col min="14607" max="14848" width="9.140625" style="70"/>
    <col min="14849" max="14849" width="5.7109375" style="70" customWidth="1"/>
    <col min="14850" max="14851" width="21.7109375" style="70" customWidth="1"/>
    <col min="14852" max="14852" width="16.85546875" style="70" customWidth="1"/>
    <col min="14853" max="14862" width="10.7109375" style="70" customWidth="1"/>
    <col min="14863" max="15104" width="9.140625" style="70"/>
    <col min="15105" max="15105" width="5.7109375" style="70" customWidth="1"/>
    <col min="15106" max="15107" width="21.7109375" style="70" customWidth="1"/>
    <col min="15108" max="15108" width="16.85546875" style="70" customWidth="1"/>
    <col min="15109" max="15118" width="10.7109375" style="70" customWidth="1"/>
    <col min="15119" max="15360" width="9.140625" style="70"/>
    <col min="15361" max="15361" width="5.7109375" style="70" customWidth="1"/>
    <col min="15362" max="15363" width="21.7109375" style="70" customWidth="1"/>
    <col min="15364" max="15364" width="16.85546875" style="70" customWidth="1"/>
    <col min="15365" max="15374" width="10.7109375" style="70" customWidth="1"/>
    <col min="15375" max="15616" width="9.140625" style="70"/>
    <col min="15617" max="15617" width="5.7109375" style="70" customWidth="1"/>
    <col min="15618" max="15619" width="21.7109375" style="70" customWidth="1"/>
    <col min="15620" max="15620" width="16.85546875" style="70" customWidth="1"/>
    <col min="15621" max="15630" width="10.7109375" style="70" customWidth="1"/>
    <col min="15631" max="15872" width="9.140625" style="70"/>
    <col min="15873" max="15873" width="5.7109375" style="70" customWidth="1"/>
    <col min="15874" max="15875" width="21.7109375" style="70" customWidth="1"/>
    <col min="15876" max="15876" width="16.85546875" style="70" customWidth="1"/>
    <col min="15877" max="15886" width="10.7109375" style="70" customWidth="1"/>
    <col min="15887" max="16128" width="9.140625" style="70"/>
    <col min="16129" max="16129" width="5.7109375" style="70" customWidth="1"/>
    <col min="16130" max="16131" width="21.7109375" style="70" customWidth="1"/>
    <col min="16132" max="16132" width="16.85546875" style="70" customWidth="1"/>
    <col min="16133" max="16142" width="10.7109375" style="70" customWidth="1"/>
    <col min="16143" max="16384" width="9.140625" style="70"/>
  </cols>
  <sheetData>
    <row r="1" spans="1:15" ht="15.75" x14ac:dyDescent="0.25">
      <c r="A1" s="289" t="s">
        <v>1051</v>
      </c>
    </row>
    <row r="3" spans="1:15" ht="15.75" x14ac:dyDescent="0.25">
      <c r="A3" s="586" t="s">
        <v>595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</row>
    <row r="4" spans="1:15" ht="15.75" x14ac:dyDescent="0.25">
      <c r="A4" s="222"/>
      <c r="B4" s="222"/>
      <c r="C4" s="222"/>
      <c r="D4" s="222"/>
      <c r="E4" s="222"/>
      <c r="F4" s="587" t="str">
        <f>'1'!E5</f>
        <v>KABUPATEN/KOTA</v>
      </c>
      <c r="G4" s="588" t="str">
        <f>'1'!$F$5</f>
        <v>….......</v>
      </c>
      <c r="H4" s="222"/>
      <c r="I4" s="222"/>
      <c r="J4" s="222"/>
      <c r="K4" s="586"/>
      <c r="L4" s="586"/>
      <c r="M4" s="586"/>
      <c r="N4" s="586"/>
    </row>
    <row r="5" spans="1:15" ht="15.75" x14ac:dyDescent="0.25">
      <c r="A5" s="222"/>
      <c r="B5" s="222"/>
      <c r="C5" s="222"/>
      <c r="D5" s="222"/>
      <c r="E5" s="222"/>
      <c r="F5" s="587" t="str">
        <f>'1'!E6</f>
        <v>TAHUN</v>
      </c>
      <c r="G5" s="588" t="str">
        <f>'1'!$F$6</f>
        <v>….......</v>
      </c>
      <c r="H5" s="222"/>
      <c r="I5" s="222"/>
      <c r="J5" s="222"/>
      <c r="K5" s="586"/>
      <c r="L5" s="586"/>
      <c r="M5" s="586"/>
      <c r="N5" s="586"/>
    </row>
    <row r="6" spans="1:15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</row>
    <row r="7" spans="1:15" ht="15.75" x14ac:dyDescent="0.25">
      <c r="A7" s="1070" t="s">
        <v>2</v>
      </c>
      <c r="B7" s="1070" t="s">
        <v>254</v>
      </c>
      <c r="C7" s="1070" t="s">
        <v>409</v>
      </c>
      <c r="D7" s="1089" t="s">
        <v>596</v>
      </c>
      <c r="E7" s="1132" t="s">
        <v>597</v>
      </c>
      <c r="F7" s="1133"/>
      <c r="G7" s="1133"/>
      <c r="H7" s="1133"/>
      <c r="I7" s="1133"/>
      <c r="J7" s="1133"/>
      <c r="K7" s="1133"/>
      <c r="L7" s="1133"/>
      <c r="M7" s="1133"/>
      <c r="N7" s="1134"/>
      <c r="O7" s="82"/>
    </row>
    <row r="8" spans="1:15" ht="15.75" x14ac:dyDescent="0.25">
      <c r="A8" s="1070"/>
      <c r="B8" s="1070"/>
      <c r="C8" s="1070"/>
      <c r="D8" s="1089"/>
      <c r="E8" s="803" t="s">
        <v>585</v>
      </c>
      <c r="F8" s="804"/>
      <c r="G8" s="803" t="s">
        <v>586</v>
      </c>
      <c r="H8" s="804"/>
      <c r="I8" s="803" t="s">
        <v>587</v>
      </c>
      <c r="J8" s="804"/>
      <c r="K8" s="803" t="s">
        <v>588</v>
      </c>
      <c r="L8" s="804"/>
      <c r="M8" s="803" t="s">
        <v>589</v>
      </c>
      <c r="N8" s="805"/>
    </row>
    <row r="9" spans="1:15" ht="19.149999999999999" customHeight="1" x14ac:dyDescent="0.25">
      <c r="A9" s="1071"/>
      <c r="B9" s="1071"/>
      <c r="C9" s="1071"/>
      <c r="D9" s="1077"/>
      <c r="E9" s="763" t="s">
        <v>256</v>
      </c>
      <c r="F9" s="763" t="s">
        <v>27</v>
      </c>
      <c r="G9" s="763" t="s">
        <v>256</v>
      </c>
      <c r="H9" s="763" t="s">
        <v>27</v>
      </c>
      <c r="I9" s="763" t="s">
        <v>256</v>
      </c>
      <c r="J9" s="763" t="s">
        <v>27</v>
      </c>
      <c r="K9" s="763" t="s">
        <v>256</v>
      </c>
      <c r="L9" s="763" t="s">
        <v>27</v>
      </c>
      <c r="M9" s="763" t="s">
        <v>256</v>
      </c>
      <c r="N9" s="763" t="s">
        <v>27</v>
      </c>
    </row>
    <row r="10" spans="1:15" s="908" customFormat="1" ht="16.899999999999999" customHeight="1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06">
        <v>12</v>
      </c>
      <c r="M10" s="906">
        <v>13</v>
      </c>
      <c r="N10" s="906">
        <v>14</v>
      </c>
    </row>
    <row r="11" spans="1:15" x14ac:dyDescent="0.25">
      <c r="A11" s="560">
        <v>1</v>
      </c>
      <c r="B11" s="131">
        <f>'9'!B9</f>
        <v>0</v>
      </c>
      <c r="C11" s="131">
        <f>'9'!C9</f>
        <v>0</v>
      </c>
      <c r="D11" s="283"/>
      <c r="E11" s="140"/>
      <c r="F11" s="284" t="e">
        <f>E11/$D11*100</f>
        <v>#DIV/0!</v>
      </c>
      <c r="G11" s="140"/>
      <c r="H11" s="284" t="e">
        <f>G11/$D11*100</f>
        <v>#DIV/0!</v>
      </c>
      <c r="I11" s="140"/>
      <c r="J11" s="284" t="e">
        <f>I11/$D11*100</f>
        <v>#DIV/0!</v>
      </c>
      <c r="K11" s="140"/>
      <c r="L11" s="284" t="e">
        <f>K11/$D11*100</f>
        <v>#DIV/0!</v>
      </c>
      <c r="M11" s="140"/>
      <c r="N11" s="284" t="e">
        <f>M11/$D11*100</f>
        <v>#DIV/0!</v>
      </c>
    </row>
    <row r="12" spans="1:15" x14ac:dyDescent="0.25">
      <c r="A12" s="556">
        <v>2</v>
      </c>
      <c r="B12" s="131">
        <f>'9'!B10</f>
        <v>0</v>
      </c>
      <c r="C12" s="131">
        <f>'9'!C10</f>
        <v>0</v>
      </c>
      <c r="D12" s="283"/>
      <c r="E12" s="140"/>
      <c r="F12" s="284" t="e">
        <f t="shared" ref="F12:F30" si="0">E12/$D12*100</f>
        <v>#DIV/0!</v>
      </c>
      <c r="G12" s="140"/>
      <c r="H12" s="284" t="e">
        <f t="shared" ref="H12:H30" si="1">G12/$D12*100</f>
        <v>#DIV/0!</v>
      </c>
      <c r="I12" s="140"/>
      <c r="J12" s="284" t="e">
        <f t="shared" ref="J12:J30" si="2">I12/$D12*100</f>
        <v>#DIV/0!</v>
      </c>
      <c r="K12" s="140"/>
      <c r="L12" s="284" t="e">
        <f t="shared" ref="L12:L30" si="3">K12/$D12*100</f>
        <v>#DIV/0!</v>
      </c>
      <c r="M12" s="140"/>
      <c r="N12" s="284" t="e">
        <f t="shared" ref="N12:N30" si="4">M12/$D12*100</f>
        <v>#DIV/0!</v>
      </c>
    </row>
    <row r="13" spans="1:15" x14ac:dyDescent="0.25">
      <c r="A13" s="556">
        <v>3</v>
      </c>
      <c r="B13" s="131">
        <f>'9'!B11</f>
        <v>0</v>
      </c>
      <c r="C13" s="131">
        <f>'9'!C11</f>
        <v>0</v>
      </c>
      <c r="D13" s="283"/>
      <c r="E13" s="140"/>
      <c r="F13" s="284" t="e">
        <f>E13/$D13*100</f>
        <v>#DIV/0!</v>
      </c>
      <c r="G13" s="140"/>
      <c r="H13" s="284" t="e">
        <f t="shared" si="1"/>
        <v>#DIV/0!</v>
      </c>
      <c r="I13" s="140"/>
      <c r="J13" s="284" t="e">
        <f t="shared" si="2"/>
        <v>#DIV/0!</v>
      </c>
      <c r="K13" s="140"/>
      <c r="L13" s="284" t="e">
        <f t="shared" si="3"/>
        <v>#DIV/0!</v>
      </c>
      <c r="M13" s="140"/>
      <c r="N13" s="284" t="e">
        <f t="shared" si="4"/>
        <v>#DIV/0!</v>
      </c>
    </row>
    <row r="14" spans="1:15" x14ac:dyDescent="0.25">
      <c r="A14" s="556">
        <v>4</v>
      </c>
      <c r="B14" s="131">
        <f>'9'!B12</f>
        <v>0</v>
      </c>
      <c r="C14" s="131">
        <f>'9'!C12</f>
        <v>0</v>
      </c>
      <c r="D14" s="283"/>
      <c r="E14" s="140"/>
      <c r="F14" s="284" t="e">
        <f t="shared" si="0"/>
        <v>#DIV/0!</v>
      </c>
      <c r="G14" s="140"/>
      <c r="H14" s="284" t="e">
        <f t="shared" si="1"/>
        <v>#DIV/0!</v>
      </c>
      <c r="I14" s="140"/>
      <c r="J14" s="284" t="e">
        <f t="shared" si="2"/>
        <v>#DIV/0!</v>
      </c>
      <c r="K14" s="140"/>
      <c r="L14" s="284" t="e">
        <f t="shared" si="3"/>
        <v>#DIV/0!</v>
      </c>
      <c r="M14" s="140"/>
      <c r="N14" s="284" t="e">
        <f t="shared" si="4"/>
        <v>#DIV/0!</v>
      </c>
    </row>
    <row r="15" spans="1:15" x14ac:dyDescent="0.25">
      <c r="A15" s="556">
        <v>5</v>
      </c>
      <c r="B15" s="131">
        <f>'9'!B13</f>
        <v>0</v>
      </c>
      <c r="C15" s="131">
        <f>'9'!C13</f>
        <v>0</v>
      </c>
      <c r="D15" s="283"/>
      <c r="E15" s="140"/>
      <c r="F15" s="284" t="e">
        <f t="shared" si="0"/>
        <v>#DIV/0!</v>
      </c>
      <c r="G15" s="140"/>
      <c r="H15" s="284" t="e">
        <f t="shared" si="1"/>
        <v>#DIV/0!</v>
      </c>
      <c r="I15" s="140"/>
      <c r="J15" s="284" t="e">
        <f t="shared" si="2"/>
        <v>#DIV/0!</v>
      </c>
      <c r="K15" s="140"/>
      <c r="L15" s="284" t="e">
        <f t="shared" si="3"/>
        <v>#DIV/0!</v>
      </c>
      <c r="M15" s="140"/>
      <c r="N15" s="284" t="e">
        <f t="shared" si="4"/>
        <v>#DIV/0!</v>
      </c>
    </row>
    <row r="16" spans="1:15" x14ac:dyDescent="0.25">
      <c r="A16" s="556">
        <v>6</v>
      </c>
      <c r="B16" s="131">
        <f>'9'!B14</f>
        <v>0</v>
      </c>
      <c r="C16" s="131">
        <f>'9'!C14</f>
        <v>0</v>
      </c>
      <c r="D16" s="283"/>
      <c r="E16" s="140"/>
      <c r="F16" s="284" t="e">
        <f t="shared" si="0"/>
        <v>#DIV/0!</v>
      </c>
      <c r="G16" s="140"/>
      <c r="H16" s="284" t="e">
        <f t="shared" si="1"/>
        <v>#DIV/0!</v>
      </c>
      <c r="I16" s="140"/>
      <c r="J16" s="284" t="e">
        <f t="shared" si="2"/>
        <v>#DIV/0!</v>
      </c>
      <c r="K16" s="140"/>
      <c r="L16" s="284" t="e">
        <f t="shared" si="3"/>
        <v>#DIV/0!</v>
      </c>
      <c r="M16" s="140"/>
      <c r="N16" s="284" t="e">
        <f t="shared" si="4"/>
        <v>#DIV/0!</v>
      </c>
    </row>
    <row r="17" spans="1:14" x14ac:dyDescent="0.25">
      <c r="A17" s="556">
        <v>7</v>
      </c>
      <c r="B17" s="131">
        <f>'9'!B15</f>
        <v>0</v>
      </c>
      <c r="C17" s="131">
        <f>'9'!C15</f>
        <v>0</v>
      </c>
      <c r="D17" s="283"/>
      <c r="E17" s="140"/>
      <c r="F17" s="284" t="e">
        <f t="shared" si="0"/>
        <v>#DIV/0!</v>
      </c>
      <c r="G17" s="140"/>
      <c r="H17" s="284" t="e">
        <f t="shared" si="1"/>
        <v>#DIV/0!</v>
      </c>
      <c r="I17" s="140"/>
      <c r="J17" s="284" t="e">
        <f t="shared" si="2"/>
        <v>#DIV/0!</v>
      </c>
      <c r="K17" s="140"/>
      <c r="L17" s="284" t="e">
        <f t="shared" si="3"/>
        <v>#DIV/0!</v>
      </c>
      <c r="M17" s="140"/>
      <c r="N17" s="284" t="e">
        <f t="shared" si="4"/>
        <v>#DIV/0!</v>
      </c>
    </row>
    <row r="18" spans="1:14" x14ac:dyDescent="0.25">
      <c r="A18" s="556">
        <v>8</v>
      </c>
      <c r="B18" s="131">
        <f>'9'!B16</f>
        <v>0</v>
      </c>
      <c r="C18" s="131">
        <f>'9'!C16</f>
        <v>0</v>
      </c>
      <c r="D18" s="283"/>
      <c r="E18" s="140"/>
      <c r="F18" s="284" t="e">
        <f t="shared" si="0"/>
        <v>#DIV/0!</v>
      </c>
      <c r="G18" s="140"/>
      <c r="H18" s="284" t="e">
        <f t="shared" si="1"/>
        <v>#DIV/0!</v>
      </c>
      <c r="I18" s="140"/>
      <c r="J18" s="284" t="e">
        <f t="shared" si="2"/>
        <v>#DIV/0!</v>
      </c>
      <c r="K18" s="140"/>
      <c r="L18" s="284" t="e">
        <f t="shared" si="3"/>
        <v>#DIV/0!</v>
      </c>
      <c r="M18" s="140"/>
      <c r="N18" s="284" t="e">
        <f t="shared" si="4"/>
        <v>#DIV/0!</v>
      </c>
    </row>
    <row r="19" spans="1:14" x14ac:dyDescent="0.25">
      <c r="A19" s="556">
        <v>9</v>
      </c>
      <c r="B19" s="131">
        <f>'9'!B17</f>
        <v>0</v>
      </c>
      <c r="C19" s="131">
        <f>'9'!C17</f>
        <v>0</v>
      </c>
      <c r="D19" s="283"/>
      <c r="E19" s="140"/>
      <c r="F19" s="284" t="e">
        <f t="shared" si="0"/>
        <v>#DIV/0!</v>
      </c>
      <c r="G19" s="140"/>
      <c r="H19" s="284" t="e">
        <f>G19/$D19*100</f>
        <v>#DIV/0!</v>
      </c>
      <c r="I19" s="140"/>
      <c r="J19" s="284" t="e">
        <f t="shared" si="2"/>
        <v>#DIV/0!</v>
      </c>
      <c r="K19" s="140"/>
      <c r="L19" s="284" t="e">
        <f t="shared" si="3"/>
        <v>#DIV/0!</v>
      </c>
      <c r="M19" s="140"/>
      <c r="N19" s="284" t="e">
        <f t="shared" si="4"/>
        <v>#DIV/0!</v>
      </c>
    </row>
    <row r="20" spans="1:14" x14ac:dyDescent="0.25">
      <c r="A20" s="556">
        <v>10</v>
      </c>
      <c r="B20" s="131">
        <f>'9'!B18</f>
        <v>0</v>
      </c>
      <c r="C20" s="131">
        <f>'9'!C18</f>
        <v>0</v>
      </c>
      <c r="D20" s="283"/>
      <c r="E20" s="140"/>
      <c r="F20" s="284" t="e">
        <f t="shared" si="0"/>
        <v>#DIV/0!</v>
      </c>
      <c r="G20" s="140"/>
      <c r="H20" s="284" t="e">
        <f t="shared" si="1"/>
        <v>#DIV/0!</v>
      </c>
      <c r="I20" s="140"/>
      <c r="J20" s="284" t="e">
        <f>I20/$D20*100</f>
        <v>#DIV/0!</v>
      </c>
      <c r="K20" s="140"/>
      <c r="L20" s="284" t="e">
        <f t="shared" si="3"/>
        <v>#DIV/0!</v>
      </c>
      <c r="M20" s="140"/>
      <c r="N20" s="284" t="e">
        <f>M20/$D20*100</f>
        <v>#DIV/0!</v>
      </c>
    </row>
    <row r="21" spans="1:14" x14ac:dyDescent="0.25">
      <c r="A21" s="556">
        <v>11</v>
      </c>
      <c r="B21" s="131">
        <f>'9'!B19</f>
        <v>0</v>
      </c>
      <c r="C21" s="131">
        <f>'9'!C19</f>
        <v>0</v>
      </c>
      <c r="D21" s="283"/>
      <c r="E21" s="140"/>
      <c r="F21" s="284" t="e">
        <f t="shared" si="0"/>
        <v>#DIV/0!</v>
      </c>
      <c r="G21" s="140"/>
      <c r="H21" s="284" t="e">
        <f t="shared" si="1"/>
        <v>#DIV/0!</v>
      </c>
      <c r="I21" s="140"/>
      <c r="J21" s="284" t="e">
        <f t="shared" si="2"/>
        <v>#DIV/0!</v>
      </c>
      <c r="K21" s="140"/>
      <c r="L21" s="284" t="e">
        <f>K21/$D21*100</f>
        <v>#DIV/0!</v>
      </c>
      <c r="M21" s="140"/>
      <c r="N21" s="284" t="e">
        <f t="shared" si="4"/>
        <v>#DIV/0!</v>
      </c>
    </row>
    <row r="22" spans="1:14" x14ac:dyDescent="0.25">
      <c r="A22" s="556">
        <v>12</v>
      </c>
      <c r="B22" s="131">
        <f>'9'!B20</f>
        <v>0</v>
      </c>
      <c r="C22" s="131">
        <f>'9'!C20</f>
        <v>0</v>
      </c>
      <c r="D22" s="283"/>
      <c r="E22" s="140"/>
      <c r="F22" s="284" t="e">
        <f t="shared" si="0"/>
        <v>#DIV/0!</v>
      </c>
      <c r="G22" s="140"/>
      <c r="H22" s="284" t="e">
        <f t="shared" si="1"/>
        <v>#DIV/0!</v>
      </c>
      <c r="I22" s="140"/>
      <c r="J22" s="284" t="e">
        <f t="shared" si="2"/>
        <v>#DIV/0!</v>
      </c>
      <c r="K22" s="140"/>
      <c r="L22" s="284" t="e">
        <f t="shared" si="3"/>
        <v>#DIV/0!</v>
      </c>
      <c r="M22" s="140"/>
      <c r="N22" s="284" t="e">
        <f t="shared" si="4"/>
        <v>#DIV/0!</v>
      </c>
    </row>
    <row r="23" spans="1:14" x14ac:dyDescent="0.25">
      <c r="A23" s="556">
        <v>13</v>
      </c>
      <c r="B23" s="131">
        <f>'9'!B21</f>
        <v>0</v>
      </c>
      <c r="C23" s="131">
        <f>'9'!C21</f>
        <v>0</v>
      </c>
      <c r="D23" s="283"/>
      <c r="E23" s="140"/>
      <c r="F23" s="284" t="e">
        <f t="shared" si="0"/>
        <v>#DIV/0!</v>
      </c>
      <c r="G23" s="140"/>
      <c r="H23" s="284" t="e">
        <f t="shared" si="1"/>
        <v>#DIV/0!</v>
      </c>
      <c r="I23" s="140"/>
      <c r="J23" s="284" t="e">
        <f t="shared" si="2"/>
        <v>#DIV/0!</v>
      </c>
      <c r="K23" s="140"/>
      <c r="L23" s="284" t="e">
        <f t="shared" si="3"/>
        <v>#DIV/0!</v>
      </c>
      <c r="M23" s="140"/>
      <c r="N23" s="284" t="e">
        <f t="shared" si="4"/>
        <v>#DIV/0!</v>
      </c>
    </row>
    <row r="24" spans="1:14" x14ac:dyDescent="0.25">
      <c r="A24" s="556">
        <v>14</v>
      </c>
      <c r="B24" s="131">
        <f>'9'!B22</f>
        <v>0</v>
      </c>
      <c r="C24" s="131">
        <f>'9'!C22</f>
        <v>0</v>
      </c>
      <c r="D24" s="283"/>
      <c r="E24" s="140"/>
      <c r="F24" s="284" t="e">
        <f t="shared" si="0"/>
        <v>#DIV/0!</v>
      </c>
      <c r="G24" s="140"/>
      <c r="H24" s="284" t="e">
        <f t="shared" si="1"/>
        <v>#DIV/0!</v>
      </c>
      <c r="I24" s="140"/>
      <c r="J24" s="284" t="e">
        <f t="shared" si="2"/>
        <v>#DIV/0!</v>
      </c>
      <c r="K24" s="140"/>
      <c r="L24" s="284" t="e">
        <f t="shared" si="3"/>
        <v>#DIV/0!</v>
      </c>
      <c r="M24" s="140"/>
      <c r="N24" s="284" t="e">
        <f t="shared" si="4"/>
        <v>#DIV/0!</v>
      </c>
    </row>
    <row r="25" spans="1:14" x14ac:dyDescent="0.25">
      <c r="A25" s="556">
        <v>15</v>
      </c>
      <c r="B25" s="131">
        <f>'9'!B23</f>
        <v>0</v>
      </c>
      <c r="C25" s="131">
        <f>'9'!C23</f>
        <v>0</v>
      </c>
      <c r="D25" s="283"/>
      <c r="E25" s="140"/>
      <c r="F25" s="284" t="e">
        <f t="shared" si="0"/>
        <v>#DIV/0!</v>
      </c>
      <c r="G25" s="140"/>
      <c r="H25" s="284" t="e">
        <f t="shared" si="1"/>
        <v>#DIV/0!</v>
      </c>
      <c r="I25" s="140"/>
      <c r="J25" s="284" t="e">
        <f t="shared" si="2"/>
        <v>#DIV/0!</v>
      </c>
      <c r="K25" s="140"/>
      <c r="L25" s="284" t="e">
        <f t="shared" si="3"/>
        <v>#DIV/0!</v>
      </c>
      <c r="M25" s="140"/>
      <c r="N25" s="284" t="e">
        <f t="shared" si="4"/>
        <v>#DIV/0!</v>
      </c>
    </row>
    <row r="26" spans="1:14" x14ac:dyDescent="0.25">
      <c r="A26" s="556">
        <v>16</v>
      </c>
      <c r="B26" s="131">
        <f>'9'!B24</f>
        <v>0</v>
      </c>
      <c r="C26" s="131">
        <f>'9'!C24</f>
        <v>0</v>
      </c>
      <c r="D26" s="283"/>
      <c r="E26" s="140"/>
      <c r="F26" s="284" t="e">
        <f t="shared" si="0"/>
        <v>#DIV/0!</v>
      </c>
      <c r="G26" s="140"/>
      <c r="H26" s="284" t="e">
        <f t="shared" si="1"/>
        <v>#DIV/0!</v>
      </c>
      <c r="I26" s="140"/>
      <c r="J26" s="284" t="e">
        <f t="shared" si="2"/>
        <v>#DIV/0!</v>
      </c>
      <c r="K26" s="140"/>
      <c r="L26" s="284" t="e">
        <f t="shared" si="3"/>
        <v>#DIV/0!</v>
      </c>
      <c r="M26" s="140"/>
      <c r="N26" s="284" t="e">
        <f t="shared" si="4"/>
        <v>#DIV/0!</v>
      </c>
    </row>
    <row r="27" spans="1:14" x14ac:dyDescent="0.25">
      <c r="A27" s="556">
        <v>17</v>
      </c>
      <c r="B27" s="131">
        <f>'9'!B25</f>
        <v>0</v>
      </c>
      <c r="C27" s="131">
        <f>'9'!C25</f>
        <v>0</v>
      </c>
      <c r="D27" s="283"/>
      <c r="E27" s="140"/>
      <c r="F27" s="284" t="e">
        <f t="shared" si="0"/>
        <v>#DIV/0!</v>
      </c>
      <c r="G27" s="140"/>
      <c r="H27" s="284" t="e">
        <f t="shared" si="1"/>
        <v>#DIV/0!</v>
      </c>
      <c r="I27" s="140"/>
      <c r="J27" s="284" t="e">
        <f t="shared" si="2"/>
        <v>#DIV/0!</v>
      </c>
      <c r="K27" s="140"/>
      <c r="L27" s="284" t="e">
        <f t="shared" si="3"/>
        <v>#DIV/0!</v>
      </c>
      <c r="M27" s="140"/>
      <c r="N27" s="284" t="e">
        <f t="shared" si="4"/>
        <v>#DIV/0!</v>
      </c>
    </row>
    <row r="28" spans="1:14" x14ac:dyDescent="0.25">
      <c r="A28" s="556">
        <v>18</v>
      </c>
      <c r="B28" s="131">
        <f>'9'!B26</f>
        <v>0</v>
      </c>
      <c r="C28" s="131">
        <f>'9'!C26</f>
        <v>0</v>
      </c>
      <c r="D28" s="283"/>
      <c r="E28" s="140"/>
      <c r="F28" s="284" t="e">
        <f t="shared" si="0"/>
        <v>#DIV/0!</v>
      </c>
      <c r="G28" s="140"/>
      <c r="H28" s="284" t="e">
        <f t="shared" si="1"/>
        <v>#DIV/0!</v>
      </c>
      <c r="I28" s="140"/>
      <c r="J28" s="284" t="e">
        <f t="shared" si="2"/>
        <v>#DIV/0!</v>
      </c>
      <c r="K28" s="140"/>
      <c r="L28" s="284" t="e">
        <f t="shared" si="3"/>
        <v>#DIV/0!</v>
      </c>
      <c r="M28" s="140"/>
      <c r="N28" s="284" t="e">
        <f t="shared" si="4"/>
        <v>#DIV/0!</v>
      </c>
    </row>
    <row r="29" spans="1:14" x14ac:dyDescent="0.25">
      <c r="A29" s="556">
        <v>19</v>
      </c>
      <c r="B29" s="131">
        <f>'9'!B27</f>
        <v>0</v>
      </c>
      <c r="C29" s="131">
        <f>'9'!C27</f>
        <v>0</v>
      </c>
      <c r="D29" s="283"/>
      <c r="E29" s="140"/>
      <c r="F29" s="284" t="e">
        <f t="shared" si="0"/>
        <v>#DIV/0!</v>
      </c>
      <c r="G29" s="140"/>
      <c r="H29" s="284" t="e">
        <f t="shared" si="1"/>
        <v>#DIV/0!</v>
      </c>
      <c r="I29" s="140"/>
      <c r="J29" s="284" t="e">
        <f t="shared" si="2"/>
        <v>#DIV/0!</v>
      </c>
      <c r="K29" s="140"/>
      <c r="L29" s="284" t="e">
        <f t="shared" si="3"/>
        <v>#DIV/0!</v>
      </c>
      <c r="M29" s="140"/>
      <c r="N29" s="284" t="e">
        <f t="shared" si="4"/>
        <v>#DIV/0!</v>
      </c>
    </row>
    <row r="30" spans="1:14" x14ac:dyDescent="0.25">
      <c r="A30" s="556">
        <v>20</v>
      </c>
      <c r="B30" s="131">
        <f>'9'!B28</f>
        <v>0</v>
      </c>
      <c r="C30" s="131">
        <f>'9'!C28</f>
        <v>0</v>
      </c>
      <c r="D30" s="283"/>
      <c r="E30" s="140"/>
      <c r="F30" s="284" t="e">
        <f t="shared" si="0"/>
        <v>#DIV/0!</v>
      </c>
      <c r="G30" s="140"/>
      <c r="H30" s="284" t="e">
        <f t="shared" si="1"/>
        <v>#DIV/0!</v>
      </c>
      <c r="I30" s="140"/>
      <c r="J30" s="284" t="e">
        <f t="shared" si="2"/>
        <v>#DIV/0!</v>
      </c>
      <c r="K30" s="140"/>
      <c r="L30" s="284" t="e">
        <f t="shared" si="3"/>
        <v>#DIV/0!</v>
      </c>
      <c r="M30" s="140"/>
      <c r="N30" s="284" t="e">
        <f t="shared" si="4"/>
        <v>#DIV/0!</v>
      </c>
    </row>
    <row r="31" spans="1:14" x14ac:dyDescent="0.25">
      <c r="A31" s="72"/>
      <c r="B31" s="130"/>
      <c r="C31" s="130"/>
      <c r="D31" s="72"/>
      <c r="E31" s="140"/>
      <c r="F31" s="284"/>
      <c r="G31" s="140"/>
      <c r="H31" s="284"/>
      <c r="I31" s="140"/>
      <c r="J31" s="284"/>
      <c r="K31" s="140"/>
      <c r="L31" s="284"/>
      <c r="M31" s="140"/>
      <c r="N31" s="284"/>
    </row>
    <row r="32" spans="1:14" x14ac:dyDescent="0.25">
      <c r="A32" s="72"/>
      <c r="B32" s="130"/>
      <c r="C32" s="130"/>
      <c r="D32" s="72"/>
      <c r="E32" s="140"/>
      <c r="F32" s="285"/>
      <c r="G32" s="140"/>
      <c r="H32" s="285"/>
      <c r="I32" s="140"/>
      <c r="J32" s="285"/>
      <c r="K32" s="286"/>
      <c r="L32" s="285"/>
      <c r="M32" s="286"/>
      <c r="N32" s="285"/>
    </row>
    <row r="33" spans="1:14" ht="16.5" thickBot="1" x14ac:dyDescent="0.3">
      <c r="A33" s="83" t="s">
        <v>484</v>
      </c>
      <c r="B33" s="567"/>
      <c r="C33" s="569"/>
      <c r="D33" s="287">
        <f>SUM(D11:D32)</f>
        <v>0</v>
      </c>
      <c r="E33" s="287">
        <f>SUM(E11:E32)</f>
        <v>0</v>
      </c>
      <c r="F33" s="288" t="e">
        <f>E33/$D33*100</f>
        <v>#DIV/0!</v>
      </c>
      <c r="G33" s="287">
        <f>SUM(G11:G32)</f>
        <v>0</v>
      </c>
      <c r="H33" s="288" t="e">
        <f>G33/$D33*100</f>
        <v>#DIV/0!</v>
      </c>
      <c r="I33" s="287">
        <f>SUM(I11:I32)</f>
        <v>0</v>
      </c>
      <c r="J33" s="288" t="e">
        <f>I33/$D33*100</f>
        <v>#DIV/0!</v>
      </c>
      <c r="K33" s="287">
        <f>SUM(K11:K32)</f>
        <v>0</v>
      </c>
      <c r="L33" s="288" t="e">
        <f>K33/$D33*100</f>
        <v>#DIV/0!</v>
      </c>
      <c r="M33" s="287">
        <f>SUM(M11:M32)</f>
        <v>0</v>
      </c>
      <c r="N33" s="288" t="e">
        <f>M33/$D33*100</f>
        <v>#DIV/0!</v>
      </c>
    </row>
    <row r="34" spans="1:14" x14ac:dyDescent="0.25">
      <c r="A34" s="570"/>
      <c r="B34" s="570"/>
      <c r="C34" s="570"/>
      <c r="D34" s="570"/>
      <c r="E34" s="104"/>
      <c r="F34" s="104"/>
      <c r="G34" s="104"/>
      <c r="H34" s="104"/>
      <c r="I34" s="104"/>
      <c r="J34" s="104"/>
      <c r="K34" s="104"/>
      <c r="L34" s="104"/>
      <c r="M34" s="104"/>
      <c r="N34" s="104"/>
    </row>
    <row r="35" spans="1:14" x14ac:dyDescent="0.25">
      <c r="A35" s="727" t="s">
        <v>411</v>
      </c>
    </row>
  </sheetData>
  <mergeCells count="5">
    <mergeCell ref="A7:A9"/>
    <mergeCell ref="B7:B9"/>
    <mergeCell ref="C7:C9"/>
    <mergeCell ref="D7:D9"/>
    <mergeCell ref="E7:N7"/>
  </mergeCells>
  <pageMargins left="0.7" right="0.7" top="0.75" bottom="0.75" header="0.3" footer="0.3"/>
  <pageSetup paperSize="9" scale="7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4D4EC-7FE4-4E45-9DB4-8FCDE6A51C9A}">
  <sheetPr codeName="Sheet25">
    <tabColor rgb="FF92D050"/>
    <pageSetUpPr fitToPage="1"/>
  </sheetPr>
  <dimension ref="A1:H36"/>
  <sheetViews>
    <sheetView zoomScale="70" zoomScaleNormal="70" workbookViewId="0">
      <selection activeCell="I40" sqref="I40"/>
    </sheetView>
  </sheetViews>
  <sheetFormatPr defaultColWidth="9.140625" defaultRowHeight="15" x14ac:dyDescent="0.25"/>
  <cols>
    <col min="1" max="1" width="5.5703125" style="148" customWidth="1"/>
    <col min="2" max="3" width="30.5703125" style="148" customWidth="1"/>
    <col min="4" max="6" width="20.5703125" style="148" customWidth="1"/>
    <col min="7" max="7" width="20.85546875" style="148" customWidth="1"/>
    <col min="8" max="8" width="18" style="148" customWidth="1"/>
    <col min="9" max="256" width="9.140625" style="148"/>
    <col min="257" max="257" width="5.5703125" style="148" customWidth="1"/>
    <col min="258" max="259" width="30.5703125" style="148" customWidth="1"/>
    <col min="260" max="262" width="20.5703125" style="148" customWidth="1"/>
    <col min="263" max="512" width="9.140625" style="148"/>
    <col min="513" max="513" width="5.5703125" style="148" customWidth="1"/>
    <col min="514" max="515" width="30.5703125" style="148" customWidth="1"/>
    <col min="516" max="518" width="20.5703125" style="148" customWidth="1"/>
    <col min="519" max="768" width="9.140625" style="148"/>
    <col min="769" max="769" width="5.5703125" style="148" customWidth="1"/>
    <col min="770" max="771" width="30.5703125" style="148" customWidth="1"/>
    <col min="772" max="774" width="20.5703125" style="148" customWidth="1"/>
    <col min="775" max="1024" width="9.140625" style="148"/>
    <col min="1025" max="1025" width="5.5703125" style="148" customWidth="1"/>
    <col min="1026" max="1027" width="30.5703125" style="148" customWidth="1"/>
    <col min="1028" max="1030" width="20.5703125" style="148" customWidth="1"/>
    <col min="1031" max="1280" width="9.140625" style="148"/>
    <col min="1281" max="1281" width="5.5703125" style="148" customWidth="1"/>
    <col min="1282" max="1283" width="30.5703125" style="148" customWidth="1"/>
    <col min="1284" max="1286" width="20.5703125" style="148" customWidth="1"/>
    <col min="1287" max="1536" width="9.140625" style="148"/>
    <col min="1537" max="1537" width="5.5703125" style="148" customWidth="1"/>
    <col min="1538" max="1539" width="30.5703125" style="148" customWidth="1"/>
    <col min="1540" max="1542" width="20.5703125" style="148" customWidth="1"/>
    <col min="1543" max="1792" width="9.140625" style="148"/>
    <col min="1793" max="1793" width="5.5703125" style="148" customWidth="1"/>
    <col min="1794" max="1795" width="30.5703125" style="148" customWidth="1"/>
    <col min="1796" max="1798" width="20.5703125" style="148" customWidth="1"/>
    <col min="1799" max="2048" width="9.140625" style="148"/>
    <col min="2049" max="2049" width="5.5703125" style="148" customWidth="1"/>
    <col min="2050" max="2051" width="30.5703125" style="148" customWidth="1"/>
    <col min="2052" max="2054" width="20.5703125" style="148" customWidth="1"/>
    <col min="2055" max="2304" width="9.140625" style="148"/>
    <col min="2305" max="2305" width="5.5703125" style="148" customWidth="1"/>
    <col min="2306" max="2307" width="30.5703125" style="148" customWidth="1"/>
    <col min="2308" max="2310" width="20.5703125" style="148" customWidth="1"/>
    <col min="2311" max="2560" width="9.140625" style="148"/>
    <col min="2561" max="2561" width="5.5703125" style="148" customWidth="1"/>
    <col min="2562" max="2563" width="30.5703125" style="148" customWidth="1"/>
    <col min="2564" max="2566" width="20.5703125" style="148" customWidth="1"/>
    <col min="2567" max="2816" width="9.140625" style="148"/>
    <col min="2817" max="2817" width="5.5703125" style="148" customWidth="1"/>
    <col min="2818" max="2819" width="30.5703125" style="148" customWidth="1"/>
    <col min="2820" max="2822" width="20.5703125" style="148" customWidth="1"/>
    <col min="2823" max="3072" width="9.140625" style="148"/>
    <col min="3073" max="3073" width="5.5703125" style="148" customWidth="1"/>
    <col min="3074" max="3075" width="30.5703125" style="148" customWidth="1"/>
    <col min="3076" max="3078" width="20.5703125" style="148" customWidth="1"/>
    <col min="3079" max="3328" width="9.140625" style="148"/>
    <col min="3329" max="3329" width="5.5703125" style="148" customWidth="1"/>
    <col min="3330" max="3331" width="30.5703125" style="148" customWidth="1"/>
    <col min="3332" max="3334" width="20.5703125" style="148" customWidth="1"/>
    <col min="3335" max="3584" width="9.140625" style="148"/>
    <col min="3585" max="3585" width="5.5703125" style="148" customWidth="1"/>
    <col min="3586" max="3587" width="30.5703125" style="148" customWidth="1"/>
    <col min="3588" max="3590" width="20.5703125" style="148" customWidth="1"/>
    <col min="3591" max="3840" width="9.140625" style="148"/>
    <col min="3841" max="3841" width="5.5703125" style="148" customWidth="1"/>
    <col min="3842" max="3843" width="30.5703125" style="148" customWidth="1"/>
    <col min="3844" max="3846" width="20.5703125" style="148" customWidth="1"/>
    <col min="3847" max="4096" width="9.140625" style="148"/>
    <col min="4097" max="4097" width="5.5703125" style="148" customWidth="1"/>
    <col min="4098" max="4099" width="30.5703125" style="148" customWidth="1"/>
    <col min="4100" max="4102" width="20.5703125" style="148" customWidth="1"/>
    <col min="4103" max="4352" width="9.140625" style="148"/>
    <col min="4353" max="4353" width="5.5703125" style="148" customWidth="1"/>
    <col min="4354" max="4355" width="30.5703125" style="148" customWidth="1"/>
    <col min="4356" max="4358" width="20.5703125" style="148" customWidth="1"/>
    <col min="4359" max="4608" width="9.140625" style="148"/>
    <col min="4609" max="4609" width="5.5703125" style="148" customWidth="1"/>
    <col min="4610" max="4611" width="30.5703125" style="148" customWidth="1"/>
    <col min="4612" max="4614" width="20.5703125" style="148" customWidth="1"/>
    <col min="4615" max="4864" width="9.140625" style="148"/>
    <col min="4865" max="4865" width="5.5703125" style="148" customWidth="1"/>
    <col min="4866" max="4867" width="30.5703125" style="148" customWidth="1"/>
    <col min="4868" max="4870" width="20.5703125" style="148" customWidth="1"/>
    <col min="4871" max="5120" width="9.140625" style="148"/>
    <col min="5121" max="5121" width="5.5703125" style="148" customWidth="1"/>
    <col min="5122" max="5123" width="30.5703125" style="148" customWidth="1"/>
    <col min="5124" max="5126" width="20.5703125" style="148" customWidth="1"/>
    <col min="5127" max="5376" width="9.140625" style="148"/>
    <col min="5377" max="5377" width="5.5703125" style="148" customWidth="1"/>
    <col min="5378" max="5379" width="30.5703125" style="148" customWidth="1"/>
    <col min="5380" max="5382" width="20.5703125" style="148" customWidth="1"/>
    <col min="5383" max="5632" width="9.140625" style="148"/>
    <col min="5633" max="5633" width="5.5703125" style="148" customWidth="1"/>
    <col min="5634" max="5635" width="30.5703125" style="148" customWidth="1"/>
    <col min="5636" max="5638" width="20.5703125" style="148" customWidth="1"/>
    <col min="5639" max="5888" width="9.140625" style="148"/>
    <col min="5889" max="5889" width="5.5703125" style="148" customWidth="1"/>
    <col min="5890" max="5891" width="30.5703125" style="148" customWidth="1"/>
    <col min="5892" max="5894" width="20.5703125" style="148" customWidth="1"/>
    <col min="5895" max="6144" width="9.140625" style="148"/>
    <col min="6145" max="6145" width="5.5703125" style="148" customWidth="1"/>
    <col min="6146" max="6147" width="30.5703125" style="148" customWidth="1"/>
    <col min="6148" max="6150" width="20.5703125" style="148" customWidth="1"/>
    <col min="6151" max="6400" width="9.140625" style="148"/>
    <col min="6401" max="6401" width="5.5703125" style="148" customWidth="1"/>
    <col min="6402" max="6403" width="30.5703125" style="148" customWidth="1"/>
    <col min="6404" max="6406" width="20.5703125" style="148" customWidth="1"/>
    <col min="6407" max="6656" width="9.140625" style="148"/>
    <col min="6657" max="6657" width="5.5703125" style="148" customWidth="1"/>
    <col min="6658" max="6659" width="30.5703125" style="148" customWidth="1"/>
    <col min="6660" max="6662" width="20.5703125" style="148" customWidth="1"/>
    <col min="6663" max="6912" width="9.140625" style="148"/>
    <col min="6913" max="6913" width="5.5703125" style="148" customWidth="1"/>
    <col min="6914" max="6915" width="30.5703125" style="148" customWidth="1"/>
    <col min="6916" max="6918" width="20.5703125" style="148" customWidth="1"/>
    <col min="6919" max="7168" width="9.140625" style="148"/>
    <col min="7169" max="7169" width="5.5703125" style="148" customWidth="1"/>
    <col min="7170" max="7171" width="30.5703125" style="148" customWidth="1"/>
    <col min="7172" max="7174" width="20.5703125" style="148" customWidth="1"/>
    <col min="7175" max="7424" width="9.140625" style="148"/>
    <col min="7425" max="7425" width="5.5703125" style="148" customWidth="1"/>
    <col min="7426" max="7427" width="30.5703125" style="148" customWidth="1"/>
    <col min="7428" max="7430" width="20.5703125" style="148" customWidth="1"/>
    <col min="7431" max="7680" width="9.140625" style="148"/>
    <col min="7681" max="7681" width="5.5703125" style="148" customWidth="1"/>
    <col min="7682" max="7683" width="30.5703125" style="148" customWidth="1"/>
    <col min="7684" max="7686" width="20.5703125" style="148" customWidth="1"/>
    <col min="7687" max="7936" width="9.140625" style="148"/>
    <col min="7937" max="7937" width="5.5703125" style="148" customWidth="1"/>
    <col min="7938" max="7939" width="30.5703125" style="148" customWidth="1"/>
    <col min="7940" max="7942" width="20.5703125" style="148" customWidth="1"/>
    <col min="7943" max="8192" width="9.140625" style="148"/>
    <col min="8193" max="8193" width="5.5703125" style="148" customWidth="1"/>
    <col min="8194" max="8195" width="30.5703125" style="148" customWidth="1"/>
    <col min="8196" max="8198" width="20.5703125" style="148" customWidth="1"/>
    <col min="8199" max="8448" width="9.140625" style="148"/>
    <col min="8449" max="8449" width="5.5703125" style="148" customWidth="1"/>
    <col min="8450" max="8451" width="30.5703125" style="148" customWidth="1"/>
    <col min="8452" max="8454" width="20.5703125" style="148" customWidth="1"/>
    <col min="8455" max="8704" width="9.140625" style="148"/>
    <col min="8705" max="8705" width="5.5703125" style="148" customWidth="1"/>
    <col min="8706" max="8707" width="30.5703125" style="148" customWidth="1"/>
    <col min="8708" max="8710" width="20.5703125" style="148" customWidth="1"/>
    <col min="8711" max="8960" width="9.140625" style="148"/>
    <col min="8961" max="8961" width="5.5703125" style="148" customWidth="1"/>
    <col min="8962" max="8963" width="30.5703125" style="148" customWidth="1"/>
    <col min="8964" max="8966" width="20.5703125" style="148" customWidth="1"/>
    <col min="8967" max="9216" width="9.140625" style="148"/>
    <col min="9217" max="9217" width="5.5703125" style="148" customWidth="1"/>
    <col min="9218" max="9219" width="30.5703125" style="148" customWidth="1"/>
    <col min="9220" max="9222" width="20.5703125" style="148" customWidth="1"/>
    <col min="9223" max="9472" width="9.140625" style="148"/>
    <col min="9473" max="9473" width="5.5703125" style="148" customWidth="1"/>
    <col min="9474" max="9475" width="30.5703125" style="148" customWidth="1"/>
    <col min="9476" max="9478" width="20.5703125" style="148" customWidth="1"/>
    <col min="9479" max="9728" width="9.140625" style="148"/>
    <col min="9729" max="9729" width="5.5703125" style="148" customWidth="1"/>
    <col min="9730" max="9731" width="30.5703125" style="148" customWidth="1"/>
    <col min="9732" max="9734" width="20.5703125" style="148" customWidth="1"/>
    <col min="9735" max="9984" width="9.140625" style="148"/>
    <col min="9985" max="9985" width="5.5703125" style="148" customWidth="1"/>
    <col min="9986" max="9987" width="30.5703125" style="148" customWidth="1"/>
    <col min="9988" max="9990" width="20.5703125" style="148" customWidth="1"/>
    <col min="9991" max="10240" width="9.140625" style="148"/>
    <col min="10241" max="10241" width="5.5703125" style="148" customWidth="1"/>
    <col min="10242" max="10243" width="30.5703125" style="148" customWidth="1"/>
    <col min="10244" max="10246" width="20.5703125" style="148" customWidth="1"/>
    <col min="10247" max="10496" width="9.140625" style="148"/>
    <col min="10497" max="10497" width="5.5703125" style="148" customWidth="1"/>
    <col min="10498" max="10499" width="30.5703125" style="148" customWidth="1"/>
    <col min="10500" max="10502" width="20.5703125" style="148" customWidth="1"/>
    <col min="10503" max="10752" width="9.140625" style="148"/>
    <col min="10753" max="10753" width="5.5703125" style="148" customWidth="1"/>
    <col min="10754" max="10755" width="30.5703125" style="148" customWidth="1"/>
    <col min="10756" max="10758" width="20.5703125" style="148" customWidth="1"/>
    <col min="10759" max="11008" width="9.140625" style="148"/>
    <col min="11009" max="11009" width="5.5703125" style="148" customWidth="1"/>
    <col min="11010" max="11011" width="30.5703125" style="148" customWidth="1"/>
    <col min="11012" max="11014" width="20.5703125" style="148" customWidth="1"/>
    <col min="11015" max="11264" width="9.140625" style="148"/>
    <col min="11265" max="11265" width="5.5703125" style="148" customWidth="1"/>
    <col min="11266" max="11267" width="30.5703125" style="148" customWidth="1"/>
    <col min="11268" max="11270" width="20.5703125" style="148" customWidth="1"/>
    <col min="11271" max="11520" width="9.140625" style="148"/>
    <col min="11521" max="11521" width="5.5703125" style="148" customWidth="1"/>
    <col min="11522" max="11523" width="30.5703125" style="148" customWidth="1"/>
    <col min="11524" max="11526" width="20.5703125" style="148" customWidth="1"/>
    <col min="11527" max="11776" width="9.140625" style="148"/>
    <col min="11777" max="11777" width="5.5703125" style="148" customWidth="1"/>
    <col min="11778" max="11779" width="30.5703125" style="148" customWidth="1"/>
    <col min="11780" max="11782" width="20.5703125" style="148" customWidth="1"/>
    <col min="11783" max="12032" width="9.140625" style="148"/>
    <col min="12033" max="12033" width="5.5703125" style="148" customWidth="1"/>
    <col min="12034" max="12035" width="30.5703125" style="148" customWidth="1"/>
    <col min="12036" max="12038" width="20.5703125" style="148" customWidth="1"/>
    <col min="12039" max="12288" width="9.140625" style="148"/>
    <col min="12289" max="12289" width="5.5703125" style="148" customWidth="1"/>
    <col min="12290" max="12291" width="30.5703125" style="148" customWidth="1"/>
    <col min="12292" max="12294" width="20.5703125" style="148" customWidth="1"/>
    <col min="12295" max="12544" width="9.140625" style="148"/>
    <col min="12545" max="12545" width="5.5703125" style="148" customWidth="1"/>
    <col min="12546" max="12547" width="30.5703125" style="148" customWidth="1"/>
    <col min="12548" max="12550" width="20.5703125" style="148" customWidth="1"/>
    <col min="12551" max="12800" width="9.140625" style="148"/>
    <col min="12801" max="12801" width="5.5703125" style="148" customWidth="1"/>
    <col min="12802" max="12803" width="30.5703125" style="148" customWidth="1"/>
    <col min="12804" max="12806" width="20.5703125" style="148" customWidth="1"/>
    <col min="12807" max="13056" width="9.140625" style="148"/>
    <col min="13057" max="13057" width="5.5703125" style="148" customWidth="1"/>
    <col min="13058" max="13059" width="30.5703125" style="148" customWidth="1"/>
    <col min="13060" max="13062" width="20.5703125" style="148" customWidth="1"/>
    <col min="13063" max="13312" width="9.140625" style="148"/>
    <col min="13313" max="13313" width="5.5703125" style="148" customWidth="1"/>
    <col min="13314" max="13315" width="30.5703125" style="148" customWidth="1"/>
    <col min="13316" max="13318" width="20.5703125" style="148" customWidth="1"/>
    <col min="13319" max="13568" width="9.140625" style="148"/>
    <col min="13569" max="13569" width="5.5703125" style="148" customWidth="1"/>
    <col min="13570" max="13571" width="30.5703125" style="148" customWidth="1"/>
    <col min="13572" max="13574" width="20.5703125" style="148" customWidth="1"/>
    <col min="13575" max="13824" width="9.140625" style="148"/>
    <col min="13825" max="13825" width="5.5703125" style="148" customWidth="1"/>
    <col min="13826" max="13827" width="30.5703125" style="148" customWidth="1"/>
    <col min="13828" max="13830" width="20.5703125" style="148" customWidth="1"/>
    <col min="13831" max="14080" width="9.140625" style="148"/>
    <col min="14081" max="14081" width="5.5703125" style="148" customWidth="1"/>
    <col min="14082" max="14083" width="30.5703125" style="148" customWidth="1"/>
    <col min="14084" max="14086" width="20.5703125" style="148" customWidth="1"/>
    <col min="14087" max="14336" width="9.140625" style="148"/>
    <col min="14337" max="14337" width="5.5703125" style="148" customWidth="1"/>
    <col min="14338" max="14339" width="30.5703125" style="148" customWidth="1"/>
    <col min="14340" max="14342" width="20.5703125" style="148" customWidth="1"/>
    <col min="14343" max="14592" width="9.140625" style="148"/>
    <col min="14593" max="14593" width="5.5703125" style="148" customWidth="1"/>
    <col min="14594" max="14595" width="30.5703125" style="148" customWidth="1"/>
    <col min="14596" max="14598" width="20.5703125" style="148" customWidth="1"/>
    <col min="14599" max="14848" width="9.140625" style="148"/>
    <col min="14849" max="14849" width="5.5703125" style="148" customWidth="1"/>
    <col min="14850" max="14851" width="30.5703125" style="148" customWidth="1"/>
    <col min="14852" max="14854" width="20.5703125" style="148" customWidth="1"/>
    <col min="14855" max="15104" width="9.140625" style="148"/>
    <col min="15105" max="15105" width="5.5703125" style="148" customWidth="1"/>
    <col min="15106" max="15107" width="30.5703125" style="148" customWidth="1"/>
    <col min="15108" max="15110" width="20.5703125" style="148" customWidth="1"/>
    <col min="15111" max="15360" width="9.140625" style="148"/>
    <col min="15361" max="15361" width="5.5703125" style="148" customWidth="1"/>
    <col min="15362" max="15363" width="30.5703125" style="148" customWidth="1"/>
    <col min="15364" max="15366" width="20.5703125" style="148" customWidth="1"/>
    <col min="15367" max="15616" width="9.140625" style="148"/>
    <col min="15617" max="15617" width="5.5703125" style="148" customWidth="1"/>
    <col min="15618" max="15619" width="30.5703125" style="148" customWidth="1"/>
    <col min="15620" max="15622" width="20.5703125" style="148" customWidth="1"/>
    <col min="15623" max="15872" width="9.140625" style="148"/>
    <col min="15873" max="15873" width="5.5703125" style="148" customWidth="1"/>
    <col min="15874" max="15875" width="30.5703125" style="148" customWidth="1"/>
    <col min="15876" max="15878" width="20.5703125" style="148" customWidth="1"/>
    <col min="15879" max="16128" width="9.140625" style="148"/>
    <col min="16129" max="16129" width="5.5703125" style="148" customWidth="1"/>
    <col min="16130" max="16131" width="30.5703125" style="148" customWidth="1"/>
    <col min="16132" max="16134" width="20.5703125" style="148" customWidth="1"/>
    <col min="16135" max="16384" width="9.140625" style="148"/>
  </cols>
  <sheetData>
    <row r="1" spans="1:8" ht="15.75" x14ac:dyDescent="0.25">
      <c r="A1" s="379" t="s">
        <v>600</v>
      </c>
    </row>
    <row r="3" spans="1:8" s="642" customFormat="1" ht="16.5" x14ac:dyDescent="0.25">
      <c r="A3" s="1100" t="s">
        <v>1031</v>
      </c>
      <c r="B3" s="1100"/>
      <c r="C3" s="1100"/>
      <c r="D3" s="1100"/>
      <c r="E3" s="1100"/>
      <c r="F3" s="1100"/>
      <c r="G3" s="1100"/>
      <c r="H3" s="1100"/>
    </row>
    <row r="4" spans="1:8" s="642" customFormat="1" ht="16.5" x14ac:dyDescent="0.25">
      <c r="A4" s="381"/>
      <c r="B4" s="381"/>
      <c r="C4" s="821"/>
      <c r="D4" s="587" t="str">
        <f>'1'!E5</f>
        <v>KABUPATEN/KOTA</v>
      </c>
      <c r="E4" s="588" t="str">
        <f>'1'!$F$5</f>
        <v>….......</v>
      </c>
      <c r="F4" s="382"/>
      <c r="G4" s="821"/>
      <c r="H4" s="821"/>
    </row>
    <row r="5" spans="1:8" s="642" customFormat="1" ht="16.5" x14ac:dyDescent="0.25">
      <c r="A5" s="381"/>
      <c r="B5" s="381"/>
      <c r="C5" s="821"/>
      <c r="D5" s="587" t="str">
        <f>'1'!E6</f>
        <v>TAHUN</v>
      </c>
      <c r="E5" s="588" t="str">
        <f>'1'!$F$6</f>
        <v>….......</v>
      </c>
      <c r="F5" s="382"/>
      <c r="G5" s="821"/>
      <c r="H5" s="821"/>
    </row>
    <row r="6" spans="1:8" ht="15.75" thickBot="1" x14ac:dyDescent="0.3">
      <c r="A6" s="368"/>
      <c r="B6" s="368"/>
      <c r="C6" s="368"/>
      <c r="D6" s="368"/>
      <c r="E6" s="368"/>
      <c r="F6" s="368"/>
    </row>
    <row r="7" spans="1:8" ht="20.100000000000001" customHeight="1" x14ac:dyDescent="0.25">
      <c r="A7" s="1204" t="s">
        <v>2</v>
      </c>
      <c r="B7" s="1102" t="s">
        <v>254</v>
      </c>
      <c r="C7" s="1102" t="s">
        <v>409</v>
      </c>
      <c r="D7" s="1206" t="s">
        <v>583</v>
      </c>
      <c r="E7" s="1208" t="s">
        <v>598</v>
      </c>
      <c r="F7" s="1209"/>
      <c r="G7" s="1209"/>
      <c r="H7" s="1210"/>
    </row>
    <row r="8" spans="1:8" ht="43.7" customHeight="1" x14ac:dyDescent="0.25">
      <c r="A8" s="1102"/>
      <c r="B8" s="1205"/>
      <c r="C8" s="1205"/>
      <c r="D8" s="1207"/>
      <c r="E8" s="825" t="s">
        <v>1032</v>
      </c>
      <c r="F8" s="787" t="s">
        <v>27</v>
      </c>
      <c r="G8" s="1050" t="s">
        <v>1033</v>
      </c>
      <c r="H8" s="1051" t="s">
        <v>27</v>
      </c>
    </row>
    <row r="9" spans="1:8" ht="13.5" customHeight="1" x14ac:dyDescent="0.25">
      <c r="A9" s="822">
        <v>1</v>
      </c>
      <c r="B9" s="827">
        <v>2</v>
      </c>
      <c r="C9" s="822">
        <v>3</v>
      </c>
      <c r="D9" s="827">
        <v>4</v>
      </c>
      <c r="E9" s="822">
        <v>5</v>
      </c>
      <c r="F9" s="827">
        <v>6</v>
      </c>
      <c r="G9" s="822">
        <v>7</v>
      </c>
      <c r="H9" s="827">
        <v>8</v>
      </c>
    </row>
    <row r="10" spans="1:8" x14ac:dyDescent="0.25">
      <c r="A10" s="560">
        <v>1</v>
      </c>
      <c r="B10" s="130">
        <f>'9'!B9</f>
        <v>0</v>
      </c>
      <c r="C10" s="643">
        <f>'9'!C9</f>
        <v>0</v>
      </c>
      <c r="D10" s="297">
        <f>'24'!D11</f>
        <v>0</v>
      </c>
      <c r="E10" s="297"/>
      <c r="F10" s="296" t="e">
        <f>E10/D10*100</f>
        <v>#DIV/0!</v>
      </c>
      <c r="G10" s="297"/>
      <c r="H10" s="296" t="e">
        <f>G10/D10*100</f>
        <v>#DIV/0!</v>
      </c>
    </row>
    <row r="11" spans="1:8" x14ac:dyDescent="0.25">
      <c r="A11" s="556">
        <v>2</v>
      </c>
      <c r="B11" s="130">
        <f>'9'!B10</f>
        <v>0</v>
      </c>
      <c r="C11" s="643">
        <f>'9'!C10</f>
        <v>0</v>
      </c>
      <c r="D11" s="297">
        <f>'24'!D12</f>
        <v>0</v>
      </c>
      <c r="E11" s="297"/>
      <c r="F11" s="296" t="e">
        <f>E11/D11*100</f>
        <v>#DIV/0!</v>
      </c>
      <c r="G11" s="297"/>
      <c r="H11" s="296" t="e">
        <f t="shared" ref="H11:H29" si="0">G11/D11*100</f>
        <v>#DIV/0!</v>
      </c>
    </row>
    <row r="12" spans="1:8" x14ac:dyDescent="0.25">
      <c r="A12" s="556">
        <v>3</v>
      </c>
      <c r="B12" s="130">
        <f>'9'!B11</f>
        <v>0</v>
      </c>
      <c r="C12" s="643">
        <f>'9'!C11</f>
        <v>0</v>
      </c>
      <c r="D12" s="297">
        <f>'24'!D13</f>
        <v>0</v>
      </c>
      <c r="E12" s="297"/>
      <c r="F12" s="296" t="e">
        <f t="shared" ref="F12:F28" si="1">E12/D12*100</f>
        <v>#DIV/0!</v>
      </c>
      <c r="G12" s="297"/>
      <c r="H12" s="296" t="e">
        <f t="shared" si="0"/>
        <v>#DIV/0!</v>
      </c>
    </row>
    <row r="13" spans="1:8" x14ac:dyDescent="0.25">
      <c r="A13" s="556">
        <v>4</v>
      </c>
      <c r="B13" s="130">
        <f>'9'!B12</f>
        <v>0</v>
      </c>
      <c r="C13" s="643">
        <f>'9'!C12</f>
        <v>0</v>
      </c>
      <c r="D13" s="297">
        <f>'24'!D14</f>
        <v>0</v>
      </c>
      <c r="E13" s="297"/>
      <c r="F13" s="296" t="e">
        <f t="shared" si="1"/>
        <v>#DIV/0!</v>
      </c>
      <c r="G13" s="297"/>
      <c r="H13" s="296" t="e">
        <f t="shared" si="0"/>
        <v>#DIV/0!</v>
      </c>
    </row>
    <row r="14" spans="1:8" x14ac:dyDescent="0.25">
      <c r="A14" s="556">
        <v>5</v>
      </c>
      <c r="B14" s="130">
        <f>'9'!B13</f>
        <v>0</v>
      </c>
      <c r="C14" s="643">
        <f>'9'!C13</f>
        <v>0</v>
      </c>
      <c r="D14" s="297">
        <f>'24'!D15</f>
        <v>0</v>
      </c>
      <c r="E14" s="297"/>
      <c r="F14" s="296" t="e">
        <f t="shared" si="1"/>
        <v>#DIV/0!</v>
      </c>
      <c r="G14" s="297"/>
      <c r="H14" s="296" t="e">
        <f t="shared" si="0"/>
        <v>#DIV/0!</v>
      </c>
    </row>
    <row r="15" spans="1:8" x14ac:dyDescent="0.25">
      <c r="A15" s="556">
        <v>6</v>
      </c>
      <c r="B15" s="130">
        <f>'9'!B14</f>
        <v>0</v>
      </c>
      <c r="C15" s="643">
        <f>'9'!C14</f>
        <v>0</v>
      </c>
      <c r="D15" s="297">
        <f>'24'!D16</f>
        <v>0</v>
      </c>
      <c r="E15" s="297"/>
      <c r="F15" s="296" t="e">
        <f t="shared" si="1"/>
        <v>#DIV/0!</v>
      </c>
      <c r="G15" s="297"/>
      <c r="H15" s="296" t="e">
        <f t="shared" si="0"/>
        <v>#DIV/0!</v>
      </c>
    </row>
    <row r="16" spans="1:8" x14ac:dyDescent="0.25">
      <c r="A16" s="556">
        <v>7</v>
      </c>
      <c r="B16" s="130">
        <f>'9'!B15</f>
        <v>0</v>
      </c>
      <c r="C16" s="643">
        <f>'9'!C15</f>
        <v>0</v>
      </c>
      <c r="D16" s="297">
        <f>'24'!D17</f>
        <v>0</v>
      </c>
      <c r="E16" s="297"/>
      <c r="F16" s="296" t="e">
        <f t="shared" si="1"/>
        <v>#DIV/0!</v>
      </c>
      <c r="G16" s="297"/>
      <c r="H16" s="296" t="e">
        <f t="shared" si="0"/>
        <v>#DIV/0!</v>
      </c>
    </row>
    <row r="17" spans="1:8" x14ac:dyDescent="0.25">
      <c r="A17" s="556">
        <v>8</v>
      </c>
      <c r="B17" s="130">
        <f>'9'!B16</f>
        <v>0</v>
      </c>
      <c r="C17" s="643">
        <f>'9'!C16</f>
        <v>0</v>
      </c>
      <c r="D17" s="297">
        <f>'24'!D18</f>
        <v>0</v>
      </c>
      <c r="E17" s="297"/>
      <c r="F17" s="296" t="e">
        <f t="shared" si="1"/>
        <v>#DIV/0!</v>
      </c>
      <c r="G17" s="297"/>
      <c r="H17" s="296" t="e">
        <f t="shared" si="0"/>
        <v>#DIV/0!</v>
      </c>
    </row>
    <row r="18" spans="1:8" x14ac:dyDescent="0.25">
      <c r="A18" s="556">
        <v>9</v>
      </c>
      <c r="B18" s="130">
        <f>'9'!B17</f>
        <v>0</v>
      </c>
      <c r="C18" s="643">
        <f>'9'!C17</f>
        <v>0</v>
      </c>
      <c r="D18" s="297">
        <f>'24'!D19</f>
        <v>0</v>
      </c>
      <c r="E18" s="297"/>
      <c r="F18" s="296" t="e">
        <f t="shared" si="1"/>
        <v>#DIV/0!</v>
      </c>
      <c r="G18" s="297"/>
      <c r="H18" s="296" t="e">
        <f t="shared" si="0"/>
        <v>#DIV/0!</v>
      </c>
    </row>
    <row r="19" spans="1:8" x14ac:dyDescent="0.25">
      <c r="A19" s="556">
        <v>10</v>
      </c>
      <c r="B19" s="130">
        <f>'9'!B18</f>
        <v>0</v>
      </c>
      <c r="C19" s="643">
        <f>'9'!C18</f>
        <v>0</v>
      </c>
      <c r="D19" s="297">
        <f>'24'!D20</f>
        <v>0</v>
      </c>
      <c r="E19" s="297"/>
      <c r="F19" s="296" t="e">
        <f t="shared" si="1"/>
        <v>#DIV/0!</v>
      </c>
      <c r="G19" s="297"/>
      <c r="H19" s="296" t="e">
        <f t="shared" si="0"/>
        <v>#DIV/0!</v>
      </c>
    </row>
    <row r="20" spans="1:8" x14ac:dyDescent="0.25">
      <c r="A20" s="556">
        <v>11</v>
      </c>
      <c r="B20" s="130">
        <f>'9'!B19</f>
        <v>0</v>
      </c>
      <c r="C20" s="643">
        <f>'9'!C19</f>
        <v>0</v>
      </c>
      <c r="D20" s="297">
        <f>'24'!D21</f>
        <v>0</v>
      </c>
      <c r="E20" s="297"/>
      <c r="F20" s="296" t="e">
        <f t="shared" si="1"/>
        <v>#DIV/0!</v>
      </c>
      <c r="G20" s="297"/>
      <c r="H20" s="296" t="e">
        <f t="shared" si="0"/>
        <v>#DIV/0!</v>
      </c>
    </row>
    <row r="21" spans="1:8" x14ac:dyDescent="0.25">
      <c r="A21" s="556">
        <v>12</v>
      </c>
      <c r="B21" s="130">
        <f>'9'!B20</f>
        <v>0</v>
      </c>
      <c r="C21" s="643">
        <f>'9'!C20</f>
        <v>0</v>
      </c>
      <c r="D21" s="297">
        <f>'24'!D22</f>
        <v>0</v>
      </c>
      <c r="E21" s="297"/>
      <c r="F21" s="296" t="e">
        <f>E21/D21*100</f>
        <v>#DIV/0!</v>
      </c>
      <c r="G21" s="297"/>
      <c r="H21" s="296" t="e">
        <f t="shared" si="0"/>
        <v>#DIV/0!</v>
      </c>
    </row>
    <row r="22" spans="1:8" x14ac:dyDescent="0.25">
      <c r="A22" s="556">
        <v>13</v>
      </c>
      <c r="B22" s="130">
        <f>'9'!B21</f>
        <v>0</v>
      </c>
      <c r="C22" s="643">
        <f>'9'!C21</f>
        <v>0</v>
      </c>
      <c r="D22" s="297">
        <f>'24'!D23</f>
        <v>0</v>
      </c>
      <c r="E22" s="297"/>
      <c r="F22" s="296" t="e">
        <f t="shared" si="1"/>
        <v>#DIV/0!</v>
      </c>
      <c r="G22" s="297"/>
      <c r="H22" s="296" t="e">
        <f t="shared" si="0"/>
        <v>#DIV/0!</v>
      </c>
    </row>
    <row r="23" spans="1:8" x14ac:dyDescent="0.25">
      <c r="A23" s="556">
        <v>14</v>
      </c>
      <c r="B23" s="130">
        <f>'9'!B22</f>
        <v>0</v>
      </c>
      <c r="C23" s="643">
        <f>'9'!C22</f>
        <v>0</v>
      </c>
      <c r="D23" s="297">
        <f>'24'!D24</f>
        <v>0</v>
      </c>
      <c r="E23" s="297"/>
      <c r="F23" s="296" t="e">
        <f t="shared" si="1"/>
        <v>#DIV/0!</v>
      </c>
      <c r="G23" s="297"/>
      <c r="H23" s="296" t="e">
        <f t="shared" si="0"/>
        <v>#DIV/0!</v>
      </c>
    </row>
    <row r="24" spans="1:8" x14ac:dyDescent="0.25">
      <c r="A24" s="556">
        <v>15</v>
      </c>
      <c r="B24" s="130">
        <f>'9'!B23</f>
        <v>0</v>
      </c>
      <c r="C24" s="643">
        <f>'9'!C23</f>
        <v>0</v>
      </c>
      <c r="D24" s="297">
        <f>'24'!D25</f>
        <v>0</v>
      </c>
      <c r="E24" s="297"/>
      <c r="F24" s="296" t="e">
        <f t="shared" si="1"/>
        <v>#DIV/0!</v>
      </c>
      <c r="G24" s="297"/>
      <c r="H24" s="296" t="e">
        <f t="shared" si="0"/>
        <v>#DIV/0!</v>
      </c>
    </row>
    <row r="25" spans="1:8" x14ac:dyDescent="0.25">
      <c r="A25" s="556">
        <v>16</v>
      </c>
      <c r="B25" s="130">
        <f>'9'!B24</f>
        <v>0</v>
      </c>
      <c r="C25" s="643">
        <f>'9'!C24</f>
        <v>0</v>
      </c>
      <c r="D25" s="297">
        <f>'24'!D26</f>
        <v>0</v>
      </c>
      <c r="E25" s="297"/>
      <c r="F25" s="296" t="e">
        <f t="shared" si="1"/>
        <v>#DIV/0!</v>
      </c>
      <c r="G25" s="297"/>
      <c r="H25" s="296" t="e">
        <f t="shared" si="0"/>
        <v>#DIV/0!</v>
      </c>
    </row>
    <row r="26" spans="1:8" x14ac:dyDescent="0.25">
      <c r="A26" s="556">
        <v>17</v>
      </c>
      <c r="B26" s="130">
        <f>'9'!B25</f>
        <v>0</v>
      </c>
      <c r="C26" s="643">
        <f>'9'!C25</f>
        <v>0</v>
      </c>
      <c r="D26" s="297">
        <f>'24'!D27</f>
        <v>0</v>
      </c>
      <c r="E26" s="297"/>
      <c r="F26" s="296" t="e">
        <f t="shared" si="1"/>
        <v>#DIV/0!</v>
      </c>
      <c r="G26" s="297"/>
      <c r="H26" s="296" t="e">
        <f t="shared" si="0"/>
        <v>#DIV/0!</v>
      </c>
    </row>
    <row r="27" spans="1:8" x14ac:dyDescent="0.25">
      <c r="A27" s="556">
        <v>18</v>
      </c>
      <c r="B27" s="130">
        <f>'9'!B26</f>
        <v>0</v>
      </c>
      <c r="C27" s="643">
        <f>'9'!C26</f>
        <v>0</v>
      </c>
      <c r="D27" s="297">
        <f>'24'!D28</f>
        <v>0</v>
      </c>
      <c r="E27" s="297"/>
      <c r="F27" s="296" t="e">
        <f t="shared" si="1"/>
        <v>#DIV/0!</v>
      </c>
      <c r="G27" s="297"/>
      <c r="H27" s="296" t="e">
        <f t="shared" si="0"/>
        <v>#DIV/0!</v>
      </c>
    </row>
    <row r="28" spans="1:8" x14ac:dyDescent="0.25">
      <c r="A28" s="556">
        <v>19</v>
      </c>
      <c r="B28" s="130">
        <f>'9'!B27</f>
        <v>0</v>
      </c>
      <c r="C28" s="643">
        <f>'9'!C27</f>
        <v>0</v>
      </c>
      <c r="D28" s="297">
        <f>'24'!D29</f>
        <v>0</v>
      </c>
      <c r="E28" s="297"/>
      <c r="F28" s="296" t="e">
        <f t="shared" si="1"/>
        <v>#DIV/0!</v>
      </c>
      <c r="G28" s="297"/>
      <c r="H28" s="296" t="e">
        <f t="shared" si="0"/>
        <v>#DIV/0!</v>
      </c>
    </row>
    <row r="29" spans="1:8" x14ac:dyDescent="0.25">
      <c r="A29" s="556">
        <v>20</v>
      </c>
      <c r="B29" s="130">
        <f>'9'!B28</f>
        <v>0</v>
      </c>
      <c r="C29" s="643">
        <f>'9'!C28</f>
        <v>0</v>
      </c>
      <c r="D29" s="297">
        <f>'24'!D30</f>
        <v>0</v>
      </c>
      <c r="E29" s="297"/>
      <c r="F29" s="296" t="e">
        <f>E29/D29*100</f>
        <v>#DIV/0!</v>
      </c>
      <c r="G29" s="297"/>
      <c r="H29" s="296" t="e">
        <f t="shared" si="0"/>
        <v>#DIV/0!</v>
      </c>
    </row>
    <row r="30" spans="1:8" x14ac:dyDescent="0.25">
      <c r="A30" s="149"/>
      <c r="B30" s="938"/>
      <c r="C30" s="938"/>
      <c r="D30" s="297"/>
      <c r="E30" s="297"/>
      <c r="F30" s="296"/>
      <c r="G30" s="297"/>
      <c r="H30" s="296"/>
    </row>
    <row r="31" spans="1:8" x14ac:dyDescent="0.25">
      <c r="A31" s="149"/>
      <c r="B31" s="938"/>
      <c r="C31" s="938"/>
      <c r="D31" s="297"/>
      <c r="E31" s="297"/>
      <c r="F31" s="296"/>
      <c r="G31" s="297"/>
      <c r="H31" s="296"/>
    </row>
    <row r="32" spans="1:8" x14ac:dyDescent="0.25">
      <c r="A32" s="149"/>
      <c r="B32" s="644"/>
      <c r="C32" s="644"/>
      <c r="D32" s="297"/>
      <c r="E32" s="297"/>
      <c r="F32" s="296"/>
      <c r="G32" s="297"/>
      <c r="H32" s="296"/>
    </row>
    <row r="33" spans="1:8" x14ac:dyDescent="0.25">
      <c r="A33" s="149"/>
      <c r="B33" s="644"/>
      <c r="C33" s="644"/>
      <c r="D33" s="297"/>
      <c r="E33" s="297"/>
      <c r="F33" s="296"/>
      <c r="G33" s="297"/>
      <c r="H33" s="296"/>
    </row>
    <row r="34" spans="1:8" ht="20.100000000000001" customHeight="1" thickBot="1" x14ac:dyDescent="0.3">
      <c r="A34" s="155" t="s">
        <v>484</v>
      </c>
      <c r="B34" s="156"/>
      <c r="C34" s="645"/>
      <c r="D34" s="308">
        <f>SUM(D10:D33)</f>
        <v>0</v>
      </c>
      <c r="E34" s="308">
        <f>SUM(E10:E33)</f>
        <v>0</v>
      </c>
      <c r="F34" s="307" t="e">
        <f>E34/D34*100</f>
        <v>#DIV/0!</v>
      </c>
      <c r="G34" s="308">
        <f>SUM(G10:G33)</f>
        <v>0</v>
      </c>
      <c r="H34" s="307" t="e">
        <f>G34/D34*100</f>
        <v>#DIV/0!</v>
      </c>
    </row>
    <row r="36" spans="1:8" x14ac:dyDescent="0.25">
      <c r="A36" s="646" t="s">
        <v>388</v>
      </c>
    </row>
  </sheetData>
  <mergeCells count="6">
    <mergeCell ref="A3:H3"/>
    <mergeCell ref="A7:A8"/>
    <mergeCell ref="B7:B8"/>
    <mergeCell ref="C7:C8"/>
    <mergeCell ref="D7:D8"/>
    <mergeCell ref="E7:H7"/>
  </mergeCells>
  <printOptions horizontalCentered="1"/>
  <pageMargins left="0.78740157480314965" right="0.78740157480314965" top="1.0236220472440944" bottom="0.70866141732283472" header="0" footer="0"/>
  <pageSetup paperSize="9" scale="77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4F9AE-CBE4-42E8-A933-C73A8BFE4578}">
  <sheetPr codeName="Sheet4">
    <tabColor rgb="FF92D050"/>
    <pageSetUpPr fitToPage="1"/>
  </sheetPr>
  <dimension ref="A1:F33"/>
  <sheetViews>
    <sheetView zoomScale="75" zoomScaleNormal="60" workbookViewId="0">
      <selection activeCell="A3" sqref="A3"/>
    </sheetView>
  </sheetViews>
  <sheetFormatPr defaultColWidth="16.28515625" defaultRowHeight="15" x14ac:dyDescent="0.25"/>
  <cols>
    <col min="1" max="1" width="5.7109375" style="70" customWidth="1"/>
    <col min="2" max="2" width="30.7109375" style="70" customWidth="1"/>
    <col min="3" max="3" width="29.7109375" style="70" customWidth="1"/>
    <col min="4" max="5" width="30.7109375" style="70" customWidth="1"/>
    <col min="6" max="6" width="28" style="70" customWidth="1"/>
    <col min="7" max="256" width="16.28515625" style="70"/>
    <col min="257" max="257" width="5.7109375" style="70" customWidth="1"/>
    <col min="258" max="258" width="30.7109375" style="70" customWidth="1"/>
    <col min="259" max="259" width="29.7109375" style="70" customWidth="1"/>
    <col min="260" max="261" width="30.7109375" style="70" customWidth="1"/>
    <col min="262" max="262" width="28" style="70" customWidth="1"/>
    <col min="263" max="512" width="16.28515625" style="70"/>
    <col min="513" max="513" width="5.7109375" style="70" customWidth="1"/>
    <col min="514" max="514" width="30.7109375" style="70" customWidth="1"/>
    <col min="515" max="515" width="29.7109375" style="70" customWidth="1"/>
    <col min="516" max="517" width="30.7109375" style="70" customWidth="1"/>
    <col min="518" max="518" width="28" style="70" customWidth="1"/>
    <col min="519" max="768" width="16.28515625" style="70"/>
    <col min="769" max="769" width="5.7109375" style="70" customWidth="1"/>
    <col min="770" max="770" width="30.7109375" style="70" customWidth="1"/>
    <col min="771" max="771" width="29.7109375" style="70" customWidth="1"/>
    <col min="772" max="773" width="30.7109375" style="70" customWidth="1"/>
    <col min="774" max="774" width="28" style="70" customWidth="1"/>
    <col min="775" max="1024" width="16.28515625" style="70"/>
    <col min="1025" max="1025" width="5.7109375" style="70" customWidth="1"/>
    <col min="1026" max="1026" width="30.7109375" style="70" customWidth="1"/>
    <col min="1027" max="1027" width="29.7109375" style="70" customWidth="1"/>
    <col min="1028" max="1029" width="30.7109375" style="70" customWidth="1"/>
    <col min="1030" max="1030" width="28" style="70" customWidth="1"/>
    <col min="1031" max="1280" width="16.28515625" style="70"/>
    <col min="1281" max="1281" width="5.7109375" style="70" customWidth="1"/>
    <col min="1282" max="1282" width="30.7109375" style="70" customWidth="1"/>
    <col min="1283" max="1283" width="29.7109375" style="70" customWidth="1"/>
    <col min="1284" max="1285" width="30.7109375" style="70" customWidth="1"/>
    <col min="1286" max="1286" width="28" style="70" customWidth="1"/>
    <col min="1287" max="1536" width="16.28515625" style="70"/>
    <col min="1537" max="1537" width="5.7109375" style="70" customWidth="1"/>
    <col min="1538" max="1538" width="30.7109375" style="70" customWidth="1"/>
    <col min="1539" max="1539" width="29.7109375" style="70" customWidth="1"/>
    <col min="1540" max="1541" width="30.7109375" style="70" customWidth="1"/>
    <col min="1542" max="1542" width="28" style="70" customWidth="1"/>
    <col min="1543" max="1792" width="16.28515625" style="70"/>
    <col min="1793" max="1793" width="5.7109375" style="70" customWidth="1"/>
    <col min="1794" max="1794" width="30.7109375" style="70" customWidth="1"/>
    <col min="1795" max="1795" width="29.7109375" style="70" customWidth="1"/>
    <col min="1796" max="1797" width="30.7109375" style="70" customWidth="1"/>
    <col min="1798" max="1798" width="28" style="70" customWidth="1"/>
    <col min="1799" max="2048" width="16.28515625" style="70"/>
    <col min="2049" max="2049" width="5.7109375" style="70" customWidth="1"/>
    <col min="2050" max="2050" width="30.7109375" style="70" customWidth="1"/>
    <col min="2051" max="2051" width="29.7109375" style="70" customWidth="1"/>
    <col min="2052" max="2053" width="30.7109375" style="70" customWidth="1"/>
    <col min="2054" max="2054" width="28" style="70" customWidth="1"/>
    <col min="2055" max="2304" width="16.28515625" style="70"/>
    <col min="2305" max="2305" width="5.7109375" style="70" customWidth="1"/>
    <col min="2306" max="2306" width="30.7109375" style="70" customWidth="1"/>
    <col min="2307" max="2307" width="29.7109375" style="70" customWidth="1"/>
    <col min="2308" max="2309" width="30.7109375" style="70" customWidth="1"/>
    <col min="2310" max="2310" width="28" style="70" customWidth="1"/>
    <col min="2311" max="2560" width="16.28515625" style="70"/>
    <col min="2561" max="2561" width="5.7109375" style="70" customWidth="1"/>
    <col min="2562" max="2562" width="30.7109375" style="70" customWidth="1"/>
    <col min="2563" max="2563" width="29.7109375" style="70" customWidth="1"/>
    <col min="2564" max="2565" width="30.7109375" style="70" customWidth="1"/>
    <col min="2566" max="2566" width="28" style="70" customWidth="1"/>
    <col min="2567" max="2816" width="16.28515625" style="70"/>
    <col min="2817" max="2817" width="5.7109375" style="70" customWidth="1"/>
    <col min="2818" max="2818" width="30.7109375" style="70" customWidth="1"/>
    <col min="2819" max="2819" width="29.7109375" style="70" customWidth="1"/>
    <col min="2820" max="2821" width="30.7109375" style="70" customWidth="1"/>
    <col min="2822" max="2822" width="28" style="70" customWidth="1"/>
    <col min="2823" max="3072" width="16.28515625" style="70"/>
    <col min="3073" max="3073" width="5.7109375" style="70" customWidth="1"/>
    <col min="3074" max="3074" width="30.7109375" style="70" customWidth="1"/>
    <col min="3075" max="3075" width="29.7109375" style="70" customWidth="1"/>
    <col min="3076" max="3077" width="30.7109375" style="70" customWidth="1"/>
    <col min="3078" max="3078" width="28" style="70" customWidth="1"/>
    <col min="3079" max="3328" width="16.28515625" style="70"/>
    <col min="3329" max="3329" width="5.7109375" style="70" customWidth="1"/>
    <col min="3330" max="3330" width="30.7109375" style="70" customWidth="1"/>
    <col min="3331" max="3331" width="29.7109375" style="70" customWidth="1"/>
    <col min="3332" max="3333" width="30.7109375" style="70" customWidth="1"/>
    <col min="3334" max="3334" width="28" style="70" customWidth="1"/>
    <col min="3335" max="3584" width="16.28515625" style="70"/>
    <col min="3585" max="3585" width="5.7109375" style="70" customWidth="1"/>
    <col min="3586" max="3586" width="30.7109375" style="70" customWidth="1"/>
    <col min="3587" max="3587" width="29.7109375" style="70" customWidth="1"/>
    <col min="3588" max="3589" width="30.7109375" style="70" customWidth="1"/>
    <col min="3590" max="3590" width="28" style="70" customWidth="1"/>
    <col min="3591" max="3840" width="16.28515625" style="70"/>
    <col min="3841" max="3841" width="5.7109375" style="70" customWidth="1"/>
    <col min="3842" max="3842" width="30.7109375" style="70" customWidth="1"/>
    <col min="3843" max="3843" width="29.7109375" style="70" customWidth="1"/>
    <col min="3844" max="3845" width="30.7109375" style="70" customWidth="1"/>
    <col min="3846" max="3846" width="28" style="70" customWidth="1"/>
    <col min="3847" max="4096" width="16.28515625" style="70"/>
    <col min="4097" max="4097" width="5.7109375" style="70" customWidth="1"/>
    <col min="4098" max="4098" width="30.7109375" style="70" customWidth="1"/>
    <col min="4099" max="4099" width="29.7109375" style="70" customWidth="1"/>
    <col min="4100" max="4101" width="30.7109375" style="70" customWidth="1"/>
    <col min="4102" max="4102" width="28" style="70" customWidth="1"/>
    <col min="4103" max="4352" width="16.28515625" style="70"/>
    <col min="4353" max="4353" width="5.7109375" style="70" customWidth="1"/>
    <col min="4354" max="4354" width="30.7109375" style="70" customWidth="1"/>
    <col min="4355" max="4355" width="29.7109375" style="70" customWidth="1"/>
    <col min="4356" max="4357" width="30.7109375" style="70" customWidth="1"/>
    <col min="4358" max="4358" width="28" style="70" customWidth="1"/>
    <col min="4359" max="4608" width="16.28515625" style="70"/>
    <col min="4609" max="4609" width="5.7109375" style="70" customWidth="1"/>
    <col min="4610" max="4610" width="30.7109375" style="70" customWidth="1"/>
    <col min="4611" max="4611" width="29.7109375" style="70" customWidth="1"/>
    <col min="4612" max="4613" width="30.7109375" style="70" customWidth="1"/>
    <col min="4614" max="4614" width="28" style="70" customWidth="1"/>
    <col min="4615" max="4864" width="16.28515625" style="70"/>
    <col min="4865" max="4865" width="5.7109375" style="70" customWidth="1"/>
    <col min="4866" max="4866" width="30.7109375" style="70" customWidth="1"/>
    <col min="4867" max="4867" width="29.7109375" style="70" customWidth="1"/>
    <col min="4868" max="4869" width="30.7109375" style="70" customWidth="1"/>
    <col min="4870" max="4870" width="28" style="70" customWidth="1"/>
    <col min="4871" max="5120" width="16.28515625" style="70"/>
    <col min="5121" max="5121" width="5.7109375" style="70" customWidth="1"/>
    <col min="5122" max="5122" width="30.7109375" style="70" customWidth="1"/>
    <col min="5123" max="5123" width="29.7109375" style="70" customWidth="1"/>
    <col min="5124" max="5125" width="30.7109375" style="70" customWidth="1"/>
    <col min="5126" max="5126" width="28" style="70" customWidth="1"/>
    <col min="5127" max="5376" width="16.28515625" style="70"/>
    <col min="5377" max="5377" width="5.7109375" style="70" customWidth="1"/>
    <col min="5378" max="5378" width="30.7109375" style="70" customWidth="1"/>
    <col min="5379" max="5379" width="29.7109375" style="70" customWidth="1"/>
    <col min="5380" max="5381" width="30.7109375" style="70" customWidth="1"/>
    <col min="5382" max="5382" width="28" style="70" customWidth="1"/>
    <col min="5383" max="5632" width="16.28515625" style="70"/>
    <col min="5633" max="5633" width="5.7109375" style="70" customWidth="1"/>
    <col min="5634" max="5634" width="30.7109375" style="70" customWidth="1"/>
    <col min="5635" max="5635" width="29.7109375" style="70" customWidth="1"/>
    <col min="5636" max="5637" width="30.7109375" style="70" customWidth="1"/>
    <col min="5638" max="5638" width="28" style="70" customWidth="1"/>
    <col min="5639" max="5888" width="16.28515625" style="70"/>
    <col min="5889" max="5889" width="5.7109375" style="70" customWidth="1"/>
    <col min="5890" max="5890" width="30.7109375" style="70" customWidth="1"/>
    <col min="5891" max="5891" width="29.7109375" style="70" customWidth="1"/>
    <col min="5892" max="5893" width="30.7109375" style="70" customWidth="1"/>
    <col min="5894" max="5894" width="28" style="70" customWidth="1"/>
    <col min="5895" max="6144" width="16.28515625" style="70"/>
    <col min="6145" max="6145" width="5.7109375" style="70" customWidth="1"/>
    <col min="6146" max="6146" width="30.7109375" style="70" customWidth="1"/>
    <col min="6147" max="6147" width="29.7109375" style="70" customWidth="1"/>
    <col min="6148" max="6149" width="30.7109375" style="70" customWidth="1"/>
    <col min="6150" max="6150" width="28" style="70" customWidth="1"/>
    <col min="6151" max="6400" width="16.28515625" style="70"/>
    <col min="6401" max="6401" width="5.7109375" style="70" customWidth="1"/>
    <col min="6402" max="6402" width="30.7109375" style="70" customWidth="1"/>
    <col min="6403" max="6403" width="29.7109375" style="70" customWidth="1"/>
    <col min="6404" max="6405" width="30.7109375" style="70" customWidth="1"/>
    <col min="6406" max="6406" width="28" style="70" customWidth="1"/>
    <col min="6407" max="6656" width="16.28515625" style="70"/>
    <col min="6657" max="6657" width="5.7109375" style="70" customWidth="1"/>
    <col min="6658" max="6658" width="30.7109375" style="70" customWidth="1"/>
    <col min="6659" max="6659" width="29.7109375" style="70" customWidth="1"/>
    <col min="6660" max="6661" width="30.7109375" style="70" customWidth="1"/>
    <col min="6662" max="6662" width="28" style="70" customWidth="1"/>
    <col min="6663" max="6912" width="16.28515625" style="70"/>
    <col min="6913" max="6913" width="5.7109375" style="70" customWidth="1"/>
    <col min="6914" max="6914" width="30.7109375" style="70" customWidth="1"/>
    <col min="6915" max="6915" width="29.7109375" style="70" customWidth="1"/>
    <col min="6916" max="6917" width="30.7109375" style="70" customWidth="1"/>
    <col min="6918" max="6918" width="28" style="70" customWidth="1"/>
    <col min="6919" max="7168" width="16.28515625" style="70"/>
    <col min="7169" max="7169" width="5.7109375" style="70" customWidth="1"/>
    <col min="7170" max="7170" width="30.7109375" style="70" customWidth="1"/>
    <col min="7171" max="7171" width="29.7109375" style="70" customWidth="1"/>
    <col min="7172" max="7173" width="30.7109375" style="70" customWidth="1"/>
    <col min="7174" max="7174" width="28" style="70" customWidth="1"/>
    <col min="7175" max="7424" width="16.28515625" style="70"/>
    <col min="7425" max="7425" width="5.7109375" style="70" customWidth="1"/>
    <col min="7426" max="7426" width="30.7109375" style="70" customWidth="1"/>
    <col min="7427" max="7427" width="29.7109375" style="70" customWidth="1"/>
    <col min="7428" max="7429" width="30.7109375" style="70" customWidth="1"/>
    <col min="7430" max="7430" width="28" style="70" customWidth="1"/>
    <col min="7431" max="7680" width="16.28515625" style="70"/>
    <col min="7681" max="7681" width="5.7109375" style="70" customWidth="1"/>
    <col min="7682" max="7682" width="30.7109375" style="70" customWidth="1"/>
    <col min="7683" max="7683" width="29.7109375" style="70" customWidth="1"/>
    <col min="7684" max="7685" width="30.7109375" style="70" customWidth="1"/>
    <col min="7686" max="7686" width="28" style="70" customWidth="1"/>
    <col min="7687" max="7936" width="16.28515625" style="70"/>
    <col min="7937" max="7937" width="5.7109375" style="70" customWidth="1"/>
    <col min="7938" max="7938" width="30.7109375" style="70" customWidth="1"/>
    <col min="7939" max="7939" width="29.7109375" style="70" customWidth="1"/>
    <col min="7940" max="7941" width="30.7109375" style="70" customWidth="1"/>
    <col min="7942" max="7942" width="28" style="70" customWidth="1"/>
    <col min="7943" max="8192" width="16.28515625" style="70"/>
    <col min="8193" max="8193" width="5.7109375" style="70" customWidth="1"/>
    <col min="8194" max="8194" width="30.7109375" style="70" customWidth="1"/>
    <col min="8195" max="8195" width="29.7109375" style="70" customWidth="1"/>
    <col min="8196" max="8197" width="30.7109375" style="70" customWidth="1"/>
    <col min="8198" max="8198" width="28" style="70" customWidth="1"/>
    <col min="8199" max="8448" width="16.28515625" style="70"/>
    <col min="8449" max="8449" width="5.7109375" style="70" customWidth="1"/>
    <col min="8450" max="8450" width="30.7109375" style="70" customWidth="1"/>
    <col min="8451" max="8451" width="29.7109375" style="70" customWidth="1"/>
    <col min="8452" max="8453" width="30.7109375" style="70" customWidth="1"/>
    <col min="8454" max="8454" width="28" style="70" customWidth="1"/>
    <col min="8455" max="8704" width="16.28515625" style="70"/>
    <col min="8705" max="8705" width="5.7109375" style="70" customWidth="1"/>
    <col min="8706" max="8706" width="30.7109375" style="70" customWidth="1"/>
    <col min="8707" max="8707" width="29.7109375" style="70" customWidth="1"/>
    <col min="8708" max="8709" width="30.7109375" style="70" customWidth="1"/>
    <col min="8710" max="8710" width="28" style="70" customWidth="1"/>
    <col min="8711" max="8960" width="16.28515625" style="70"/>
    <col min="8961" max="8961" width="5.7109375" style="70" customWidth="1"/>
    <col min="8962" max="8962" width="30.7109375" style="70" customWidth="1"/>
    <col min="8963" max="8963" width="29.7109375" style="70" customWidth="1"/>
    <col min="8964" max="8965" width="30.7109375" style="70" customWidth="1"/>
    <col min="8966" max="8966" width="28" style="70" customWidth="1"/>
    <col min="8967" max="9216" width="16.28515625" style="70"/>
    <col min="9217" max="9217" width="5.7109375" style="70" customWidth="1"/>
    <col min="9218" max="9218" width="30.7109375" style="70" customWidth="1"/>
    <col min="9219" max="9219" width="29.7109375" style="70" customWidth="1"/>
    <col min="9220" max="9221" width="30.7109375" style="70" customWidth="1"/>
    <col min="9222" max="9222" width="28" style="70" customWidth="1"/>
    <col min="9223" max="9472" width="16.28515625" style="70"/>
    <col min="9473" max="9473" width="5.7109375" style="70" customWidth="1"/>
    <col min="9474" max="9474" width="30.7109375" style="70" customWidth="1"/>
    <col min="9475" max="9475" width="29.7109375" style="70" customWidth="1"/>
    <col min="9476" max="9477" width="30.7109375" style="70" customWidth="1"/>
    <col min="9478" max="9478" width="28" style="70" customWidth="1"/>
    <col min="9479" max="9728" width="16.28515625" style="70"/>
    <col min="9729" max="9729" width="5.7109375" style="70" customWidth="1"/>
    <col min="9730" max="9730" width="30.7109375" style="70" customWidth="1"/>
    <col min="9731" max="9731" width="29.7109375" style="70" customWidth="1"/>
    <col min="9732" max="9733" width="30.7109375" style="70" customWidth="1"/>
    <col min="9734" max="9734" width="28" style="70" customWidth="1"/>
    <col min="9735" max="9984" width="16.28515625" style="70"/>
    <col min="9985" max="9985" width="5.7109375" style="70" customWidth="1"/>
    <col min="9986" max="9986" width="30.7109375" style="70" customWidth="1"/>
    <col min="9987" max="9987" width="29.7109375" style="70" customWidth="1"/>
    <col min="9988" max="9989" width="30.7109375" style="70" customWidth="1"/>
    <col min="9990" max="9990" width="28" style="70" customWidth="1"/>
    <col min="9991" max="10240" width="16.28515625" style="70"/>
    <col min="10241" max="10241" width="5.7109375" style="70" customWidth="1"/>
    <col min="10242" max="10242" width="30.7109375" style="70" customWidth="1"/>
    <col min="10243" max="10243" width="29.7109375" style="70" customWidth="1"/>
    <col min="10244" max="10245" width="30.7109375" style="70" customWidth="1"/>
    <col min="10246" max="10246" width="28" style="70" customWidth="1"/>
    <col min="10247" max="10496" width="16.28515625" style="70"/>
    <col min="10497" max="10497" width="5.7109375" style="70" customWidth="1"/>
    <col min="10498" max="10498" width="30.7109375" style="70" customWidth="1"/>
    <col min="10499" max="10499" width="29.7109375" style="70" customWidth="1"/>
    <col min="10500" max="10501" width="30.7109375" style="70" customWidth="1"/>
    <col min="10502" max="10502" width="28" style="70" customWidth="1"/>
    <col min="10503" max="10752" width="16.28515625" style="70"/>
    <col min="10753" max="10753" width="5.7109375" style="70" customWidth="1"/>
    <col min="10754" max="10754" width="30.7109375" style="70" customWidth="1"/>
    <col min="10755" max="10755" width="29.7109375" style="70" customWidth="1"/>
    <col min="10756" max="10757" width="30.7109375" style="70" customWidth="1"/>
    <col min="10758" max="10758" width="28" style="70" customWidth="1"/>
    <col min="10759" max="11008" width="16.28515625" style="70"/>
    <col min="11009" max="11009" width="5.7109375" style="70" customWidth="1"/>
    <col min="11010" max="11010" width="30.7109375" style="70" customWidth="1"/>
    <col min="11011" max="11011" width="29.7109375" style="70" customWidth="1"/>
    <col min="11012" max="11013" width="30.7109375" style="70" customWidth="1"/>
    <col min="11014" max="11014" width="28" style="70" customWidth="1"/>
    <col min="11015" max="11264" width="16.28515625" style="70"/>
    <col min="11265" max="11265" width="5.7109375" style="70" customWidth="1"/>
    <col min="11266" max="11266" width="30.7109375" style="70" customWidth="1"/>
    <col min="11267" max="11267" width="29.7109375" style="70" customWidth="1"/>
    <col min="11268" max="11269" width="30.7109375" style="70" customWidth="1"/>
    <col min="11270" max="11270" width="28" style="70" customWidth="1"/>
    <col min="11271" max="11520" width="16.28515625" style="70"/>
    <col min="11521" max="11521" width="5.7109375" style="70" customWidth="1"/>
    <col min="11522" max="11522" width="30.7109375" style="70" customWidth="1"/>
    <col min="11523" max="11523" width="29.7109375" style="70" customWidth="1"/>
    <col min="11524" max="11525" width="30.7109375" style="70" customWidth="1"/>
    <col min="11526" max="11526" width="28" style="70" customWidth="1"/>
    <col min="11527" max="11776" width="16.28515625" style="70"/>
    <col min="11777" max="11777" width="5.7109375" style="70" customWidth="1"/>
    <col min="11778" max="11778" width="30.7109375" style="70" customWidth="1"/>
    <col min="11779" max="11779" width="29.7109375" style="70" customWidth="1"/>
    <col min="11780" max="11781" width="30.7109375" style="70" customWidth="1"/>
    <col min="11782" max="11782" width="28" style="70" customWidth="1"/>
    <col min="11783" max="12032" width="16.28515625" style="70"/>
    <col min="12033" max="12033" width="5.7109375" style="70" customWidth="1"/>
    <col min="12034" max="12034" width="30.7109375" style="70" customWidth="1"/>
    <col min="12035" max="12035" width="29.7109375" style="70" customWidth="1"/>
    <col min="12036" max="12037" width="30.7109375" style="70" customWidth="1"/>
    <col min="12038" max="12038" width="28" style="70" customWidth="1"/>
    <col min="12039" max="12288" width="16.28515625" style="70"/>
    <col min="12289" max="12289" width="5.7109375" style="70" customWidth="1"/>
    <col min="12290" max="12290" width="30.7109375" style="70" customWidth="1"/>
    <col min="12291" max="12291" width="29.7109375" style="70" customWidth="1"/>
    <col min="12292" max="12293" width="30.7109375" style="70" customWidth="1"/>
    <col min="12294" max="12294" width="28" style="70" customWidth="1"/>
    <col min="12295" max="12544" width="16.28515625" style="70"/>
    <col min="12545" max="12545" width="5.7109375" style="70" customWidth="1"/>
    <col min="12546" max="12546" width="30.7109375" style="70" customWidth="1"/>
    <col min="12547" max="12547" width="29.7109375" style="70" customWidth="1"/>
    <col min="12548" max="12549" width="30.7109375" style="70" customWidth="1"/>
    <col min="12550" max="12550" width="28" style="70" customWidth="1"/>
    <col min="12551" max="12800" width="16.28515625" style="70"/>
    <col min="12801" max="12801" width="5.7109375" style="70" customWidth="1"/>
    <col min="12802" max="12802" width="30.7109375" style="70" customWidth="1"/>
    <col min="12803" max="12803" width="29.7109375" style="70" customWidth="1"/>
    <col min="12804" max="12805" width="30.7109375" style="70" customWidth="1"/>
    <col min="12806" max="12806" width="28" style="70" customWidth="1"/>
    <col min="12807" max="13056" width="16.28515625" style="70"/>
    <col min="13057" max="13057" width="5.7109375" style="70" customWidth="1"/>
    <col min="13058" max="13058" width="30.7109375" style="70" customWidth="1"/>
    <col min="13059" max="13059" width="29.7109375" style="70" customWidth="1"/>
    <col min="13060" max="13061" width="30.7109375" style="70" customWidth="1"/>
    <col min="13062" max="13062" width="28" style="70" customWidth="1"/>
    <col min="13063" max="13312" width="16.28515625" style="70"/>
    <col min="13313" max="13313" width="5.7109375" style="70" customWidth="1"/>
    <col min="13314" max="13314" width="30.7109375" style="70" customWidth="1"/>
    <col min="13315" max="13315" width="29.7109375" style="70" customWidth="1"/>
    <col min="13316" max="13317" width="30.7109375" style="70" customWidth="1"/>
    <col min="13318" max="13318" width="28" style="70" customWidth="1"/>
    <col min="13319" max="13568" width="16.28515625" style="70"/>
    <col min="13569" max="13569" width="5.7109375" style="70" customWidth="1"/>
    <col min="13570" max="13570" width="30.7109375" style="70" customWidth="1"/>
    <col min="13571" max="13571" width="29.7109375" style="70" customWidth="1"/>
    <col min="13572" max="13573" width="30.7109375" style="70" customWidth="1"/>
    <col min="13574" max="13574" width="28" style="70" customWidth="1"/>
    <col min="13575" max="13824" width="16.28515625" style="70"/>
    <col min="13825" max="13825" width="5.7109375" style="70" customWidth="1"/>
    <col min="13826" max="13826" width="30.7109375" style="70" customWidth="1"/>
    <col min="13827" max="13827" width="29.7109375" style="70" customWidth="1"/>
    <col min="13828" max="13829" width="30.7109375" style="70" customWidth="1"/>
    <col min="13830" max="13830" width="28" style="70" customWidth="1"/>
    <col min="13831" max="14080" width="16.28515625" style="70"/>
    <col min="14081" max="14081" width="5.7109375" style="70" customWidth="1"/>
    <col min="14082" max="14082" width="30.7109375" style="70" customWidth="1"/>
    <col min="14083" max="14083" width="29.7109375" style="70" customWidth="1"/>
    <col min="14084" max="14085" width="30.7109375" style="70" customWidth="1"/>
    <col min="14086" max="14086" width="28" style="70" customWidth="1"/>
    <col min="14087" max="14336" width="16.28515625" style="70"/>
    <col min="14337" max="14337" width="5.7109375" style="70" customWidth="1"/>
    <col min="14338" max="14338" width="30.7109375" style="70" customWidth="1"/>
    <col min="14339" max="14339" width="29.7109375" style="70" customWidth="1"/>
    <col min="14340" max="14341" width="30.7109375" style="70" customWidth="1"/>
    <col min="14342" max="14342" width="28" style="70" customWidth="1"/>
    <col min="14343" max="14592" width="16.28515625" style="70"/>
    <col min="14593" max="14593" width="5.7109375" style="70" customWidth="1"/>
    <col min="14594" max="14594" width="30.7109375" style="70" customWidth="1"/>
    <col min="14595" max="14595" width="29.7109375" style="70" customWidth="1"/>
    <col min="14596" max="14597" width="30.7109375" style="70" customWidth="1"/>
    <col min="14598" max="14598" width="28" style="70" customWidth="1"/>
    <col min="14599" max="14848" width="16.28515625" style="70"/>
    <col min="14849" max="14849" width="5.7109375" style="70" customWidth="1"/>
    <col min="14850" max="14850" width="30.7109375" style="70" customWidth="1"/>
    <col min="14851" max="14851" width="29.7109375" style="70" customWidth="1"/>
    <col min="14852" max="14853" width="30.7109375" style="70" customWidth="1"/>
    <col min="14854" max="14854" width="28" style="70" customWidth="1"/>
    <col min="14855" max="15104" width="16.28515625" style="70"/>
    <col min="15105" max="15105" width="5.7109375" style="70" customWidth="1"/>
    <col min="15106" max="15106" width="30.7109375" style="70" customWidth="1"/>
    <col min="15107" max="15107" width="29.7109375" style="70" customWidth="1"/>
    <col min="15108" max="15109" width="30.7109375" style="70" customWidth="1"/>
    <col min="15110" max="15110" width="28" style="70" customWidth="1"/>
    <col min="15111" max="15360" width="16.28515625" style="70"/>
    <col min="15361" max="15361" width="5.7109375" style="70" customWidth="1"/>
    <col min="15362" max="15362" width="30.7109375" style="70" customWidth="1"/>
    <col min="15363" max="15363" width="29.7109375" style="70" customWidth="1"/>
    <col min="15364" max="15365" width="30.7109375" style="70" customWidth="1"/>
    <col min="15366" max="15366" width="28" style="70" customWidth="1"/>
    <col min="15367" max="15616" width="16.28515625" style="70"/>
    <col min="15617" max="15617" width="5.7109375" style="70" customWidth="1"/>
    <col min="15618" max="15618" width="30.7109375" style="70" customWidth="1"/>
    <col min="15619" max="15619" width="29.7109375" style="70" customWidth="1"/>
    <col min="15620" max="15621" width="30.7109375" style="70" customWidth="1"/>
    <col min="15622" max="15622" width="28" style="70" customWidth="1"/>
    <col min="15623" max="15872" width="16.28515625" style="70"/>
    <col min="15873" max="15873" width="5.7109375" style="70" customWidth="1"/>
    <col min="15874" max="15874" width="30.7109375" style="70" customWidth="1"/>
    <col min="15875" max="15875" width="29.7109375" style="70" customWidth="1"/>
    <col min="15876" max="15877" width="30.7109375" style="70" customWidth="1"/>
    <col min="15878" max="15878" width="28" style="70" customWidth="1"/>
    <col min="15879" max="16128" width="16.28515625" style="70"/>
    <col min="16129" max="16129" width="5.7109375" style="70" customWidth="1"/>
    <col min="16130" max="16130" width="30.7109375" style="70" customWidth="1"/>
    <col min="16131" max="16131" width="29.7109375" style="70" customWidth="1"/>
    <col min="16132" max="16133" width="30.7109375" style="70" customWidth="1"/>
    <col min="16134" max="16134" width="28" style="70" customWidth="1"/>
    <col min="16135" max="16384" width="16.28515625" style="70"/>
  </cols>
  <sheetData>
    <row r="1" spans="1:6" ht="15.75" x14ac:dyDescent="0.25">
      <c r="A1" s="289" t="s">
        <v>270</v>
      </c>
    </row>
    <row r="3" spans="1:6" ht="15.75" x14ac:dyDescent="0.25">
      <c r="A3" s="586" t="s">
        <v>271</v>
      </c>
      <c r="B3" s="586"/>
      <c r="C3" s="586"/>
      <c r="D3" s="586"/>
      <c r="E3" s="586"/>
      <c r="F3" s="586"/>
    </row>
    <row r="4" spans="1:6" ht="15.75" x14ac:dyDescent="0.25">
      <c r="A4" s="222"/>
      <c r="B4" s="222"/>
      <c r="C4" s="587" t="str">
        <f>'1'!E5</f>
        <v>KABUPATEN/KOTA</v>
      </c>
      <c r="D4" s="588" t="str">
        <f>'1'!F5</f>
        <v>….......</v>
      </c>
      <c r="E4" s="222"/>
      <c r="F4" s="222"/>
    </row>
    <row r="5" spans="1:6" ht="15.75" x14ac:dyDescent="0.25">
      <c r="A5" s="222"/>
      <c r="B5" s="222"/>
      <c r="C5" s="587" t="str">
        <f>'1'!E6</f>
        <v>TAHUN</v>
      </c>
      <c r="D5" s="588" t="str">
        <f>'1'!F6</f>
        <v>….......</v>
      </c>
      <c r="E5" s="222"/>
      <c r="F5" s="222"/>
    </row>
    <row r="6" spans="1:6" ht="15.75" thickBot="1" x14ac:dyDescent="0.3">
      <c r="A6" s="71"/>
      <c r="B6" s="71"/>
      <c r="C6" s="71"/>
      <c r="D6" s="71"/>
      <c r="E6" s="71"/>
      <c r="F6" s="71"/>
    </row>
    <row r="7" spans="1:6" ht="20.100000000000001" customHeight="1" x14ac:dyDescent="0.25">
      <c r="A7" s="1070" t="s">
        <v>2</v>
      </c>
      <c r="B7" s="1078" t="s">
        <v>272</v>
      </c>
      <c r="C7" s="767" t="s">
        <v>257</v>
      </c>
      <c r="D7" s="768"/>
      <c r="E7" s="855"/>
      <c r="F7" s="855"/>
    </row>
    <row r="8" spans="1:6" ht="20.100000000000001" customHeight="1" x14ac:dyDescent="0.25">
      <c r="A8" s="1071"/>
      <c r="B8" s="1079"/>
      <c r="C8" s="808" t="s">
        <v>273</v>
      </c>
      <c r="D8" s="808" t="s">
        <v>274</v>
      </c>
      <c r="E8" s="760" t="s">
        <v>275</v>
      </c>
      <c r="F8" s="760" t="s">
        <v>276</v>
      </c>
    </row>
    <row r="9" spans="1:6" s="908" customFormat="1" ht="12" x14ac:dyDescent="0.25">
      <c r="A9" s="906">
        <v>1</v>
      </c>
      <c r="B9" s="907">
        <v>2</v>
      </c>
      <c r="C9" s="906">
        <v>3</v>
      </c>
      <c r="D9" s="906">
        <v>4</v>
      </c>
      <c r="E9" s="906">
        <v>5</v>
      </c>
      <c r="F9" s="906">
        <v>6</v>
      </c>
    </row>
    <row r="10" spans="1:6" x14ac:dyDescent="0.25">
      <c r="A10" s="556"/>
      <c r="B10" s="560"/>
      <c r="C10" s="89"/>
      <c r="D10" s="89"/>
      <c r="E10" s="89"/>
      <c r="F10" s="89"/>
    </row>
    <row r="11" spans="1:6" x14ac:dyDescent="0.25">
      <c r="A11" s="556">
        <v>1</v>
      </c>
      <c r="B11" s="90" t="s">
        <v>277</v>
      </c>
      <c r="C11" s="91"/>
      <c r="D11" s="91"/>
      <c r="E11" s="91">
        <f>SUM(C11:D11)</f>
        <v>0</v>
      </c>
      <c r="F11" s="92" t="e">
        <f>C11/D11*100</f>
        <v>#DIV/0!</v>
      </c>
    </row>
    <row r="12" spans="1:6" x14ac:dyDescent="0.25">
      <c r="A12" s="556">
        <v>2</v>
      </c>
      <c r="B12" s="90" t="s">
        <v>278</v>
      </c>
      <c r="C12" s="91"/>
      <c r="D12" s="91"/>
      <c r="E12" s="91">
        <f>SUM(C12:D12)</f>
        <v>0</v>
      </c>
      <c r="F12" s="92" t="e">
        <f t="shared" ref="F12:F25" si="0">C12/D12*100</f>
        <v>#DIV/0!</v>
      </c>
    </row>
    <row r="13" spans="1:6" x14ac:dyDescent="0.25">
      <c r="A13" s="556">
        <v>3</v>
      </c>
      <c r="B13" s="90" t="s">
        <v>279</v>
      </c>
      <c r="C13" s="91"/>
      <c r="D13" s="91"/>
      <c r="E13" s="91">
        <f t="shared" ref="E13:E26" si="1">SUM(C13:D13)</f>
        <v>0</v>
      </c>
      <c r="F13" s="92" t="e">
        <f t="shared" si="0"/>
        <v>#DIV/0!</v>
      </c>
    </row>
    <row r="14" spans="1:6" x14ac:dyDescent="0.25">
      <c r="A14" s="556">
        <v>4</v>
      </c>
      <c r="B14" s="574" t="s">
        <v>280</v>
      </c>
      <c r="C14" s="91"/>
      <c r="D14" s="91"/>
      <c r="E14" s="91">
        <f t="shared" si="1"/>
        <v>0</v>
      </c>
      <c r="F14" s="92" t="e">
        <f t="shared" si="0"/>
        <v>#DIV/0!</v>
      </c>
    </row>
    <row r="15" spans="1:6" x14ac:dyDescent="0.25">
      <c r="A15" s="556">
        <v>5</v>
      </c>
      <c r="B15" s="574" t="s">
        <v>281</v>
      </c>
      <c r="C15" s="91"/>
      <c r="D15" s="91"/>
      <c r="E15" s="91">
        <f t="shared" si="1"/>
        <v>0</v>
      </c>
      <c r="F15" s="92" t="e">
        <f>C15/D15*100</f>
        <v>#DIV/0!</v>
      </c>
    </row>
    <row r="16" spans="1:6" x14ac:dyDescent="0.25">
      <c r="A16" s="556">
        <v>6</v>
      </c>
      <c r="B16" s="574" t="s">
        <v>282</v>
      </c>
      <c r="C16" s="91"/>
      <c r="D16" s="91"/>
      <c r="E16" s="91">
        <f>SUM(C16:D16)</f>
        <v>0</v>
      </c>
      <c r="F16" s="92" t="e">
        <f t="shared" si="0"/>
        <v>#DIV/0!</v>
      </c>
    </row>
    <row r="17" spans="1:6" x14ac:dyDescent="0.25">
      <c r="A17" s="556">
        <v>7</v>
      </c>
      <c r="B17" s="574" t="s">
        <v>283</v>
      </c>
      <c r="C17" s="91"/>
      <c r="D17" s="91"/>
      <c r="E17" s="91">
        <f t="shared" si="1"/>
        <v>0</v>
      </c>
      <c r="F17" s="92" t="e">
        <f t="shared" si="0"/>
        <v>#DIV/0!</v>
      </c>
    </row>
    <row r="18" spans="1:6" x14ac:dyDescent="0.25">
      <c r="A18" s="556">
        <v>8</v>
      </c>
      <c r="B18" s="574" t="s">
        <v>284</v>
      </c>
      <c r="C18" s="91"/>
      <c r="D18" s="91"/>
      <c r="E18" s="91">
        <f t="shared" si="1"/>
        <v>0</v>
      </c>
      <c r="F18" s="92" t="e">
        <f>C18/D18*100</f>
        <v>#DIV/0!</v>
      </c>
    </row>
    <row r="19" spans="1:6" x14ac:dyDescent="0.25">
      <c r="A19" s="556">
        <v>9</v>
      </c>
      <c r="B19" s="574" t="s">
        <v>285</v>
      </c>
      <c r="C19" s="91"/>
      <c r="D19" s="91"/>
      <c r="E19" s="91">
        <f t="shared" si="1"/>
        <v>0</v>
      </c>
      <c r="F19" s="92" t="e">
        <f t="shared" si="0"/>
        <v>#DIV/0!</v>
      </c>
    </row>
    <row r="20" spans="1:6" x14ac:dyDescent="0.25">
      <c r="A20" s="556">
        <v>10</v>
      </c>
      <c r="B20" s="574" t="s">
        <v>286</v>
      </c>
      <c r="C20" s="91"/>
      <c r="D20" s="91"/>
      <c r="E20" s="91">
        <f t="shared" si="1"/>
        <v>0</v>
      </c>
      <c r="F20" s="92" t="e">
        <f t="shared" si="0"/>
        <v>#DIV/0!</v>
      </c>
    </row>
    <row r="21" spans="1:6" x14ac:dyDescent="0.25">
      <c r="A21" s="556">
        <v>11</v>
      </c>
      <c r="B21" s="574" t="s">
        <v>287</v>
      </c>
      <c r="C21" s="91"/>
      <c r="D21" s="91"/>
      <c r="E21" s="91">
        <f>SUM(C21:D21)</f>
        <v>0</v>
      </c>
      <c r="F21" s="92" t="e">
        <f t="shared" si="0"/>
        <v>#DIV/0!</v>
      </c>
    </row>
    <row r="22" spans="1:6" x14ac:dyDescent="0.25">
      <c r="A22" s="556">
        <v>12</v>
      </c>
      <c r="B22" s="574" t="s">
        <v>288</v>
      </c>
      <c r="C22" s="91"/>
      <c r="D22" s="91"/>
      <c r="E22" s="91">
        <f t="shared" si="1"/>
        <v>0</v>
      </c>
      <c r="F22" s="92" t="e">
        <f>C22/D22*100</f>
        <v>#DIV/0!</v>
      </c>
    </row>
    <row r="23" spans="1:6" x14ac:dyDescent="0.25">
      <c r="A23" s="556">
        <v>13</v>
      </c>
      <c r="B23" s="574" t="s">
        <v>289</v>
      </c>
      <c r="C23" s="91"/>
      <c r="D23" s="91"/>
      <c r="E23" s="91">
        <f t="shared" si="1"/>
        <v>0</v>
      </c>
      <c r="F23" s="92" t="e">
        <f t="shared" si="0"/>
        <v>#DIV/0!</v>
      </c>
    </row>
    <row r="24" spans="1:6" x14ac:dyDescent="0.25">
      <c r="A24" s="556">
        <v>14</v>
      </c>
      <c r="B24" s="574" t="s">
        <v>290</v>
      </c>
      <c r="C24" s="91"/>
      <c r="D24" s="91"/>
      <c r="E24" s="91">
        <f t="shared" si="1"/>
        <v>0</v>
      </c>
      <c r="F24" s="92" t="e">
        <f t="shared" si="0"/>
        <v>#DIV/0!</v>
      </c>
    </row>
    <row r="25" spans="1:6" x14ac:dyDescent="0.25">
      <c r="A25" s="556">
        <v>15</v>
      </c>
      <c r="B25" s="574" t="s">
        <v>291</v>
      </c>
      <c r="C25" s="91"/>
      <c r="D25" s="91"/>
      <c r="E25" s="91">
        <f t="shared" si="1"/>
        <v>0</v>
      </c>
      <c r="F25" s="92" t="e">
        <f t="shared" si="0"/>
        <v>#DIV/0!</v>
      </c>
    </row>
    <row r="26" spans="1:6" x14ac:dyDescent="0.25">
      <c r="A26" s="556">
        <v>16</v>
      </c>
      <c r="B26" s="574" t="s">
        <v>292</v>
      </c>
      <c r="C26" s="91"/>
      <c r="D26" s="91"/>
      <c r="E26" s="91">
        <f t="shared" si="1"/>
        <v>0</v>
      </c>
      <c r="F26" s="92" t="e">
        <f>C26/D26*100</f>
        <v>#DIV/0!</v>
      </c>
    </row>
    <row r="27" spans="1:6" x14ac:dyDescent="0.25">
      <c r="A27" s="558"/>
      <c r="B27" s="557"/>
      <c r="C27" s="93"/>
      <c r="D27" s="93"/>
      <c r="E27" s="93"/>
      <c r="F27" s="94"/>
    </row>
    <row r="28" spans="1:6" ht="19.5" customHeight="1" x14ac:dyDescent="0.25">
      <c r="A28" s="95" t="s">
        <v>253</v>
      </c>
      <c r="B28" s="96"/>
      <c r="C28" s="97">
        <f>SUM(C11:C26)</f>
        <v>0</v>
      </c>
      <c r="D28" s="97">
        <f>SUM(D11:D26)</f>
        <v>0</v>
      </c>
      <c r="E28" s="98">
        <f>SUM(E11:E26)</f>
        <v>0</v>
      </c>
      <c r="F28" s="99" t="e">
        <f>C28/D28*100</f>
        <v>#DIV/0!</v>
      </c>
    </row>
    <row r="29" spans="1:6" ht="20.25" customHeight="1" thickBot="1" x14ac:dyDescent="0.3">
      <c r="A29" s="567" t="s">
        <v>293</v>
      </c>
      <c r="B29" s="568"/>
      <c r="C29" s="100"/>
      <c r="D29" s="101"/>
      <c r="E29" s="102" t="e">
        <f>SUM(E11:E13,E24:E26)/SUM(E14:E23)*100</f>
        <v>#DIV/0!</v>
      </c>
      <c r="F29" s="103"/>
    </row>
    <row r="30" spans="1:6" x14ac:dyDescent="0.25">
      <c r="A30" s="563"/>
      <c r="B30" s="563"/>
      <c r="C30" s="563"/>
      <c r="E30" s="104"/>
      <c r="F30" s="104"/>
    </row>
    <row r="31" spans="1:6" x14ac:dyDescent="0.25">
      <c r="A31" s="727" t="s">
        <v>294</v>
      </c>
      <c r="B31" s="727"/>
    </row>
    <row r="32" spans="1:6" x14ac:dyDescent="0.25">
      <c r="A32" s="727" t="s">
        <v>295</v>
      </c>
      <c r="B32" s="727"/>
    </row>
    <row r="33" spans="5:6" x14ac:dyDescent="0.25">
      <c r="E33" s="105"/>
      <c r="F33" s="105"/>
    </row>
  </sheetData>
  <mergeCells count="2">
    <mergeCell ref="A7:A8"/>
    <mergeCell ref="B7:B8"/>
  </mergeCells>
  <printOptions horizontalCentered="1"/>
  <pageMargins left="1.35" right="1.1200000000000001" top="1.1499999999999999" bottom="0.9" header="0" footer="0"/>
  <pageSetup paperSize="9" scale="75" orientation="landscape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44A9F-5514-4F5B-B500-B77D7A8AE396}">
  <sheetPr codeName="Sheet13">
    <tabColor rgb="FF92D050"/>
    <pageSetUpPr fitToPage="1"/>
  </sheetPr>
  <dimension ref="A1:AD43"/>
  <sheetViews>
    <sheetView zoomScale="60" zoomScaleNormal="60" zoomScaleSheetLayoutView="47" workbookViewId="0">
      <selection activeCell="A3" sqref="A3:AD3"/>
    </sheetView>
  </sheetViews>
  <sheetFormatPr defaultColWidth="7.85546875" defaultRowHeight="15" x14ac:dyDescent="0.25"/>
  <cols>
    <col min="1" max="1" width="5.7109375" style="70" customWidth="1"/>
    <col min="2" max="3" width="21.7109375" style="70" customWidth="1"/>
    <col min="4" max="4" width="14.140625" style="70" customWidth="1"/>
    <col min="5" max="20" width="10.7109375" style="70" customWidth="1"/>
    <col min="21" max="21" width="18.28515625" style="70" customWidth="1"/>
    <col min="22" max="22" width="10.7109375" style="70" customWidth="1"/>
    <col min="23" max="23" width="26.28515625" style="70" customWidth="1"/>
    <col min="24" max="24" width="10.7109375" style="70" customWidth="1"/>
    <col min="25" max="25" width="15.7109375" style="70" customWidth="1"/>
    <col min="26" max="26" width="10.7109375" style="70" customWidth="1"/>
    <col min="27" max="27" width="16.5703125" style="70" customWidth="1"/>
    <col min="28" max="28" width="10.7109375" style="70" customWidth="1"/>
    <col min="29" max="29" width="13.42578125" style="70" customWidth="1"/>
    <col min="30" max="30" width="10.7109375" style="70" customWidth="1"/>
    <col min="31" max="250" width="9.140625" style="70" customWidth="1"/>
    <col min="251" max="251" width="5.7109375" style="70" customWidth="1"/>
    <col min="252" max="253" width="21.7109375" style="70" customWidth="1"/>
    <col min="254" max="254" width="7.85546875" style="70" customWidth="1"/>
    <col min="255" max="255" width="8.5703125" style="70" customWidth="1"/>
    <col min="256" max="256" width="7.85546875" style="70"/>
    <col min="257" max="257" width="5.7109375" style="70" customWidth="1"/>
    <col min="258" max="259" width="21.7109375" style="70" customWidth="1"/>
    <col min="260" max="260" width="14.140625" style="70" customWidth="1"/>
    <col min="261" max="276" width="10.7109375" style="70" customWidth="1"/>
    <col min="277" max="277" width="18.28515625" style="70" customWidth="1"/>
    <col min="278" max="278" width="10.7109375" style="70" customWidth="1"/>
    <col min="279" max="279" width="26.28515625" style="70" customWidth="1"/>
    <col min="280" max="280" width="10.7109375" style="70" customWidth="1"/>
    <col min="281" max="281" width="15.7109375" style="70" customWidth="1"/>
    <col min="282" max="282" width="10.7109375" style="70" customWidth="1"/>
    <col min="283" max="283" width="16.5703125" style="70" customWidth="1"/>
    <col min="284" max="284" width="10.7109375" style="70" customWidth="1"/>
    <col min="285" max="285" width="13.42578125" style="70" customWidth="1"/>
    <col min="286" max="286" width="10.7109375" style="70" customWidth="1"/>
    <col min="287" max="506" width="9.140625" style="70" customWidth="1"/>
    <col min="507" max="507" width="5.7109375" style="70" customWidth="1"/>
    <col min="508" max="509" width="21.7109375" style="70" customWidth="1"/>
    <col min="510" max="510" width="7.85546875" style="70"/>
    <col min="511" max="511" width="8.5703125" style="70" customWidth="1"/>
    <col min="512" max="512" width="7.85546875" style="70"/>
    <col min="513" max="513" width="5.7109375" style="70" customWidth="1"/>
    <col min="514" max="515" width="21.7109375" style="70" customWidth="1"/>
    <col min="516" max="516" width="14.140625" style="70" customWidth="1"/>
    <col min="517" max="532" width="10.7109375" style="70" customWidth="1"/>
    <col min="533" max="533" width="18.28515625" style="70" customWidth="1"/>
    <col min="534" max="534" width="10.7109375" style="70" customWidth="1"/>
    <col min="535" max="535" width="26.28515625" style="70" customWidth="1"/>
    <col min="536" max="536" width="10.7109375" style="70" customWidth="1"/>
    <col min="537" max="537" width="15.7109375" style="70" customWidth="1"/>
    <col min="538" max="538" width="10.7109375" style="70" customWidth="1"/>
    <col min="539" max="539" width="16.5703125" style="70" customWidth="1"/>
    <col min="540" max="540" width="10.7109375" style="70" customWidth="1"/>
    <col min="541" max="541" width="13.42578125" style="70" customWidth="1"/>
    <col min="542" max="542" width="10.7109375" style="70" customWidth="1"/>
    <col min="543" max="762" width="9.140625" style="70" customWidth="1"/>
    <col min="763" max="763" width="5.7109375" style="70" customWidth="1"/>
    <col min="764" max="765" width="21.7109375" style="70" customWidth="1"/>
    <col min="766" max="766" width="7.85546875" style="70"/>
    <col min="767" max="767" width="8.5703125" style="70" customWidth="1"/>
    <col min="768" max="768" width="7.85546875" style="70"/>
    <col min="769" max="769" width="5.7109375" style="70" customWidth="1"/>
    <col min="770" max="771" width="21.7109375" style="70" customWidth="1"/>
    <col min="772" max="772" width="14.140625" style="70" customWidth="1"/>
    <col min="773" max="788" width="10.7109375" style="70" customWidth="1"/>
    <col min="789" max="789" width="18.28515625" style="70" customWidth="1"/>
    <col min="790" max="790" width="10.7109375" style="70" customWidth="1"/>
    <col min="791" max="791" width="26.28515625" style="70" customWidth="1"/>
    <col min="792" max="792" width="10.7109375" style="70" customWidth="1"/>
    <col min="793" max="793" width="15.7109375" style="70" customWidth="1"/>
    <col min="794" max="794" width="10.7109375" style="70" customWidth="1"/>
    <col min="795" max="795" width="16.5703125" style="70" customWidth="1"/>
    <col min="796" max="796" width="10.7109375" style="70" customWidth="1"/>
    <col min="797" max="797" width="13.42578125" style="70" customWidth="1"/>
    <col min="798" max="798" width="10.7109375" style="70" customWidth="1"/>
    <col min="799" max="1018" width="9.140625" style="70" customWidth="1"/>
    <col min="1019" max="1019" width="5.7109375" style="70" customWidth="1"/>
    <col min="1020" max="1021" width="21.7109375" style="70" customWidth="1"/>
    <col min="1022" max="1022" width="7.85546875" style="70"/>
    <col min="1023" max="1023" width="8.5703125" style="70" customWidth="1"/>
    <col min="1024" max="1024" width="7.85546875" style="70"/>
    <col min="1025" max="1025" width="5.7109375" style="70" customWidth="1"/>
    <col min="1026" max="1027" width="21.7109375" style="70" customWidth="1"/>
    <col min="1028" max="1028" width="14.140625" style="70" customWidth="1"/>
    <col min="1029" max="1044" width="10.7109375" style="70" customWidth="1"/>
    <col min="1045" max="1045" width="18.28515625" style="70" customWidth="1"/>
    <col min="1046" max="1046" width="10.7109375" style="70" customWidth="1"/>
    <col min="1047" max="1047" width="26.28515625" style="70" customWidth="1"/>
    <col min="1048" max="1048" width="10.7109375" style="70" customWidth="1"/>
    <col min="1049" max="1049" width="15.7109375" style="70" customWidth="1"/>
    <col min="1050" max="1050" width="10.7109375" style="70" customWidth="1"/>
    <col min="1051" max="1051" width="16.5703125" style="70" customWidth="1"/>
    <col min="1052" max="1052" width="10.7109375" style="70" customWidth="1"/>
    <col min="1053" max="1053" width="13.42578125" style="70" customWidth="1"/>
    <col min="1054" max="1054" width="10.7109375" style="70" customWidth="1"/>
    <col min="1055" max="1274" width="9.140625" style="70" customWidth="1"/>
    <col min="1275" max="1275" width="5.7109375" style="70" customWidth="1"/>
    <col min="1276" max="1277" width="21.7109375" style="70" customWidth="1"/>
    <col min="1278" max="1278" width="7.85546875" style="70"/>
    <col min="1279" max="1279" width="8.5703125" style="70" customWidth="1"/>
    <col min="1280" max="1280" width="7.85546875" style="70"/>
    <col min="1281" max="1281" width="5.7109375" style="70" customWidth="1"/>
    <col min="1282" max="1283" width="21.7109375" style="70" customWidth="1"/>
    <col min="1284" max="1284" width="14.140625" style="70" customWidth="1"/>
    <col min="1285" max="1300" width="10.7109375" style="70" customWidth="1"/>
    <col min="1301" max="1301" width="18.28515625" style="70" customWidth="1"/>
    <col min="1302" max="1302" width="10.7109375" style="70" customWidth="1"/>
    <col min="1303" max="1303" width="26.28515625" style="70" customWidth="1"/>
    <col min="1304" max="1304" width="10.7109375" style="70" customWidth="1"/>
    <col min="1305" max="1305" width="15.7109375" style="70" customWidth="1"/>
    <col min="1306" max="1306" width="10.7109375" style="70" customWidth="1"/>
    <col min="1307" max="1307" width="16.5703125" style="70" customWidth="1"/>
    <col min="1308" max="1308" width="10.7109375" style="70" customWidth="1"/>
    <col min="1309" max="1309" width="13.42578125" style="70" customWidth="1"/>
    <col min="1310" max="1310" width="10.7109375" style="70" customWidth="1"/>
    <col min="1311" max="1530" width="9.140625" style="70" customWidth="1"/>
    <col min="1531" max="1531" width="5.7109375" style="70" customWidth="1"/>
    <col min="1532" max="1533" width="21.7109375" style="70" customWidth="1"/>
    <col min="1534" max="1534" width="7.85546875" style="70"/>
    <col min="1535" max="1535" width="8.5703125" style="70" customWidth="1"/>
    <col min="1536" max="1536" width="7.85546875" style="70"/>
    <col min="1537" max="1537" width="5.7109375" style="70" customWidth="1"/>
    <col min="1538" max="1539" width="21.7109375" style="70" customWidth="1"/>
    <col min="1540" max="1540" width="14.140625" style="70" customWidth="1"/>
    <col min="1541" max="1556" width="10.7109375" style="70" customWidth="1"/>
    <col min="1557" max="1557" width="18.28515625" style="70" customWidth="1"/>
    <col min="1558" max="1558" width="10.7109375" style="70" customWidth="1"/>
    <col min="1559" max="1559" width="26.28515625" style="70" customWidth="1"/>
    <col min="1560" max="1560" width="10.7109375" style="70" customWidth="1"/>
    <col min="1561" max="1561" width="15.7109375" style="70" customWidth="1"/>
    <col min="1562" max="1562" width="10.7109375" style="70" customWidth="1"/>
    <col min="1563" max="1563" width="16.5703125" style="70" customWidth="1"/>
    <col min="1564" max="1564" width="10.7109375" style="70" customWidth="1"/>
    <col min="1565" max="1565" width="13.42578125" style="70" customWidth="1"/>
    <col min="1566" max="1566" width="10.7109375" style="70" customWidth="1"/>
    <col min="1567" max="1786" width="9.140625" style="70" customWidth="1"/>
    <col min="1787" max="1787" width="5.7109375" style="70" customWidth="1"/>
    <col min="1788" max="1789" width="21.7109375" style="70" customWidth="1"/>
    <col min="1790" max="1790" width="7.85546875" style="70"/>
    <col min="1791" max="1791" width="8.5703125" style="70" customWidth="1"/>
    <col min="1792" max="1792" width="7.85546875" style="70"/>
    <col min="1793" max="1793" width="5.7109375" style="70" customWidth="1"/>
    <col min="1794" max="1795" width="21.7109375" style="70" customWidth="1"/>
    <col min="1796" max="1796" width="14.140625" style="70" customWidth="1"/>
    <col min="1797" max="1812" width="10.7109375" style="70" customWidth="1"/>
    <col min="1813" max="1813" width="18.28515625" style="70" customWidth="1"/>
    <col min="1814" max="1814" width="10.7109375" style="70" customWidth="1"/>
    <col min="1815" max="1815" width="26.28515625" style="70" customWidth="1"/>
    <col min="1816" max="1816" width="10.7109375" style="70" customWidth="1"/>
    <col min="1817" max="1817" width="15.7109375" style="70" customWidth="1"/>
    <col min="1818" max="1818" width="10.7109375" style="70" customWidth="1"/>
    <col min="1819" max="1819" width="16.5703125" style="70" customWidth="1"/>
    <col min="1820" max="1820" width="10.7109375" style="70" customWidth="1"/>
    <col min="1821" max="1821" width="13.42578125" style="70" customWidth="1"/>
    <col min="1822" max="1822" width="10.7109375" style="70" customWidth="1"/>
    <col min="1823" max="2042" width="9.140625" style="70" customWidth="1"/>
    <col min="2043" max="2043" width="5.7109375" style="70" customWidth="1"/>
    <col min="2044" max="2045" width="21.7109375" style="70" customWidth="1"/>
    <col min="2046" max="2046" width="7.85546875" style="70"/>
    <col min="2047" max="2047" width="8.5703125" style="70" customWidth="1"/>
    <col min="2048" max="2048" width="7.85546875" style="70"/>
    <col min="2049" max="2049" width="5.7109375" style="70" customWidth="1"/>
    <col min="2050" max="2051" width="21.7109375" style="70" customWidth="1"/>
    <col min="2052" max="2052" width="14.140625" style="70" customWidth="1"/>
    <col min="2053" max="2068" width="10.7109375" style="70" customWidth="1"/>
    <col min="2069" max="2069" width="18.28515625" style="70" customWidth="1"/>
    <col min="2070" max="2070" width="10.7109375" style="70" customWidth="1"/>
    <col min="2071" max="2071" width="26.28515625" style="70" customWidth="1"/>
    <col min="2072" max="2072" width="10.7109375" style="70" customWidth="1"/>
    <col min="2073" max="2073" width="15.7109375" style="70" customWidth="1"/>
    <col min="2074" max="2074" width="10.7109375" style="70" customWidth="1"/>
    <col min="2075" max="2075" width="16.5703125" style="70" customWidth="1"/>
    <col min="2076" max="2076" width="10.7109375" style="70" customWidth="1"/>
    <col min="2077" max="2077" width="13.42578125" style="70" customWidth="1"/>
    <col min="2078" max="2078" width="10.7109375" style="70" customWidth="1"/>
    <col min="2079" max="2298" width="9.140625" style="70" customWidth="1"/>
    <col min="2299" max="2299" width="5.7109375" style="70" customWidth="1"/>
    <col min="2300" max="2301" width="21.7109375" style="70" customWidth="1"/>
    <col min="2302" max="2302" width="7.85546875" style="70"/>
    <col min="2303" max="2303" width="8.5703125" style="70" customWidth="1"/>
    <col min="2304" max="2304" width="7.85546875" style="70"/>
    <col min="2305" max="2305" width="5.7109375" style="70" customWidth="1"/>
    <col min="2306" max="2307" width="21.7109375" style="70" customWidth="1"/>
    <col min="2308" max="2308" width="14.140625" style="70" customWidth="1"/>
    <col min="2309" max="2324" width="10.7109375" style="70" customWidth="1"/>
    <col min="2325" max="2325" width="18.28515625" style="70" customWidth="1"/>
    <col min="2326" max="2326" width="10.7109375" style="70" customWidth="1"/>
    <col min="2327" max="2327" width="26.28515625" style="70" customWidth="1"/>
    <col min="2328" max="2328" width="10.7109375" style="70" customWidth="1"/>
    <col min="2329" max="2329" width="15.7109375" style="70" customWidth="1"/>
    <col min="2330" max="2330" width="10.7109375" style="70" customWidth="1"/>
    <col min="2331" max="2331" width="16.5703125" style="70" customWidth="1"/>
    <col min="2332" max="2332" width="10.7109375" style="70" customWidth="1"/>
    <col min="2333" max="2333" width="13.42578125" style="70" customWidth="1"/>
    <col min="2334" max="2334" width="10.7109375" style="70" customWidth="1"/>
    <col min="2335" max="2554" width="9.140625" style="70" customWidth="1"/>
    <col min="2555" max="2555" width="5.7109375" style="70" customWidth="1"/>
    <col min="2556" max="2557" width="21.7109375" style="70" customWidth="1"/>
    <col min="2558" max="2558" width="7.85546875" style="70"/>
    <col min="2559" max="2559" width="8.5703125" style="70" customWidth="1"/>
    <col min="2560" max="2560" width="7.85546875" style="70"/>
    <col min="2561" max="2561" width="5.7109375" style="70" customWidth="1"/>
    <col min="2562" max="2563" width="21.7109375" style="70" customWidth="1"/>
    <col min="2564" max="2564" width="14.140625" style="70" customWidth="1"/>
    <col min="2565" max="2580" width="10.7109375" style="70" customWidth="1"/>
    <col min="2581" max="2581" width="18.28515625" style="70" customWidth="1"/>
    <col min="2582" max="2582" width="10.7109375" style="70" customWidth="1"/>
    <col min="2583" max="2583" width="26.28515625" style="70" customWidth="1"/>
    <col min="2584" max="2584" width="10.7109375" style="70" customWidth="1"/>
    <col min="2585" max="2585" width="15.7109375" style="70" customWidth="1"/>
    <col min="2586" max="2586" width="10.7109375" style="70" customWidth="1"/>
    <col min="2587" max="2587" width="16.5703125" style="70" customWidth="1"/>
    <col min="2588" max="2588" width="10.7109375" style="70" customWidth="1"/>
    <col min="2589" max="2589" width="13.42578125" style="70" customWidth="1"/>
    <col min="2590" max="2590" width="10.7109375" style="70" customWidth="1"/>
    <col min="2591" max="2810" width="9.140625" style="70" customWidth="1"/>
    <col min="2811" max="2811" width="5.7109375" style="70" customWidth="1"/>
    <col min="2812" max="2813" width="21.7109375" style="70" customWidth="1"/>
    <col min="2814" max="2814" width="7.85546875" style="70"/>
    <col min="2815" max="2815" width="8.5703125" style="70" customWidth="1"/>
    <col min="2816" max="2816" width="7.85546875" style="70"/>
    <col min="2817" max="2817" width="5.7109375" style="70" customWidth="1"/>
    <col min="2818" max="2819" width="21.7109375" style="70" customWidth="1"/>
    <col min="2820" max="2820" width="14.140625" style="70" customWidth="1"/>
    <col min="2821" max="2836" width="10.7109375" style="70" customWidth="1"/>
    <col min="2837" max="2837" width="18.28515625" style="70" customWidth="1"/>
    <col min="2838" max="2838" width="10.7109375" style="70" customWidth="1"/>
    <col min="2839" max="2839" width="26.28515625" style="70" customWidth="1"/>
    <col min="2840" max="2840" width="10.7109375" style="70" customWidth="1"/>
    <col min="2841" max="2841" width="15.7109375" style="70" customWidth="1"/>
    <col min="2842" max="2842" width="10.7109375" style="70" customWidth="1"/>
    <col min="2843" max="2843" width="16.5703125" style="70" customWidth="1"/>
    <col min="2844" max="2844" width="10.7109375" style="70" customWidth="1"/>
    <col min="2845" max="2845" width="13.42578125" style="70" customWidth="1"/>
    <col min="2846" max="2846" width="10.7109375" style="70" customWidth="1"/>
    <col min="2847" max="3066" width="9.140625" style="70" customWidth="1"/>
    <col min="3067" max="3067" width="5.7109375" style="70" customWidth="1"/>
    <col min="3068" max="3069" width="21.7109375" style="70" customWidth="1"/>
    <col min="3070" max="3070" width="7.85546875" style="70"/>
    <col min="3071" max="3071" width="8.5703125" style="70" customWidth="1"/>
    <col min="3072" max="3072" width="7.85546875" style="70"/>
    <col min="3073" max="3073" width="5.7109375" style="70" customWidth="1"/>
    <col min="3074" max="3075" width="21.7109375" style="70" customWidth="1"/>
    <col min="3076" max="3076" width="14.140625" style="70" customWidth="1"/>
    <col min="3077" max="3092" width="10.7109375" style="70" customWidth="1"/>
    <col min="3093" max="3093" width="18.28515625" style="70" customWidth="1"/>
    <col min="3094" max="3094" width="10.7109375" style="70" customWidth="1"/>
    <col min="3095" max="3095" width="26.28515625" style="70" customWidth="1"/>
    <col min="3096" max="3096" width="10.7109375" style="70" customWidth="1"/>
    <col min="3097" max="3097" width="15.7109375" style="70" customWidth="1"/>
    <col min="3098" max="3098" width="10.7109375" style="70" customWidth="1"/>
    <col min="3099" max="3099" width="16.5703125" style="70" customWidth="1"/>
    <col min="3100" max="3100" width="10.7109375" style="70" customWidth="1"/>
    <col min="3101" max="3101" width="13.42578125" style="70" customWidth="1"/>
    <col min="3102" max="3102" width="10.7109375" style="70" customWidth="1"/>
    <col min="3103" max="3322" width="9.140625" style="70" customWidth="1"/>
    <col min="3323" max="3323" width="5.7109375" style="70" customWidth="1"/>
    <col min="3324" max="3325" width="21.7109375" style="70" customWidth="1"/>
    <col min="3326" max="3326" width="7.85546875" style="70"/>
    <col min="3327" max="3327" width="8.5703125" style="70" customWidth="1"/>
    <col min="3328" max="3328" width="7.85546875" style="70"/>
    <col min="3329" max="3329" width="5.7109375" style="70" customWidth="1"/>
    <col min="3330" max="3331" width="21.7109375" style="70" customWidth="1"/>
    <col min="3332" max="3332" width="14.140625" style="70" customWidth="1"/>
    <col min="3333" max="3348" width="10.7109375" style="70" customWidth="1"/>
    <col min="3349" max="3349" width="18.28515625" style="70" customWidth="1"/>
    <col min="3350" max="3350" width="10.7109375" style="70" customWidth="1"/>
    <col min="3351" max="3351" width="26.28515625" style="70" customWidth="1"/>
    <col min="3352" max="3352" width="10.7109375" style="70" customWidth="1"/>
    <col min="3353" max="3353" width="15.7109375" style="70" customWidth="1"/>
    <col min="3354" max="3354" width="10.7109375" style="70" customWidth="1"/>
    <col min="3355" max="3355" width="16.5703125" style="70" customWidth="1"/>
    <col min="3356" max="3356" width="10.7109375" style="70" customWidth="1"/>
    <col min="3357" max="3357" width="13.42578125" style="70" customWidth="1"/>
    <col min="3358" max="3358" width="10.7109375" style="70" customWidth="1"/>
    <col min="3359" max="3578" width="9.140625" style="70" customWidth="1"/>
    <col min="3579" max="3579" width="5.7109375" style="70" customWidth="1"/>
    <col min="3580" max="3581" width="21.7109375" style="70" customWidth="1"/>
    <col min="3582" max="3582" width="7.85546875" style="70"/>
    <col min="3583" max="3583" width="8.5703125" style="70" customWidth="1"/>
    <col min="3584" max="3584" width="7.85546875" style="70"/>
    <col min="3585" max="3585" width="5.7109375" style="70" customWidth="1"/>
    <col min="3586" max="3587" width="21.7109375" style="70" customWidth="1"/>
    <col min="3588" max="3588" width="14.140625" style="70" customWidth="1"/>
    <col min="3589" max="3604" width="10.7109375" style="70" customWidth="1"/>
    <col min="3605" max="3605" width="18.28515625" style="70" customWidth="1"/>
    <col min="3606" max="3606" width="10.7109375" style="70" customWidth="1"/>
    <col min="3607" max="3607" width="26.28515625" style="70" customWidth="1"/>
    <col min="3608" max="3608" width="10.7109375" style="70" customWidth="1"/>
    <col min="3609" max="3609" width="15.7109375" style="70" customWidth="1"/>
    <col min="3610" max="3610" width="10.7109375" style="70" customWidth="1"/>
    <col min="3611" max="3611" width="16.5703125" style="70" customWidth="1"/>
    <col min="3612" max="3612" width="10.7109375" style="70" customWidth="1"/>
    <col min="3613" max="3613" width="13.42578125" style="70" customWidth="1"/>
    <col min="3614" max="3614" width="10.7109375" style="70" customWidth="1"/>
    <col min="3615" max="3834" width="9.140625" style="70" customWidth="1"/>
    <col min="3835" max="3835" width="5.7109375" style="70" customWidth="1"/>
    <col min="3836" max="3837" width="21.7109375" style="70" customWidth="1"/>
    <col min="3838" max="3838" width="7.85546875" style="70"/>
    <col min="3839" max="3839" width="8.5703125" style="70" customWidth="1"/>
    <col min="3840" max="3840" width="7.85546875" style="70"/>
    <col min="3841" max="3841" width="5.7109375" style="70" customWidth="1"/>
    <col min="3842" max="3843" width="21.7109375" style="70" customWidth="1"/>
    <col min="3844" max="3844" width="14.140625" style="70" customWidth="1"/>
    <col min="3845" max="3860" width="10.7109375" style="70" customWidth="1"/>
    <col min="3861" max="3861" width="18.28515625" style="70" customWidth="1"/>
    <col min="3862" max="3862" width="10.7109375" style="70" customWidth="1"/>
    <col min="3863" max="3863" width="26.28515625" style="70" customWidth="1"/>
    <col min="3864" max="3864" width="10.7109375" style="70" customWidth="1"/>
    <col min="3865" max="3865" width="15.7109375" style="70" customWidth="1"/>
    <col min="3866" max="3866" width="10.7109375" style="70" customWidth="1"/>
    <col min="3867" max="3867" width="16.5703125" style="70" customWidth="1"/>
    <col min="3868" max="3868" width="10.7109375" style="70" customWidth="1"/>
    <col min="3869" max="3869" width="13.42578125" style="70" customWidth="1"/>
    <col min="3870" max="3870" width="10.7109375" style="70" customWidth="1"/>
    <col min="3871" max="4090" width="9.140625" style="70" customWidth="1"/>
    <col min="4091" max="4091" width="5.7109375" style="70" customWidth="1"/>
    <col min="4092" max="4093" width="21.7109375" style="70" customWidth="1"/>
    <col min="4094" max="4094" width="7.85546875" style="70"/>
    <col min="4095" max="4095" width="8.5703125" style="70" customWidth="1"/>
    <col min="4096" max="4096" width="7.85546875" style="70"/>
    <col min="4097" max="4097" width="5.7109375" style="70" customWidth="1"/>
    <col min="4098" max="4099" width="21.7109375" style="70" customWidth="1"/>
    <col min="4100" max="4100" width="14.140625" style="70" customWidth="1"/>
    <col min="4101" max="4116" width="10.7109375" style="70" customWidth="1"/>
    <col min="4117" max="4117" width="18.28515625" style="70" customWidth="1"/>
    <col min="4118" max="4118" width="10.7109375" style="70" customWidth="1"/>
    <col min="4119" max="4119" width="26.28515625" style="70" customWidth="1"/>
    <col min="4120" max="4120" width="10.7109375" style="70" customWidth="1"/>
    <col min="4121" max="4121" width="15.7109375" style="70" customWidth="1"/>
    <col min="4122" max="4122" width="10.7109375" style="70" customWidth="1"/>
    <col min="4123" max="4123" width="16.5703125" style="70" customWidth="1"/>
    <col min="4124" max="4124" width="10.7109375" style="70" customWidth="1"/>
    <col min="4125" max="4125" width="13.42578125" style="70" customWidth="1"/>
    <col min="4126" max="4126" width="10.7109375" style="70" customWidth="1"/>
    <col min="4127" max="4346" width="9.140625" style="70" customWidth="1"/>
    <col min="4347" max="4347" width="5.7109375" style="70" customWidth="1"/>
    <col min="4348" max="4349" width="21.7109375" style="70" customWidth="1"/>
    <col min="4350" max="4350" width="7.85546875" style="70"/>
    <col min="4351" max="4351" width="8.5703125" style="70" customWidth="1"/>
    <col min="4352" max="4352" width="7.85546875" style="70"/>
    <col min="4353" max="4353" width="5.7109375" style="70" customWidth="1"/>
    <col min="4354" max="4355" width="21.7109375" style="70" customWidth="1"/>
    <col min="4356" max="4356" width="14.140625" style="70" customWidth="1"/>
    <col min="4357" max="4372" width="10.7109375" style="70" customWidth="1"/>
    <col min="4373" max="4373" width="18.28515625" style="70" customWidth="1"/>
    <col min="4374" max="4374" width="10.7109375" style="70" customWidth="1"/>
    <col min="4375" max="4375" width="26.28515625" style="70" customWidth="1"/>
    <col min="4376" max="4376" width="10.7109375" style="70" customWidth="1"/>
    <col min="4377" max="4377" width="15.7109375" style="70" customWidth="1"/>
    <col min="4378" max="4378" width="10.7109375" style="70" customWidth="1"/>
    <col min="4379" max="4379" width="16.5703125" style="70" customWidth="1"/>
    <col min="4380" max="4380" width="10.7109375" style="70" customWidth="1"/>
    <col min="4381" max="4381" width="13.42578125" style="70" customWidth="1"/>
    <col min="4382" max="4382" width="10.7109375" style="70" customWidth="1"/>
    <col min="4383" max="4602" width="9.140625" style="70" customWidth="1"/>
    <col min="4603" max="4603" width="5.7109375" style="70" customWidth="1"/>
    <col min="4604" max="4605" width="21.7109375" style="70" customWidth="1"/>
    <col min="4606" max="4606" width="7.85546875" style="70"/>
    <col min="4607" max="4607" width="8.5703125" style="70" customWidth="1"/>
    <col min="4608" max="4608" width="7.85546875" style="70"/>
    <col min="4609" max="4609" width="5.7109375" style="70" customWidth="1"/>
    <col min="4610" max="4611" width="21.7109375" style="70" customWidth="1"/>
    <col min="4612" max="4612" width="14.140625" style="70" customWidth="1"/>
    <col min="4613" max="4628" width="10.7109375" style="70" customWidth="1"/>
    <col min="4629" max="4629" width="18.28515625" style="70" customWidth="1"/>
    <col min="4630" max="4630" width="10.7109375" style="70" customWidth="1"/>
    <col min="4631" max="4631" width="26.28515625" style="70" customWidth="1"/>
    <col min="4632" max="4632" width="10.7109375" style="70" customWidth="1"/>
    <col min="4633" max="4633" width="15.7109375" style="70" customWidth="1"/>
    <col min="4634" max="4634" width="10.7109375" style="70" customWidth="1"/>
    <col min="4635" max="4635" width="16.5703125" style="70" customWidth="1"/>
    <col min="4636" max="4636" width="10.7109375" style="70" customWidth="1"/>
    <col min="4637" max="4637" width="13.42578125" style="70" customWidth="1"/>
    <col min="4638" max="4638" width="10.7109375" style="70" customWidth="1"/>
    <col min="4639" max="4858" width="9.140625" style="70" customWidth="1"/>
    <col min="4859" max="4859" width="5.7109375" style="70" customWidth="1"/>
    <col min="4860" max="4861" width="21.7109375" style="70" customWidth="1"/>
    <col min="4862" max="4862" width="7.85546875" style="70"/>
    <col min="4863" max="4863" width="8.5703125" style="70" customWidth="1"/>
    <col min="4864" max="4864" width="7.85546875" style="70"/>
    <col min="4865" max="4865" width="5.7109375" style="70" customWidth="1"/>
    <col min="4866" max="4867" width="21.7109375" style="70" customWidth="1"/>
    <col min="4868" max="4868" width="14.140625" style="70" customWidth="1"/>
    <col min="4869" max="4884" width="10.7109375" style="70" customWidth="1"/>
    <col min="4885" max="4885" width="18.28515625" style="70" customWidth="1"/>
    <col min="4886" max="4886" width="10.7109375" style="70" customWidth="1"/>
    <col min="4887" max="4887" width="26.28515625" style="70" customWidth="1"/>
    <col min="4888" max="4888" width="10.7109375" style="70" customWidth="1"/>
    <col min="4889" max="4889" width="15.7109375" style="70" customWidth="1"/>
    <col min="4890" max="4890" width="10.7109375" style="70" customWidth="1"/>
    <col min="4891" max="4891" width="16.5703125" style="70" customWidth="1"/>
    <col min="4892" max="4892" width="10.7109375" style="70" customWidth="1"/>
    <col min="4893" max="4893" width="13.42578125" style="70" customWidth="1"/>
    <col min="4894" max="4894" width="10.7109375" style="70" customWidth="1"/>
    <col min="4895" max="5114" width="9.140625" style="70" customWidth="1"/>
    <col min="5115" max="5115" width="5.7109375" style="70" customWidth="1"/>
    <col min="5116" max="5117" width="21.7109375" style="70" customWidth="1"/>
    <col min="5118" max="5118" width="7.85546875" style="70"/>
    <col min="5119" max="5119" width="8.5703125" style="70" customWidth="1"/>
    <col min="5120" max="5120" width="7.85546875" style="70"/>
    <col min="5121" max="5121" width="5.7109375" style="70" customWidth="1"/>
    <col min="5122" max="5123" width="21.7109375" style="70" customWidth="1"/>
    <col min="5124" max="5124" width="14.140625" style="70" customWidth="1"/>
    <col min="5125" max="5140" width="10.7109375" style="70" customWidth="1"/>
    <col min="5141" max="5141" width="18.28515625" style="70" customWidth="1"/>
    <col min="5142" max="5142" width="10.7109375" style="70" customWidth="1"/>
    <col min="5143" max="5143" width="26.28515625" style="70" customWidth="1"/>
    <col min="5144" max="5144" width="10.7109375" style="70" customWidth="1"/>
    <col min="5145" max="5145" width="15.7109375" style="70" customWidth="1"/>
    <col min="5146" max="5146" width="10.7109375" style="70" customWidth="1"/>
    <col min="5147" max="5147" width="16.5703125" style="70" customWidth="1"/>
    <col min="5148" max="5148" width="10.7109375" style="70" customWidth="1"/>
    <col min="5149" max="5149" width="13.42578125" style="70" customWidth="1"/>
    <col min="5150" max="5150" width="10.7109375" style="70" customWidth="1"/>
    <col min="5151" max="5370" width="9.140625" style="70" customWidth="1"/>
    <col min="5371" max="5371" width="5.7109375" style="70" customWidth="1"/>
    <col min="5372" max="5373" width="21.7109375" style="70" customWidth="1"/>
    <col min="5374" max="5374" width="7.85546875" style="70"/>
    <col min="5375" max="5375" width="8.5703125" style="70" customWidth="1"/>
    <col min="5376" max="5376" width="7.85546875" style="70"/>
    <col min="5377" max="5377" width="5.7109375" style="70" customWidth="1"/>
    <col min="5378" max="5379" width="21.7109375" style="70" customWidth="1"/>
    <col min="5380" max="5380" width="14.140625" style="70" customWidth="1"/>
    <col min="5381" max="5396" width="10.7109375" style="70" customWidth="1"/>
    <col min="5397" max="5397" width="18.28515625" style="70" customWidth="1"/>
    <col min="5398" max="5398" width="10.7109375" style="70" customWidth="1"/>
    <col min="5399" max="5399" width="26.28515625" style="70" customWidth="1"/>
    <col min="5400" max="5400" width="10.7109375" style="70" customWidth="1"/>
    <col min="5401" max="5401" width="15.7109375" style="70" customWidth="1"/>
    <col min="5402" max="5402" width="10.7109375" style="70" customWidth="1"/>
    <col min="5403" max="5403" width="16.5703125" style="70" customWidth="1"/>
    <col min="5404" max="5404" width="10.7109375" style="70" customWidth="1"/>
    <col min="5405" max="5405" width="13.42578125" style="70" customWidth="1"/>
    <col min="5406" max="5406" width="10.7109375" style="70" customWidth="1"/>
    <col min="5407" max="5626" width="9.140625" style="70" customWidth="1"/>
    <col min="5627" max="5627" width="5.7109375" style="70" customWidth="1"/>
    <col min="5628" max="5629" width="21.7109375" style="70" customWidth="1"/>
    <col min="5630" max="5630" width="7.85546875" style="70"/>
    <col min="5631" max="5631" width="8.5703125" style="70" customWidth="1"/>
    <col min="5632" max="5632" width="7.85546875" style="70"/>
    <col min="5633" max="5633" width="5.7109375" style="70" customWidth="1"/>
    <col min="5634" max="5635" width="21.7109375" style="70" customWidth="1"/>
    <col min="5636" max="5636" width="14.140625" style="70" customWidth="1"/>
    <col min="5637" max="5652" width="10.7109375" style="70" customWidth="1"/>
    <col min="5653" max="5653" width="18.28515625" style="70" customWidth="1"/>
    <col min="5654" max="5654" width="10.7109375" style="70" customWidth="1"/>
    <col min="5655" max="5655" width="26.28515625" style="70" customWidth="1"/>
    <col min="5656" max="5656" width="10.7109375" style="70" customWidth="1"/>
    <col min="5657" max="5657" width="15.7109375" style="70" customWidth="1"/>
    <col min="5658" max="5658" width="10.7109375" style="70" customWidth="1"/>
    <col min="5659" max="5659" width="16.5703125" style="70" customWidth="1"/>
    <col min="5660" max="5660" width="10.7109375" style="70" customWidth="1"/>
    <col min="5661" max="5661" width="13.42578125" style="70" customWidth="1"/>
    <col min="5662" max="5662" width="10.7109375" style="70" customWidth="1"/>
    <col min="5663" max="5882" width="9.140625" style="70" customWidth="1"/>
    <col min="5883" max="5883" width="5.7109375" style="70" customWidth="1"/>
    <col min="5884" max="5885" width="21.7109375" style="70" customWidth="1"/>
    <col min="5886" max="5886" width="7.85546875" style="70"/>
    <col min="5887" max="5887" width="8.5703125" style="70" customWidth="1"/>
    <col min="5888" max="5888" width="7.85546875" style="70"/>
    <col min="5889" max="5889" width="5.7109375" style="70" customWidth="1"/>
    <col min="5890" max="5891" width="21.7109375" style="70" customWidth="1"/>
    <col min="5892" max="5892" width="14.140625" style="70" customWidth="1"/>
    <col min="5893" max="5908" width="10.7109375" style="70" customWidth="1"/>
    <col min="5909" max="5909" width="18.28515625" style="70" customWidth="1"/>
    <col min="5910" max="5910" width="10.7109375" style="70" customWidth="1"/>
    <col min="5911" max="5911" width="26.28515625" style="70" customWidth="1"/>
    <col min="5912" max="5912" width="10.7109375" style="70" customWidth="1"/>
    <col min="5913" max="5913" width="15.7109375" style="70" customWidth="1"/>
    <col min="5914" max="5914" width="10.7109375" style="70" customWidth="1"/>
    <col min="5915" max="5915" width="16.5703125" style="70" customWidth="1"/>
    <col min="5916" max="5916" width="10.7109375" style="70" customWidth="1"/>
    <col min="5917" max="5917" width="13.42578125" style="70" customWidth="1"/>
    <col min="5918" max="5918" width="10.7109375" style="70" customWidth="1"/>
    <col min="5919" max="6138" width="9.140625" style="70" customWidth="1"/>
    <col min="6139" max="6139" width="5.7109375" style="70" customWidth="1"/>
    <col min="6140" max="6141" width="21.7109375" style="70" customWidth="1"/>
    <col min="6142" max="6142" width="7.85546875" style="70"/>
    <col min="6143" max="6143" width="8.5703125" style="70" customWidth="1"/>
    <col min="6144" max="6144" width="7.85546875" style="70"/>
    <col min="6145" max="6145" width="5.7109375" style="70" customWidth="1"/>
    <col min="6146" max="6147" width="21.7109375" style="70" customWidth="1"/>
    <col min="6148" max="6148" width="14.140625" style="70" customWidth="1"/>
    <col min="6149" max="6164" width="10.7109375" style="70" customWidth="1"/>
    <col min="6165" max="6165" width="18.28515625" style="70" customWidth="1"/>
    <col min="6166" max="6166" width="10.7109375" style="70" customWidth="1"/>
    <col min="6167" max="6167" width="26.28515625" style="70" customWidth="1"/>
    <col min="6168" max="6168" width="10.7109375" style="70" customWidth="1"/>
    <col min="6169" max="6169" width="15.7109375" style="70" customWidth="1"/>
    <col min="6170" max="6170" width="10.7109375" style="70" customWidth="1"/>
    <col min="6171" max="6171" width="16.5703125" style="70" customWidth="1"/>
    <col min="6172" max="6172" width="10.7109375" style="70" customWidth="1"/>
    <col min="6173" max="6173" width="13.42578125" style="70" customWidth="1"/>
    <col min="6174" max="6174" width="10.7109375" style="70" customWidth="1"/>
    <col min="6175" max="6394" width="9.140625" style="70" customWidth="1"/>
    <col min="6395" max="6395" width="5.7109375" style="70" customWidth="1"/>
    <col min="6396" max="6397" width="21.7109375" style="70" customWidth="1"/>
    <col min="6398" max="6398" width="7.85546875" style="70"/>
    <col min="6399" max="6399" width="8.5703125" style="70" customWidth="1"/>
    <col min="6400" max="6400" width="7.85546875" style="70"/>
    <col min="6401" max="6401" width="5.7109375" style="70" customWidth="1"/>
    <col min="6402" max="6403" width="21.7109375" style="70" customWidth="1"/>
    <col min="6404" max="6404" width="14.140625" style="70" customWidth="1"/>
    <col min="6405" max="6420" width="10.7109375" style="70" customWidth="1"/>
    <col min="6421" max="6421" width="18.28515625" style="70" customWidth="1"/>
    <col min="6422" max="6422" width="10.7109375" style="70" customWidth="1"/>
    <col min="6423" max="6423" width="26.28515625" style="70" customWidth="1"/>
    <col min="6424" max="6424" width="10.7109375" style="70" customWidth="1"/>
    <col min="6425" max="6425" width="15.7109375" style="70" customWidth="1"/>
    <col min="6426" max="6426" width="10.7109375" style="70" customWidth="1"/>
    <col min="6427" max="6427" width="16.5703125" style="70" customWidth="1"/>
    <col min="6428" max="6428" width="10.7109375" style="70" customWidth="1"/>
    <col min="6429" max="6429" width="13.42578125" style="70" customWidth="1"/>
    <col min="6430" max="6430" width="10.7109375" style="70" customWidth="1"/>
    <col min="6431" max="6650" width="9.140625" style="70" customWidth="1"/>
    <col min="6651" max="6651" width="5.7109375" style="70" customWidth="1"/>
    <col min="6652" max="6653" width="21.7109375" style="70" customWidth="1"/>
    <col min="6654" max="6654" width="7.85546875" style="70"/>
    <col min="6655" max="6655" width="8.5703125" style="70" customWidth="1"/>
    <col min="6656" max="6656" width="7.85546875" style="70"/>
    <col min="6657" max="6657" width="5.7109375" style="70" customWidth="1"/>
    <col min="6658" max="6659" width="21.7109375" style="70" customWidth="1"/>
    <col min="6660" max="6660" width="14.140625" style="70" customWidth="1"/>
    <col min="6661" max="6676" width="10.7109375" style="70" customWidth="1"/>
    <col min="6677" max="6677" width="18.28515625" style="70" customWidth="1"/>
    <col min="6678" max="6678" width="10.7109375" style="70" customWidth="1"/>
    <col min="6679" max="6679" width="26.28515625" style="70" customWidth="1"/>
    <col min="6680" max="6680" width="10.7109375" style="70" customWidth="1"/>
    <col min="6681" max="6681" width="15.7109375" style="70" customWidth="1"/>
    <col min="6682" max="6682" width="10.7109375" style="70" customWidth="1"/>
    <col min="6683" max="6683" width="16.5703125" style="70" customWidth="1"/>
    <col min="6684" max="6684" width="10.7109375" style="70" customWidth="1"/>
    <col min="6685" max="6685" width="13.42578125" style="70" customWidth="1"/>
    <col min="6686" max="6686" width="10.7109375" style="70" customWidth="1"/>
    <col min="6687" max="6906" width="9.140625" style="70" customWidth="1"/>
    <col min="6907" max="6907" width="5.7109375" style="70" customWidth="1"/>
    <col min="6908" max="6909" width="21.7109375" style="70" customWidth="1"/>
    <col min="6910" max="6910" width="7.85546875" style="70"/>
    <col min="6911" max="6911" width="8.5703125" style="70" customWidth="1"/>
    <col min="6912" max="6912" width="7.85546875" style="70"/>
    <col min="6913" max="6913" width="5.7109375" style="70" customWidth="1"/>
    <col min="6914" max="6915" width="21.7109375" style="70" customWidth="1"/>
    <col min="6916" max="6916" width="14.140625" style="70" customWidth="1"/>
    <col min="6917" max="6932" width="10.7109375" style="70" customWidth="1"/>
    <col min="6933" max="6933" width="18.28515625" style="70" customWidth="1"/>
    <col min="6934" max="6934" width="10.7109375" style="70" customWidth="1"/>
    <col min="6935" max="6935" width="26.28515625" style="70" customWidth="1"/>
    <col min="6936" max="6936" width="10.7109375" style="70" customWidth="1"/>
    <col min="6937" max="6937" width="15.7109375" style="70" customWidth="1"/>
    <col min="6938" max="6938" width="10.7109375" style="70" customWidth="1"/>
    <col min="6939" max="6939" width="16.5703125" style="70" customWidth="1"/>
    <col min="6940" max="6940" width="10.7109375" style="70" customWidth="1"/>
    <col min="6941" max="6941" width="13.42578125" style="70" customWidth="1"/>
    <col min="6942" max="6942" width="10.7109375" style="70" customWidth="1"/>
    <col min="6943" max="7162" width="9.140625" style="70" customWidth="1"/>
    <col min="7163" max="7163" width="5.7109375" style="70" customWidth="1"/>
    <col min="7164" max="7165" width="21.7109375" style="70" customWidth="1"/>
    <col min="7166" max="7166" width="7.85546875" style="70"/>
    <col min="7167" max="7167" width="8.5703125" style="70" customWidth="1"/>
    <col min="7168" max="7168" width="7.85546875" style="70"/>
    <col min="7169" max="7169" width="5.7109375" style="70" customWidth="1"/>
    <col min="7170" max="7171" width="21.7109375" style="70" customWidth="1"/>
    <col min="7172" max="7172" width="14.140625" style="70" customWidth="1"/>
    <col min="7173" max="7188" width="10.7109375" style="70" customWidth="1"/>
    <col min="7189" max="7189" width="18.28515625" style="70" customWidth="1"/>
    <col min="7190" max="7190" width="10.7109375" style="70" customWidth="1"/>
    <col min="7191" max="7191" width="26.28515625" style="70" customWidth="1"/>
    <col min="7192" max="7192" width="10.7109375" style="70" customWidth="1"/>
    <col min="7193" max="7193" width="15.7109375" style="70" customWidth="1"/>
    <col min="7194" max="7194" width="10.7109375" style="70" customWidth="1"/>
    <col min="7195" max="7195" width="16.5703125" style="70" customWidth="1"/>
    <col min="7196" max="7196" width="10.7109375" style="70" customWidth="1"/>
    <col min="7197" max="7197" width="13.42578125" style="70" customWidth="1"/>
    <col min="7198" max="7198" width="10.7109375" style="70" customWidth="1"/>
    <col min="7199" max="7418" width="9.140625" style="70" customWidth="1"/>
    <col min="7419" max="7419" width="5.7109375" style="70" customWidth="1"/>
    <col min="7420" max="7421" width="21.7109375" style="70" customWidth="1"/>
    <col min="7422" max="7422" width="7.85546875" style="70"/>
    <col min="7423" max="7423" width="8.5703125" style="70" customWidth="1"/>
    <col min="7424" max="7424" width="7.85546875" style="70"/>
    <col min="7425" max="7425" width="5.7109375" style="70" customWidth="1"/>
    <col min="7426" max="7427" width="21.7109375" style="70" customWidth="1"/>
    <col min="7428" max="7428" width="14.140625" style="70" customWidth="1"/>
    <col min="7429" max="7444" width="10.7109375" style="70" customWidth="1"/>
    <col min="7445" max="7445" width="18.28515625" style="70" customWidth="1"/>
    <col min="7446" max="7446" width="10.7109375" style="70" customWidth="1"/>
    <col min="7447" max="7447" width="26.28515625" style="70" customWidth="1"/>
    <col min="7448" max="7448" width="10.7109375" style="70" customWidth="1"/>
    <col min="7449" max="7449" width="15.7109375" style="70" customWidth="1"/>
    <col min="7450" max="7450" width="10.7109375" style="70" customWidth="1"/>
    <col min="7451" max="7451" width="16.5703125" style="70" customWidth="1"/>
    <col min="7452" max="7452" width="10.7109375" style="70" customWidth="1"/>
    <col min="7453" max="7453" width="13.42578125" style="70" customWidth="1"/>
    <col min="7454" max="7454" width="10.7109375" style="70" customWidth="1"/>
    <col min="7455" max="7674" width="9.140625" style="70" customWidth="1"/>
    <col min="7675" max="7675" width="5.7109375" style="70" customWidth="1"/>
    <col min="7676" max="7677" width="21.7109375" style="70" customWidth="1"/>
    <col min="7678" max="7678" width="7.85546875" style="70"/>
    <col min="7679" max="7679" width="8.5703125" style="70" customWidth="1"/>
    <col min="7680" max="7680" width="7.85546875" style="70"/>
    <col min="7681" max="7681" width="5.7109375" style="70" customWidth="1"/>
    <col min="7682" max="7683" width="21.7109375" style="70" customWidth="1"/>
    <col min="7684" max="7684" width="14.140625" style="70" customWidth="1"/>
    <col min="7685" max="7700" width="10.7109375" style="70" customWidth="1"/>
    <col min="7701" max="7701" width="18.28515625" style="70" customWidth="1"/>
    <col min="7702" max="7702" width="10.7109375" style="70" customWidth="1"/>
    <col min="7703" max="7703" width="26.28515625" style="70" customWidth="1"/>
    <col min="7704" max="7704" width="10.7109375" style="70" customWidth="1"/>
    <col min="7705" max="7705" width="15.7109375" style="70" customWidth="1"/>
    <col min="7706" max="7706" width="10.7109375" style="70" customWidth="1"/>
    <col min="7707" max="7707" width="16.5703125" style="70" customWidth="1"/>
    <col min="7708" max="7708" width="10.7109375" style="70" customWidth="1"/>
    <col min="7709" max="7709" width="13.42578125" style="70" customWidth="1"/>
    <col min="7710" max="7710" width="10.7109375" style="70" customWidth="1"/>
    <col min="7711" max="7930" width="9.140625" style="70" customWidth="1"/>
    <col min="7931" max="7931" width="5.7109375" style="70" customWidth="1"/>
    <col min="7932" max="7933" width="21.7109375" style="70" customWidth="1"/>
    <col min="7934" max="7934" width="7.85546875" style="70"/>
    <col min="7935" max="7935" width="8.5703125" style="70" customWidth="1"/>
    <col min="7936" max="7936" width="7.85546875" style="70"/>
    <col min="7937" max="7937" width="5.7109375" style="70" customWidth="1"/>
    <col min="7938" max="7939" width="21.7109375" style="70" customWidth="1"/>
    <col min="7940" max="7940" width="14.140625" style="70" customWidth="1"/>
    <col min="7941" max="7956" width="10.7109375" style="70" customWidth="1"/>
    <col min="7957" max="7957" width="18.28515625" style="70" customWidth="1"/>
    <col min="7958" max="7958" width="10.7109375" style="70" customWidth="1"/>
    <col min="7959" max="7959" width="26.28515625" style="70" customWidth="1"/>
    <col min="7960" max="7960" width="10.7109375" style="70" customWidth="1"/>
    <col min="7961" max="7961" width="15.7109375" style="70" customWidth="1"/>
    <col min="7962" max="7962" width="10.7109375" style="70" customWidth="1"/>
    <col min="7963" max="7963" width="16.5703125" style="70" customWidth="1"/>
    <col min="7964" max="7964" width="10.7109375" style="70" customWidth="1"/>
    <col min="7965" max="7965" width="13.42578125" style="70" customWidth="1"/>
    <col min="7966" max="7966" width="10.7109375" style="70" customWidth="1"/>
    <col min="7967" max="8186" width="9.140625" style="70" customWidth="1"/>
    <col min="8187" max="8187" width="5.7109375" style="70" customWidth="1"/>
    <col min="8188" max="8189" width="21.7109375" style="70" customWidth="1"/>
    <col min="8190" max="8190" width="7.85546875" style="70"/>
    <col min="8191" max="8191" width="8.5703125" style="70" customWidth="1"/>
    <col min="8192" max="8192" width="7.85546875" style="70"/>
    <col min="8193" max="8193" width="5.7109375" style="70" customWidth="1"/>
    <col min="8194" max="8195" width="21.7109375" style="70" customWidth="1"/>
    <col min="8196" max="8196" width="14.140625" style="70" customWidth="1"/>
    <col min="8197" max="8212" width="10.7109375" style="70" customWidth="1"/>
    <col min="8213" max="8213" width="18.28515625" style="70" customWidth="1"/>
    <col min="8214" max="8214" width="10.7109375" style="70" customWidth="1"/>
    <col min="8215" max="8215" width="26.28515625" style="70" customWidth="1"/>
    <col min="8216" max="8216" width="10.7109375" style="70" customWidth="1"/>
    <col min="8217" max="8217" width="15.7109375" style="70" customWidth="1"/>
    <col min="8218" max="8218" width="10.7109375" style="70" customWidth="1"/>
    <col min="8219" max="8219" width="16.5703125" style="70" customWidth="1"/>
    <col min="8220" max="8220" width="10.7109375" style="70" customWidth="1"/>
    <col min="8221" max="8221" width="13.42578125" style="70" customWidth="1"/>
    <col min="8222" max="8222" width="10.7109375" style="70" customWidth="1"/>
    <col min="8223" max="8442" width="9.140625" style="70" customWidth="1"/>
    <col min="8443" max="8443" width="5.7109375" style="70" customWidth="1"/>
    <col min="8444" max="8445" width="21.7109375" style="70" customWidth="1"/>
    <col min="8446" max="8446" width="7.85546875" style="70"/>
    <col min="8447" max="8447" width="8.5703125" style="70" customWidth="1"/>
    <col min="8448" max="8448" width="7.85546875" style="70"/>
    <col min="8449" max="8449" width="5.7109375" style="70" customWidth="1"/>
    <col min="8450" max="8451" width="21.7109375" style="70" customWidth="1"/>
    <col min="8452" max="8452" width="14.140625" style="70" customWidth="1"/>
    <col min="8453" max="8468" width="10.7109375" style="70" customWidth="1"/>
    <col min="8469" max="8469" width="18.28515625" style="70" customWidth="1"/>
    <col min="8470" max="8470" width="10.7109375" style="70" customWidth="1"/>
    <col min="8471" max="8471" width="26.28515625" style="70" customWidth="1"/>
    <col min="8472" max="8472" width="10.7109375" style="70" customWidth="1"/>
    <col min="8473" max="8473" width="15.7109375" style="70" customWidth="1"/>
    <col min="8474" max="8474" width="10.7109375" style="70" customWidth="1"/>
    <col min="8475" max="8475" width="16.5703125" style="70" customWidth="1"/>
    <col min="8476" max="8476" width="10.7109375" style="70" customWidth="1"/>
    <col min="8477" max="8477" width="13.42578125" style="70" customWidth="1"/>
    <col min="8478" max="8478" width="10.7109375" style="70" customWidth="1"/>
    <col min="8479" max="8698" width="9.140625" style="70" customWidth="1"/>
    <col min="8699" max="8699" width="5.7109375" style="70" customWidth="1"/>
    <col min="8700" max="8701" width="21.7109375" style="70" customWidth="1"/>
    <col min="8702" max="8702" width="7.85546875" style="70"/>
    <col min="8703" max="8703" width="8.5703125" style="70" customWidth="1"/>
    <col min="8704" max="8704" width="7.85546875" style="70"/>
    <col min="8705" max="8705" width="5.7109375" style="70" customWidth="1"/>
    <col min="8706" max="8707" width="21.7109375" style="70" customWidth="1"/>
    <col min="8708" max="8708" width="14.140625" style="70" customWidth="1"/>
    <col min="8709" max="8724" width="10.7109375" style="70" customWidth="1"/>
    <col min="8725" max="8725" width="18.28515625" style="70" customWidth="1"/>
    <col min="8726" max="8726" width="10.7109375" style="70" customWidth="1"/>
    <col min="8727" max="8727" width="26.28515625" style="70" customWidth="1"/>
    <col min="8728" max="8728" width="10.7109375" style="70" customWidth="1"/>
    <col min="8729" max="8729" width="15.7109375" style="70" customWidth="1"/>
    <col min="8730" max="8730" width="10.7109375" style="70" customWidth="1"/>
    <col min="8731" max="8731" width="16.5703125" style="70" customWidth="1"/>
    <col min="8732" max="8732" width="10.7109375" style="70" customWidth="1"/>
    <col min="8733" max="8733" width="13.42578125" style="70" customWidth="1"/>
    <col min="8734" max="8734" width="10.7109375" style="70" customWidth="1"/>
    <col min="8735" max="8954" width="9.140625" style="70" customWidth="1"/>
    <col min="8955" max="8955" width="5.7109375" style="70" customWidth="1"/>
    <col min="8956" max="8957" width="21.7109375" style="70" customWidth="1"/>
    <col min="8958" max="8958" width="7.85546875" style="70"/>
    <col min="8959" max="8959" width="8.5703125" style="70" customWidth="1"/>
    <col min="8960" max="8960" width="7.85546875" style="70"/>
    <col min="8961" max="8961" width="5.7109375" style="70" customWidth="1"/>
    <col min="8962" max="8963" width="21.7109375" style="70" customWidth="1"/>
    <col min="8964" max="8964" width="14.140625" style="70" customWidth="1"/>
    <col min="8965" max="8980" width="10.7109375" style="70" customWidth="1"/>
    <col min="8981" max="8981" width="18.28515625" style="70" customWidth="1"/>
    <col min="8982" max="8982" width="10.7109375" style="70" customWidth="1"/>
    <col min="8983" max="8983" width="26.28515625" style="70" customWidth="1"/>
    <col min="8984" max="8984" width="10.7109375" style="70" customWidth="1"/>
    <col min="8985" max="8985" width="15.7109375" style="70" customWidth="1"/>
    <col min="8986" max="8986" width="10.7109375" style="70" customWidth="1"/>
    <col min="8987" max="8987" width="16.5703125" style="70" customWidth="1"/>
    <col min="8988" max="8988" width="10.7109375" style="70" customWidth="1"/>
    <col min="8989" max="8989" width="13.42578125" style="70" customWidth="1"/>
    <col min="8990" max="8990" width="10.7109375" style="70" customWidth="1"/>
    <col min="8991" max="9210" width="9.140625" style="70" customWidth="1"/>
    <col min="9211" max="9211" width="5.7109375" style="70" customWidth="1"/>
    <col min="9212" max="9213" width="21.7109375" style="70" customWidth="1"/>
    <col min="9214" max="9214" width="7.85546875" style="70"/>
    <col min="9215" max="9215" width="8.5703125" style="70" customWidth="1"/>
    <col min="9216" max="9216" width="7.85546875" style="70"/>
    <col min="9217" max="9217" width="5.7109375" style="70" customWidth="1"/>
    <col min="9218" max="9219" width="21.7109375" style="70" customWidth="1"/>
    <col min="9220" max="9220" width="14.140625" style="70" customWidth="1"/>
    <col min="9221" max="9236" width="10.7109375" style="70" customWidth="1"/>
    <col min="9237" max="9237" width="18.28515625" style="70" customWidth="1"/>
    <col min="9238" max="9238" width="10.7109375" style="70" customWidth="1"/>
    <col min="9239" max="9239" width="26.28515625" style="70" customWidth="1"/>
    <col min="9240" max="9240" width="10.7109375" style="70" customWidth="1"/>
    <col min="9241" max="9241" width="15.7109375" style="70" customWidth="1"/>
    <col min="9242" max="9242" width="10.7109375" style="70" customWidth="1"/>
    <col min="9243" max="9243" width="16.5703125" style="70" customWidth="1"/>
    <col min="9244" max="9244" width="10.7109375" style="70" customWidth="1"/>
    <col min="9245" max="9245" width="13.42578125" style="70" customWidth="1"/>
    <col min="9246" max="9246" width="10.7109375" style="70" customWidth="1"/>
    <col min="9247" max="9466" width="9.140625" style="70" customWidth="1"/>
    <col min="9467" max="9467" width="5.7109375" style="70" customWidth="1"/>
    <col min="9468" max="9469" width="21.7109375" style="70" customWidth="1"/>
    <col min="9470" max="9470" width="7.85546875" style="70"/>
    <col min="9471" max="9471" width="8.5703125" style="70" customWidth="1"/>
    <col min="9472" max="9472" width="7.85546875" style="70"/>
    <col min="9473" max="9473" width="5.7109375" style="70" customWidth="1"/>
    <col min="9474" max="9475" width="21.7109375" style="70" customWidth="1"/>
    <col min="9476" max="9476" width="14.140625" style="70" customWidth="1"/>
    <col min="9477" max="9492" width="10.7109375" style="70" customWidth="1"/>
    <col min="9493" max="9493" width="18.28515625" style="70" customWidth="1"/>
    <col min="9494" max="9494" width="10.7109375" style="70" customWidth="1"/>
    <col min="9495" max="9495" width="26.28515625" style="70" customWidth="1"/>
    <col min="9496" max="9496" width="10.7109375" style="70" customWidth="1"/>
    <col min="9497" max="9497" width="15.7109375" style="70" customWidth="1"/>
    <col min="9498" max="9498" width="10.7109375" style="70" customWidth="1"/>
    <col min="9499" max="9499" width="16.5703125" style="70" customWidth="1"/>
    <col min="9500" max="9500" width="10.7109375" style="70" customWidth="1"/>
    <col min="9501" max="9501" width="13.42578125" style="70" customWidth="1"/>
    <col min="9502" max="9502" width="10.7109375" style="70" customWidth="1"/>
    <col min="9503" max="9722" width="9.140625" style="70" customWidth="1"/>
    <col min="9723" max="9723" width="5.7109375" style="70" customWidth="1"/>
    <col min="9724" max="9725" width="21.7109375" style="70" customWidth="1"/>
    <col min="9726" max="9726" width="7.85546875" style="70"/>
    <col min="9727" max="9727" width="8.5703125" style="70" customWidth="1"/>
    <col min="9728" max="9728" width="7.85546875" style="70"/>
    <col min="9729" max="9729" width="5.7109375" style="70" customWidth="1"/>
    <col min="9730" max="9731" width="21.7109375" style="70" customWidth="1"/>
    <col min="9732" max="9732" width="14.140625" style="70" customWidth="1"/>
    <col min="9733" max="9748" width="10.7109375" style="70" customWidth="1"/>
    <col min="9749" max="9749" width="18.28515625" style="70" customWidth="1"/>
    <col min="9750" max="9750" width="10.7109375" style="70" customWidth="1"/>
    <col min="9751" max="9751" width="26.28515625" style="70" customWidth="1"/>
    <col min="9752" max="9752" width="10.7109375" style="70" customWidth="1"/>
    <col min="9753" max="9753" width="15.7109375" style="70" customWidth="1"/>
    <col min="9754" max="9754" width="10.7109375" style="70" customWidth="1"/>
    <col min="9755" max="9755" width="16.5703125" style="70" customWidth="1"/>
    <col min="9756" max="9756" width="10.7109375" style="70" customWidth="1"/>
    <col min="9757" max="9757" width="13.42578125" style="70" customWidth="1"/>
    <col min="9758" max="9758" width="10.7109375" style="70" customWidth="1"/>
    <col min="9759" max="9978" width="9.140625" style="70" customWidth="1"/>
    <col min="9979" max="9979" width="5.7109375" style="70" customWidth="1"/>
    <col min="9980" max="9981" width="21.7109375" style="70" customWidth="1"/>
    <col min="9982" max="9982" width="7.85546875" style="70"/>
    <col min="9983" max="9983" width="8.5703125" style="70" customWidth="1"/>
    <col min="9984" max="9984" width="7.85546875" style="70"/>
    <col min="9985" max="9985" width="5.7109375" style="70" customWidth="1"/>
    <col min="9986" max="9987" width="21.7109375" style="70" customWidth="1"/>
    <col min="9988" max="9988" width="14.140625" style="70" customWidth="1"/>
    <col min="9989" max="10004" width="10.7109375" style="70" customWidth="1"/>
    <col min="10005" max="10005" width="18.28515625" style="70" customWidth="1"/>
    <col min="10006" max="10006" width="10.7109375" style="70" customWidth="1"/>
    <col min="10007" max="10007" width="26.28515625" style="70" customWidth="1"/>
    <col min="10008" max="10008" width="10.7109375" style="70" customWidth="1"/>
    <col min="10009" max="10009" width="15.7109375" style="70" customWidth="1"/>
    <col min="10010" max="10010" width="10.7109375" style="70" customWidth="1"/>
    <col min="10011" max="10011" width="16.5703125" style="70" customWidth="1"/>
    <col min="10012" max="10012" width="10.7109375" style="70" customWidth="1"/>
    <col min="10013" max="10013" width="13.42578125" style="70" customWidth="1"/>
    <col min="10014" max="10014" width="10.7109375" style="70" customWidth="1"/>
    <col min="10015" max="10234" width="9.140625" style="70" customWidth="1"/>
    <col min="10235" max="10235" width="5.7109375" style="70" customWidth="1"/>
    <col min="10236" max="10237" width="21.7109375" style="70" customWidth="1"/>
    <col min="10238" max="10238" width="7.85546875" style="70"/>
    <col min="10239" max="10239" width="8.5703125" style="70" customWidth="1"/>
    <col min="10240" max="10240" width="7.85546875" style="70"/>
    <col min="10241" max="10241" width="5.7109375" style="70" customWidth="1"/>
    <col min="10242" max="10243" width="21.7109375" style="70" customWidth="1"/>
    <col min="10244" max="10244" width="14.140625" style="70" customWidth="1"/>
    <col min="10245" max="10260" width="10.7109375" style="70" customWidth="1"/>
    <col min="10261" max="10261" width="18.28515625" style="70" customWidth="1"/>
    <col min="10262" max="10262" width="10.7109375" style="70" customWidth="1"/>
    <col min="10263" max="10263" width="26.28515625" style="70" customWidth="1"/>
    <col min="10264" max="10264" width="10.7109375" style="70" customWidth="1"/>
    <col min="10265" max="10265" width="15.7109375" style="70" customWidth="1"/>
    <col min="10266" max="10266" width="10.7109375" style="70" customWidth="1"/>
    <col min="10267" max="10267" width="16.5703125" style="70" customWidth="1"/>
    <col min="10268" max="10268" width="10.7109375" style="70" customWidth="1"/>
    <col min="10269" max="10269" width="13.42578125" style="70" customWidth="1"/>
    <col min="10270" max="10270" width="10.7109375" style="70" customWidth="1"/>
    <col min="10271" max="10490" width="9.140625" style="70" customWidth="1"/>
    <col min="10491" max="10491" width="5.7109375" style="70" customWidth="1"/>
    <col min="10492" max="10493" width="21.7109375" style="70" customWidth="1"/>
    <col min="10494" max="10494" width="7.85546875" style="70"/>
    <col min="10495" max="10495" width="8.5703125" style="70" customWidth="1"/>
    <col min="10496" max="10496" width="7.85546875" style="70"/>
    <col min="10497" max="10497" width="5.7109375" style="70" customWidth="1"/>
    <col min="10498" max="10499" width="21.7109375" style="70" customWidth="1"/>
    <col min="10500" max="10500" width="14.140625" style="70" customWidth="1"/>
    <col min="10501" max="10516" width="10.7109375" style="70" customWidth="1"/>
    <col min="10517" max="10517" width="18.28515625" style="70" customWidth="1"/>
    <col min="10518" max="10518" width="10.7109375" style="70" customWidth="1"/>
    <col min="10519" max="10519" width="26.28515625" style="70" customWidth="1"/>
    <col min="10520" max="10520" width="10.7109375" style="70" customWidth="1"/>
    <col min="10521" max="10521" width="15.7109375" style="70" customWidth="1"/>
    <col min="10522" max="10522" width="10.7109375" style="70" customWidth="1"/>
    <col min="10523" max="10523" width="16.5703125" style="70" customWidth="1"/>
    <col min="10524" max="10524" width="10.7109375" style="70" customWidth="1"/>
    <col min="10525" max="10525" width="13.42578125" style="70" customWidth="1"/>
    <col min="10526" max="10526" width="10.7109375" style="70" customWidth="1"/>
    <col min="10527" max="10746" width="9.140625" style="70" customWidth="1"/>
    <col min="10747" max="10747" width="5.7109375" style="70" customWidth="1"/>
    <col min="10748" max="10749" width="21.7109375" style="70" customWidth="1"/>
    <col min="10750" max="10750" width="7.85546875" style="70"/>
    <col min="10751" max="10751" width="8.5703125" style="70" customWidth="1"/>
    <col min="10752" max="10752" width="7.85546875" style="70"/>
    <col min="10753" max="10753" width="5.7109375" style="70" customWidth="1"/>
    <col min="10754" max="10755" width="21.7109375" style="70" customWidth="1"/>
    <col min="10756" max="10756" width="14.140625" style="70" customWidth="1"/>
    <col min="10757" max="10772" width="10.7109375" style="70" customWidth="1"/>
    <col min="10773" max="10773" width="18.28515625" style="70" customWidth="1"/>
    <col min="10774" max="10774" width="10.7109375" style="70" customWidth="1"/>
    <col min="10775" max="10775" width="26.28515625" style="70" customWidth="1"/>
    <col min="10776" max="10776" width="10.7109375" style="70" customWidth="1"/>
    <col min="10777" max="10777" width="15.7109375" style="70" customWidth="1"/>
    <col min="10778" max="10778" width="10.7109375" style="70" customWidth="1"/>
    <col min="10779" max="10779" width="16.5703125" style="70" customWidth="1"/>
    <col min="10780" max="10780" width="10.7109375" style="70" customWidth="1"/>
    <col min="10781" max="10781" width="13.42578125" style="70" customWidth="1"/>
    <col min="10782" max="10782" width="10.7109375" style="70" customWidth="1"/>
    <col min="10783" max="11002" width="9.140625" style="70" customWidth="1"/>
    <col min="11003" max="11003" width="5.7109375" style="70" customWidth="1"/>
    <col min="11004" max="11005" width="21.7109375" style="70" customWidth="1"/>
    <col min="11006" max="11006" width="7.85546875" style="70"/>
    <col min="11007" max="11007" width="8.5703125" style="70" customWidth="1"/>
    <col min="11008" max="11008" width="7.85546875" style="70"/>
    <col min="11009" max="11009" width="5.7109375" style="70" customWidth="1"/>
    <col min="11010" max="11011" width="21.7109375" style="70" customWidth="1"/>
    <col min="11012" max="11012" width="14.140625" style="70" customWidth="1"/>
    <col min="11013" max="11028" width="10.7109375" style="70" customWidth="1"/>
    <col min="11029" max="11029" width="18.28515625" style="70" customWidth="1"/>
    <col min="11030" max="11030" width="10.7109375" style="70" customWidth="1"/>
    <col min="11031" max="11031" width="26.28515625" style="70" customWidth="1"/>
    <col min="11032" max="11032" width="10.7109375" style="70" customWidth="1"/>
    <col min="11033" max="11033" width="15.7109375" style="70" customWidth="1"/>
    <col min="11034" max="11034" width="10.7109375" style="70" customWidth="1"/>
    <col min="11035" max="11035" width="16.5703125" style="70" customWidth="1"/>
    <col min="11036" max="11036" width="10.7109375" style="70" customWidth="1"/>
    <col min="11037" max="11037" width="13.42578125" style="70" customWidth="1"/>
    <col min="11038" max="11038" width="10.7109375" style="70" customWidth="1"/>
    <col min="11039" max="11258" width="9.140625" style="70" customWidth="1"/>
    <col min="11259" max="11259" width="5.7109375" style="70" customWidth="1"/>
    <col min="11260" max="11261" width="21.7109375" style="70" customWidth="1"/>
    <col min="11262" max="11262" width="7.85546875" style="70"/>
    <col min="11263" max="11263" width="8.5703125" style="70" customWidth="1"/>
    <col min="11264" max="11264" width="7.85546875" style="70"/>
    <col min="11265" max="11265" width="5.7109375" style="70" customWidth="1"/>
    <col min="11266" max="11267" width="21.7109375" style="70" customWidth="1"/>
    <col min="11268" max="11268" width="14.140625" style="70" customWidth="1"/>
    <col min="11269" max="11284" width="10.7109375" style="70" customWidth="1"/>
    <col min="11285" max="11285" width="18.28515625" style="70" customWidth="1"/>
    <col min="11286" max="11286" width="10.7109375" style="70" customWidth="1"/>
    <col min="11287" max="11287" width="26.28515625" style="70" customWidth="1"/>
    <col min="11288" max="11288" width="10.7109375" style="70" customWidth="1"/>
    <col min="11289" max="11289" width="15.7109375" style="70" customWidth="1"/>
    <col min="11290" max="11290" width="10.7109375" style="70" customWidth="1"/>
    <col min="11291" max="11291" width="16.5703125" style="70" customWidth="1"/>
    <col min="11292" max="11292" width="10.7109375" style="70" customWidth="1"/>
    <col min="11293" max="11293" width="13.42578125" style="70" customWidth="1"/>
    <col min="11294" max="11294" width="10.7109375" style="70" customWidth="1"/>
    <col min="11295" max="11514" width="9.140625" style="70" customWidth="1"/>
    <col min="11515" max="11515" width="5.7109375" style="70" customWidth="1"/>
    <col min="11516" max="11517" width="21.7109375" style="70" customWidth="1"/>
    <col min="11518" max="11518" width="7.85546875" style="70"/>
    <col min="11519" max="11519" width="8.5703125" style="70" customWidth="1"/>
    <col min="11520" max="11520" width="7.85546875" style="70"/>
    <col min="11521" max="11521" width="5.7109375" style="70" customWidth="1"/>
    <col min="11522" max="11523" width="21.7109375" style="70" customWidth="1"/>
    <col min="11524" max="11524" width="14.140625" style="70" customWidth="1"/>
    <col min="11525" max="11540" width="10.7109375" style="70" customWidth="1"/>
    <col min="11541" max="11541" width="18.28515625" style="70" customWidth="1"/>
    <col min="11542" max="11542" width="10.7109375" style="70" customWidth="1"/>
    <col min="11543" max="11543" width="26.28515625" style="70" customWidth="1"/>
    <col min="11544" max="11544" width="10.7109375" style="70" customWidth="1"/>
    <col min="11545" max="11545" width="15.7109375" style="70" customWidth="1"/>
    <col min="11546" max="11546" width="10.7109375" style="70" customWidth="1"/>
    <col min="11547" max="11547" width="16.5703125" style="70" customWidth="1"/>
    <col min="11548" max="11548" width="10.7109375" style="70" customWidth="1"/>
    <col min="11549" max="11549" width="13.42578125" style="70" customWidth="1"/>
    <col min="11550" max="11550" width="10.7109375" style="70" customWidth="1"/>
    <col min="11551" max="11770" width="9.140625" style="70" customWidth="1"/>
    <col min="11771" max="11771" width="5.7109375" style="70" customWidth="1"/>
    <col min="11772" max="11773" width="21.7109375" style="70" customWidth="1"/>
    <col min="11774" max="11774" width="7.85546875" style="70"/>
    <col min="11775" max="11775" width="8.5703125" style="70" customWidth="1"/>
    <col min="11776" max="11776" width="7.85546875" style="70"/>
    <col min="11777" max="11777" width="5.7109375" style="70" customWidth="1"/>
    <col min="11778" max="11779" width="21.7109375" style="70" customWidth="1"/>
    <col min="11780" max="11780" width="14.140625" style="70" customWidth="1"/>
    <col min="11781" max="11796" width="10.7109375" style="70" customWidth="1"/>
    <col min="11797" max="11797" width="18.28515625" style="70" customWidth="1"/>
    <col min="11798" max="11798" width="10.7109375" style="70" customWidth="1"/>
    <col min="11799" max="11799" width="26.28515625" style="70" customWidth="1"/>
    <col min="11800" max="11800" width="10.7109375" style="70" customWidth="1"/>
    <col min="11801" max="11801" width="15.7109375" style="70" customWidth="1"/>
    <col min="11802" max="11802" width="10.7109375" style="70" customWidth="1"/>
    <col min="11803" max="11803" width="16.5703125" style="70" customWidth="1"/>
    <col min="11804" max="11804" width="10.7109375" style="70" customWidth="1"/>
    <col min="11805" max="11805" width="13.42578125" style="70" customWidth="1"/>
    <col min="11806" max="11806" width="10.7109375" style="70" customWidth="1"/>
    <col min="11807" max="12026" width="9.140625" style="70" customWidth="1"/>
    <col min="12027" max="12027" width="5.7109375" style="70" customWidth="1"/>
    <col min="12028" max="12029" width="21.7109375" style="70" customWidth="1"/>
    <col min="12030" max="12030" width="7.85546875" style="70"/>
    <col min="12031" max="12031" width="8.5703125" style="70" customWidth="1"/>
    <col min="12032" max="12032" width="7.85546875" style="70"/>
    <col min="12033" max="12033" width="5.7109375" style="70" customWidth="1"/>
    <col min="12034" max="12035" width="21.7109375" style="70" customWidth="1"/>
    <col min="12036" max="12036" width="14.140625" style="70" customWidth="1"/>
    <col min="12037" max="12052" width="10.7109375" style="70" customWidth="1"/>
    <col min="12053" max="12053" width="18.28515625" style="70" customWidth="1"/>
    <col min="12054" max="12054" width="10.7109375" style="70" customWidth="1"/>
    <col min="12055" max="12055" width="26.28515625" style="70" customWidth="1"/>
    <col min="12056" max="12056" width="10.7109375" style="70" customWidth="1"/>
    <col min="12057" max="12057" width="15.7109375" style="70" customWidth="1"/>
    <col min="12058" max="12058" width="10.7109375" style="70" customWidth="1"/>
    <col min="12059" max="12059" width="16.5703125" style="70" customWidth="1"/>
    <col min="12060" max="12060" width="10.7109375" style="70" customWidth="1"/>
    <col min="12061" max="12061" width="13.42578125" style="70" customWidth="1"/>
    <col min="12062" max="12062" width="10.7109375" style="70" customWidth="1"/>
    <col min="12063" max="12282" width="9.140625" style="70" customWidth="1"/>
    <col min="12283" max="12283" width="5.7109375" style="70" customWidth="1"/>
    <col min="12284" max="12285" width="21.7109375" style="70" customWidth="1"/>
    <col min="12286" max="12286" width="7.85546875" style="70"/>
    <col min="12287" max="12287" width="8.5703125" style="70" customWidth="1"/>
    <col min="12288" max="12288" width="7.85546875" style="70"/>
    <col min="12289" max="12289" width="5.7109375" style="70" customWidth="1"/>
    <col min="12290" max="12291" width="21.7109375" style="70" customWidth="1"/>
    <col min="12292" max="12292" width="14.140625" style="70" customWidth="1"/>
    <col min="12293" max="12308" width="10.7109375" style="70" customWidth="1"/>
    <col min="12309" max="12309" width="18.28515625" style="70" customWidth="1"/>
    <col min="12310" max="12310" width="10.7109375" style="70" customWidth="1"/>
    <col min="12311" max="12311" width="26.28515625" style="70" customWidth="1"/>
    <col min="12312" max="12312" width="10.7109375" style="70" customWidth="1"/>
    <col min="12313" max="12313" width="15.7109375" style="70" customWidth="1"/>
    <col min="12314" max="12314" width="10.7109375" style="70" customWidth="1"/>
    <col min="12315" max="12315" width="16.5703125" style="70" customWidth="1"/>
    <col min="12316" max="12316" width="10.7109375" style="70" customWidth="1"/>
    <col min="12317" max="12317" width="13.42578125" style="70" customWidth="1"/>
    <col min="12318" max="12318" width="10.7109375" style="70" customWidth="1"/>
    <col min="12319" max="12538" width="9.140625" style="70" customWidth="1"/>
    <col min="12539" max="12539" width="5.7109375" style="70" customWidth="1"/>
    <col min="12540" max="12541" width="21.7109375" style="70" customWidth="1"/>
    <col min="12542" max="12542" width="7.85546875" style="70"/>
    <col min="12543" max="12543" width="8.5703125" style="70" customWidth="1"/>
    <col min="12544" max="12544" width="7.85546875" style="70"/>
    <col min="12545" max="12545" width="5.7109375" style="70" customWidth="1"/>
    <col min="12546" max="12547" width="21.7109375" style="70" customWidth="1"/>
    <col min="12548" max="12548" width="14.140625" style="70" customWidth="1"/>
    <col min="12549" max="12564" width="10.7109375" style="70" customWidth="1"/>
    <col min="12565" max="12565" width="18.28515625" style="70" customWidth="1"/>
    <col min="12566" max="12566" width="10.7109375" style="70" customWidth="1"/>
    <col min="12567" max="12567" width="26.28515625" style="70" customWidth="1"/>
    <col min="12568" max="12568" width="10.7109375" style="70" customWidth="1"/>
    <col min="12569" max="12569" width="15.7109375" style="70" customWidth="1"/>
    <col min="12570" max="12570" width="10.7109375" style="70" customWidth="1"/>
    <col min="12571" max="12571" width="16.5703125" style="70" customWidth="1"/>
    <col min="12572" max="12572" width="10.7109375" style="70" customWidth="1"/>
    <col min="12573" max="12573" width="13.42578125" style="70" customWidth="1"/>
    <col min="12574" max="12574" width="10.7109375" style="70" customWidth="1"/>
    <col min="12575" max="12794" width="9.140625" style="70" customWidth="1"/>
    <col min="12795" max="12795" width="5.7109375" style="70" customWidth="1"/>
    <col min="12796" max="12797" width="21.7109375" style="70" customWidth="1"/>
    <col min="12798" max="12798" width="7.85546875" style="70"/>
    <col min="12799" max="12799" width="8.5703125" style="70" customWidth="1"/>
    <col min="12800" max="12800" width="7.85546875" style="70"/>
    <col min="12801" max="12801" width="5.7109375" style="70" customWidth="1"/>
    <col min="12802" max="12803" width="21.7109375" style="70" customWidth="1"/>
    <col min="12804" max="12804" width="14.140625" style="70" customWidth="1"/>
    <col min="12805" max="12820" width="10.7109375" style="70" customWidth="1"/>
    <col min="12821" max="12821" width="18.28515625" style="70" customWidth="1"/>
    <col min="12822" max="12822" width="10.7109375" style="70" customWidth="1"/>
    <col min="12823" max="12823" width="26.28515625" style="70" customWidth="1"/>
    <col min="12824" max="12824" width="10.7109375" style="70" customWidth="1"/>
    <col min="12825" max="12825" width="15.7109375" style="70" customWidth="1"/>
    <col min="12826" max="12826" width="10.7109375" style="70" customWidth="1"/>
    <col min="12827" max="12827" width="16.5703125" style="70" customWidth="1"/>
    <col min="12828" max="12828" width="10.7109375" style="70" customWidth="1"/>
    <col min="12829" max="12829" width="13.42578125" style="70" customWidth="1"/>
    <col min="12830" max="12830" width="10.7109375" style="70" customWidth="1"/>
    <col min="12831" max="13050" width="9.140625" style="70" customWidth="1"/>
    <col min="13051" max="13051" width="5.7109375" style="70" customWidth="1"/>
    <col min="13052" max="13053" width="21.7109375" style="70" customWidth="1"/>
    <col min="13054" max="13054" width="7.85546875" style="70"/>
    <col min="13055" max="13055" width="8.5703125" style="70" customWidth="1"/>
    <col min="13056" max="13056" width="7.85546875" style="70"/>
    <col min="13057" max="13057" width="5.7109375" style="70" customWidth="1"/>
    <col min="13058" max="13059" width="21.7109375" style="70" customWidth="1"/>
    <col min="13060" max="13060" width="14.140625" style="70" customWidth="1"/>
    <col min="13061" max="13076" width="10.7109375" style="70" customWidth="1"/>
    <col min="13077" max="13077" width="18.28515625" style="70" customWidth="1"/>
    <col min="13078" max="13078" width="10.7109375" style="70" customWidth="1"/>
    <col min="13079" max="13079" width="26.28515625" style="70" customWidth="1"/>
    <col min="13080" max="13080" width="10.7109375" style="70" customWidth="1"/>
    <col min="13081" max="13081" width="15.7109375" style="70" customWidth="1"/>
    <col min="13082" max="13082" width="10.7109375" style="70" customWidth="1"/>
    <col min="13083" max="13083" width="16.5703125" style="70" customWidth="1"/>
    <col min="13084" max="13084" width="10.7109375" style="70" customWidth="1"/>
    <col min="13085" max="13085" width="13.42578125" style="70" customWidth="1"/>
    <col min="13086" max="13086" width="10.7109375" style="70" customWidth="1"/>
    <col min="13087" max="13306" width="9.140625" style="70" customWidth="1"/>
    <col min="13307" max="13307" width="5.7109375" style="70" customWidth="1"/>
    <col min="13308" max="13309" width="21.7109375" style="70" customWidth="1"/>
    <col min="13310" max="13310" width="7.85546875" style="70"/>
    <col min="13311" max="13311" width="8.5703125" style="70" customWidth="1"/>
    <col min="13312" max="13312" width="7.85546875" style="70"/>
    <col min="13313" max="13313" width="5.7109375" style="70" customWidth="1"/>
    <col min="13314" max="13315" width="21.7109375" style="70" customWidth="1"/>
    <col min="13316" max="13316" width="14.140625" style="70" customWidth="1"/>
    <col min="13317" max="13332" width="10.7109375" style="70" customWidth="1"/>
    <col min="13333" max="13333" width="18.28515625" style="70" customWidth="1"/>
    <col min="13334" max="13334" width="10.7109375" style="70" customWidth="1"/>
    <col min="13335" max="13335" width="26.28515625" style="70" customWidth="1"/>
    <col min="13336" max="13336" width="10.7109375" style="70" customWidth="1"/>
    <col min="13337" max="13337" width="15.7109375" style="70" customWidth="1"/>
    <col min="13338" max="13338" width="10.7109375" style="70" customWidth="1"/>
    <col min="13339" max="13339" width="16.5703125" style="70" customWidth="1"/>
    <col min="13340" max="13340" width="10.7109375" style="70" customWidth="1"/>
    <col min="13341" max="13341" width="13.42578125" style="70" customWidth="1"/>
    <col min="13342" max="13342" width="10.7109375" style="70" customWidth="1"/>
    <col min="13343" max="13562" width="9.140625" style="70" customWidth="1"/>
    <col min="13563" max="13563" width="5.7109375" style="70" customWidth="1"/>
    <col min="13564" max="13565" width="21.7109375" style="70" customWidth="1"/>
    <col min="13566" max="13566" width="7.85546875" style="70"/>
    <col min="13567" max="13567" width="8.5703125" style="70" customWidth="1"/>
    <col min="13568" max="13568" width="7.85546875" style="70"/>
    <col min="13569" max="13569" width="5.7109375" style="70" customWidth="1"/>
    <col min="13570" max="13571" width="21.7109375" style="70" customWidth="1"/>
    <col min="13572" max="13572" width="14.140625" style="70" customWidth="1"/>
    <col min="13573" max="13588" width="10.7109375" style="70" customWidth="1"/>
    <col min="13589" max="13589" width="18.28515625" style="70" customWidth="1"/>
    <col min="13590" max="13590" width="10.7109375" style="70" customWidth="1"/>
    <col min="13591" max="13591" width="26.28515625" style="70" customWidth="1"/>
    <col min="13592" max="13592" width="10.7109375" style="70" customWidth="1"/>
    <col min="13593" max="13593" width="15.7109375" style="70" customWidth="1"/>
    <col min="13594" max="13594" width="10.7109375" style="70" customWidth="1"/>
    <col min="13595" max="13595" width="16.5703125" style="70" customWidth="1"/>
    <col min="13596" max="13596" width="10.7109375" style="70" customWidth="1"/>
    <col min="13597" max="13597" width="13.42578125" style="70" customWidth="1"/>
    <col min="13598" max="13598" width="10.7109375" style="70" customWidth="1"/>
    <col min="13599" max="13818" width="9.140625" style="70" customWidth="1"/>
    <col min="13819" max="13819" width="5.7109375" style="70" customWidth="1"/>
    <col min="13820" max="13821" width="21.7109375" style="70" customWidth="1"/>
    <col min="13822" max="13822" width="7.85546875" style="70"/>
    <col min="13823" max="13823" width="8.5703125" style="70" customWidth="1"/>
    <col min="13824" max="13824" width="7.85546875" style="70"/>
    <col min="13825" max="13825" width="5.7109375" style="70" customWidth="1"/>
    <col min="13826" max="13827" width="21.7109375" style="70" customWidth="1"/>
    <col min="13828" max="13828" width="14.140625" style="70" customWidth="1"/>
    <col min="13829" max="13844" width="10.7109375" style="70" customWidth="1"/>
    <col min="13845" max="13845" width="18.28515625" style="70" customWidth="1"/>
    <col min="13846" max="13846" width="10.7109375" style="70" customWidth="1"/>
    <col min="13847" max="13847" width="26.28515625" style="70" customWidth="1"/>
    <col min="13848" max="13848" width="10.7109375" style="70" customWidth="1"/>
    <col min="13849" max="13849" width="15.7109375" style="70" customWidth="1"/>
    <col min="13850" max="13850" width="10.7109375" style="70" customWidth="1"/>
    <col min="13851" max="13851" width="16.5703125" style="70" customWidth="1"/>
    <col min="13852" max="13852" width="10.7109375" style="70" customWidth="1"/>
    <col min="13853" max="13853" width="13.42578125" style="70" customWidth="1"/>
    <col min="13854" max="13854" width="10.7109375" style="70" customWidth="1"/>
    <col min="13855" max="14074" width="9.140625" style="70" customWidth="1"/>
    <col min="14075" max="14075" width="5.7109375" style="70" customWidth="1"/>
    <col min="14076" max="14077" width="21.7109375" style="70" customWidth="1"/>
    <col min="14078" max="14078" width="7.85546875" style="70"/>
    <col min="14079" max="14079" width="8.5703125" style="70" customWidth="1"/>
    <col min="14080" max="14080" width="7.85546875" style="70"/>
    <col min="14081" max="14081" width="5.7109375" style="70" customWidth="1"/>
    <col min="14082" max="14083" width="21.7109375" style="70" customWidth="1"/>
    <col min="14084" max="14084" width="14.140625" style="70" customWidth="1"/>
    <col min="14085" max="14100" width="10.7109375" style="70" customWidth="1"/>
    <col min="14101" max="14101" width="18.28515625" style="70" customWidth="1"/>
    <col min="14102" max="14102" width="10.7109375" style="70" customWidth="1"/>
    <col min="14103" max="14103" width="26.28515625" style="70" customWidth="1"/>
    <col min="14104" max="14104" width="10.7109375" style="70" customWidth="1"/>
    <col min="14105" max="14105" width="15.7109375" style="70" customWidth="1"/>
    <col min="14106" max="14106" width="10.7109375" style="70" customWidth="1"/>
    <col min="14107" max="14107" width="16.5703125" style="70" customWidth="1"/>
    <col min="14108" max="14108" width="10.7109375" style="70" customWidth="1"/>
    <col min="14109" max="14109" width="13.42578125" style="70" customWidth="1"/>
    <col min="14110" max="14110" width="10.7109375" style="70" customWidth="1"/>
    <col min="14111" max="14330" width="9.140625" style="70" customWidth="1"/>
    <col min="14331" max="14331" width="5.7109375" style="70" customWidth="1"/>
    <col min="14332" max="14333" width="21.7109375" style="70" customWidth="1"/>
    <col min="14334" max="14334" width="7.85546875" style="70"/>
    <col min="14335" max="14335" width="8.5703125" style="70" customWidth="1"/>
    <col min="14336" max="14336" width="7.85546875" style="70"/>
    <col min="14337" max="14337" width="5.7109375" style="70" customWidth="1"/>
    <col min="14338" max="14339" width="21.7109375" style="70" customWidth="1"/>
    <col min="14340" max="14340" width="14.140625" style="70" customWidth="1"/>
    <col min="14341" max="14356" width="10.7109375" style="70" customWidth="1"/>
    <col min="14357" max="14357" width="18.28515625" style="70" customWidth="1"/>
    <col min="14358" max="14358" width="10.7109375" style="70" customWidth="1"/>
    <col min="14359" max="14359" width="26.28515625" style="70" customWidth="1"/>
    <col min="14360" max="14360" width="10.7109375" style="70" customWidth="1"/>
    <col min="14361" max="14361" width="15.7109375" style="70" customWidth="1"/>
    <col min="14362" max="14362" width="10.7109375" style="70" customWidth="1"/>
    <col min="14363" max="14363" width="16.5703125" style="70" customWidth="1"/>
    <col min="14364" max="14364" width="10.7109375" style="70" customWidth="1"/>
    <col min="14365" max="14365" width="13.42578125" style="70" customWidth="1"/>
    <col min="14366" max="14366" width="10.7109375" style="70" customWidth="1"/>
    <col min="14367" max="14586" width="9.140625" style="70" customWidth="1"/>
    <col min="14587" max="14587" width="5.7109375" style="70" customWidth="1"/>
    <col min="14588" max="14589" width="21.7109375" style="70" customWidth="1"/>
    <col min="14590" max="14590" width="7.85546875" style="70"/>
    <col min="14591" max="14591" width="8.5703125" style="70" customWidth="1"/>
    <col min="14592" max="14592" width="7.85546875" style="70"/>
    <col min="14593" max="14593" width="5.7109375" style="70" customWidth="1"/>
    <col min="14594" max="14595" width="21.7109375" style="70" customWidth="1"/>
    <col min="14596" max="14596" width="14.140625" style="70" customWidth="1"/>
    <col min="14597" max="14612" width="10.7109375" style="70" customWidth="1"/>
    <col min="14613" max="14613" width="18.28515625" style="70" customWidth="1"/>
    <col min="14614" max="14614" width="10.7109375" style="70" customWidth="1"/>
    <col min="14615" max="14615" width="26.28515625" style="70" customWidth="1"/>
    <col min="14616" max="14616" width="10.7109375" style="70" customWidth="1"/>
    <col min="14617" max="14617" width="15.7109375" style="70" customWidth="1"/>
    <col min="14618" max="14618" width="10.7109375" style="70" customWidth="1"/>
    <col min="14619" max="14619" width="16.5703125" style="70" customWidth="1"/>
    <col min="14620" max="14620" width="10.7109375" style="70" customWidth="1"/>
    <col min="14621" max="14621" width="13.42578125" style="70" customWidth="1"/>
    <col min="14622" max="14622" width="10.7109375" style="70" customWidth="1"/>
    <col min="14623" max="14842" width="9.140625" style="70" customWidth="1"/>
    <col min="14843" max="14843" width="5.7109375" style="70" customWidth="1"/>
    <col min="14844" max="14845" width="21.7109375" style="70" customWidth="1"/>
    <col min="14846" max="14846" width="7.85546875" style="70"/>
    <col min="14847" max="14847" width="8.5703125" style="70" customWidth="1"/>
    <col min="14848" max="14848" width="7.85546875" style="70"/>
    <col min="14849" max="14849" width="5.7109375" style="70" customWidth="1"/>
    <col min="14850" max="14851" width="21.7109375" style="70" customWidth="1"/>
    <col min="14852" max="14852" width="14.140625" style="70" customWidth="1"/>
    <col min="14853" max="14868" width="10.7109375" style="70" customWidth="1"/>
    <col min="14869" max="14869" width="18.28515625" style="70" customWidth="1"/>
    <col min="14870" max="14870" width="10.7109375" style="70" customWidth="1"/>
    <col min="14871" max="14871" width="26.28515625" style="70" customWidth="1"/>
    <col min="14872" max="14872" width="10.7109375" style="70" customWidth="1"/>
    <col min="14873" max="14873" width="15.7109375" style="70" customWidth="1"/>
    <col min="14874" max="14874" width="10.7109375" style="70" customWidth="1"/>
    <col min="14875" max="14875" width="16.5703125" style="70" customWidth="1"/>
    <col min="14876" max="14876" width="10.7109375" style="70" customWidth="1"/>
    <col min="14877" max="14877" width="13.42578125" style="70" customWidth="1"/>
    <col min="14878" max="14878" width="10.7109375" style="70" customWidth="1"/>
    <col min="14879" max="15098" width="9.140625" style="70" customWidth="1"/>
    <col min="15099" max="15099" width="5.7109375" style="70" customWidth="1"/>
    <col min="15100" max="15101" width="21.7109375" style="70" customWidth="1"/>
    <col min="15102" max="15102" width="7.85546875" style="70"/>
    <col min="15103" max="15103" width="8.5703125" style="70" customWidth="1"/>
    <col min="15104" max="15104" width="7.85546875" style="70"/>
    <col min="15105" max="15105" width="5.7109375" style="70" customWidth="1"/>
    <col min="15106" max="15107" width="21.7109375" style="70" customWidth="1"/>
    <col min="15108" max="15108" width="14.140625" style="70" customWidth="1"/>
    <col min="15109" max="15124" width="10.7109375" style="70" customWidth="1"/>
    <col min="15125" max="15125" width="18.28515625" style="70" customWidth="1"/>
    <col min="15126" max="15126" width="10.7109375" style="70" customWidth="1"/>
    <col min="15127" max="15127" width="26.28515625" style="70" customWidth="1"/>
    <col min="15128" max="15128" width="10.7109375" style="70" customWidth="1"/>
    <col min="15129" max="15129" width="15.7109375" style="70" customWidth="1"/>
    <col min="15130" max="15130" width="10.7109375" style="70" customWidth="1"/>
    <col min="15131" max="15131" width="16.5703125" style="70" customWidth="1"/>
    <col min="15132" max="15132" width="10.7109375" style="70" customWidth="1"/>
    <col min="15133" max="15133" width="13.42578125" style="70" customWidth="1"/>
    <col min="15134" max="15134" width="10.7109375" style="70" customWidth="1"/>
    <col min="15135" max="15354" width="9.140625" style="70" customWidth="1"/>
    <col min="15355" max="15355" width="5.7109375" style="70" customWidth="1"/>
    <col min="15356" max="15357" width="21.7109375" style="70" customWidth="1"/>
    <col min="15358" max="15358" width="7.85546875" style="70"/>
    <col min="15359" max="15359" width="8.5703125" style="70" customWidth="1"/>
    <col min="15360" max="15360" width="7.85546875" style="70"/>
    <col min="15361" max="15361" width="5.7109375" style="70" customWidth="1"/>
    <col min="15362" max="15363" width="21.7109375" style="70" customWidth="1"/>
    <col min="15364" max="15364" width="14.140625" style="70" customWidth="1"/>
    <col min="15365" max="15380" width="10.7109375" style="70" customWidth="1"/>
    <col min="15381" max="15381" width="18.28515625" style="70" customWidth="1"/>
    <col min="15382" max="15382" width="10.7109375" style="70" customWidth="1"/>
    <col min="15383" max="15383" width="26.28515625" style="70" customWidth="1"/>
    <col min="15384" max="15384" width="10.7109375" style="70" customWidth="1"/>
    <col min="15385" max="15385" width="15.7109375" style="70" customWidth="1"/>
    <col min="15386" max="15386" width="10.7109375" style="70" customWidth="1"/>
    <col min="15387" max="15387" width="16.5703125" style="70" customWidth="1"/>
    <col min="15388" max="15388" width="10.7109375" style="70" customWidth="1"/>
    <col min="15389" max="15389" width="13.42578125" style="70" customWidth="1"/>
    <col min="15390" max="15390" width="10.7109375" style="70" customWidth="1"/>
    <col min="15391" max="15610" width="9.140625" style="70" customWidth="1"/>
    <col min="15611" max="15611" width="5.7109375" style="70" customWidth="1"/>
    <col min="15612" max="15613" width="21.7109375" style="70" customWidth="1"/>
    <col min="15614" max="15614" width="7.85546875" style="70"/>
    <col min="15615" max="15615" width="8.5703125" style="70" customWidth="1"/>
    <col min="15616" max="15616" width="7.85546875" style="70"/>
    <col min="15617" max="15617" width="5.7109375" style="70" customWidth="1"/>
    <col min="15618" max="15619" width="21.7109375" style="70" customWidth="1"/>
    <col min="15620" max="15620" width="14.140625" style="70" customWidth="1"/>
    <col min="15621" max="15636" width="10.7109375" style="70" customWidth="1"/>
    <col min="15637" max="15637" width="18.28515625" style="70" customWidth="1"/>
    <col min="15638" max="15638" width="10.7109375" style="70" customWidth="1"/>
    <col min="15639" max="15639" width="26.28515625" style="70" customWidth="1"/>
    <col min="15640" max="15640" width="10.7109375" style="70" customWidth="1"/>
    <col min="15641" max="15641" width="15.7109375" style="70" customWidth="1"/>
    <col min="15642" max="15642" width="10.7109375" style="70" customWidth="1"/>
    <col min="15643" max="15643" width="16.5703125" style="70" customWidth="1"/>
    <col min="15644" max="15644" width="10.7109375" style="70" customWidth="1"/>
    <col min="15645" max="15645" width="13.42578125" style="70" customWidth="1"/>
    <col min="15646" max="15646" width="10.7109375" style="70" customWidth="1"/>
    <col min="15647" max="15866" width="9.140625" style="70" customWidth="1"/>
    <col min="15867" max="15867" width="5.7109375" style="70" customWidth="1"/>
    <col min="15868" max="15869" width="21.7109375" style="70" customWidth="1"/>
    <col min="15870" max="15870" width="7.85546875" style="70"/>
    <col min="15871" max="15871" width="8.5703125" style="70" customWidth="1"/>
    <col min="15872" max="15872" width="7.85546875" style="70"/>
    <col min="15873" max="15873" width="5.7109375" style="70" customWidth="1"/>
    <col min="15874" max="15875" width="21.7109375" style="70" customWidth="1"/>
    <col min="15876" max="15876" width="14.140625" style="70" customWidth="1"/>
    <col min="15877" max="15892" width="10.7109375" style="70" customWidth="1"/>
    <col min="15893" max="15893" width="18.28515625" style="70" customWidth="1"/>
    <col min="15894" max="15894" width="10.7109375" style="70" customWidth="1"/>
    <col min="15895" max="15895" width="26.28515625" style="70" customWidth="1"/>
    <col min="15896" max="15896" width="10.7109375" style="70" customWidth="1"/>
    <col min="15897" max="15897" width="15.7109375" style="70" customWidth="1"/>
    <col min="15898" max="15898" width="10.7109375" style="70" customWidth="1"/>
    <col min="15899" max="15899" width="16.5703125" style="70" customWidth="1"/>
    <col min="15900" max="15900" width="10.7109375" style="70" customWidth="1"/>
    <col min="15901" max="15901" width="13.42578125" style="70" customWidth="1"/>
    <col min="15902" max="15902" width="10.7109375" style="70" customWidth="1"/>
    <col min="15903" max="16122" width="9.140625" style="70" customWidth="1"/>
    <col min="16123" max="16123" width="5.7109375" style="70" customWidth="1"/>
    <col min="16124" max="16125" width="21.7109375" style="70" customWidth="1"/>
    <col min="16126" max="16126" width="7.85546875" style="70"/>
    <col min="16127" max="16127" width="8.5703125" style="70" customWidth="1"/>
    <col min="16128" max="16128" width="7.85546875" style="70"/>
    <col min="16129" max="16129" width="5.7109375" style="70" customWidth="1"/>
    <col min="16130" max="16131" width="21.7109375" style="70" customWidth="1"/>
    <col min="16132" max="16132" width="14.140625" style="70" customWidth="1"/>
    <col min="16133" max="16148" width="10.7109375" style="70" customWidth="1"/>
    <col min="16149" max="16149" width="18.28515625" style="70" customWidth="1"/>
    <col min="16150" max="16150" width="10.7109375" style="70" customWidth="1"/>
    <col min="16151" max="16151" width="26.28515625" style="70" customWidth="1"/>
    <col min="16152" max="16152" width="10.7109375" style="70" customWidth="1"/>
    <col min="16153" max="16153" width="15.7109375" style="70" customWidth="1"/>
    <col min="16154" max="16154" width="10.7109375" style="70" customWidth="1"/>
    <col min="16155" max="16155" width="16.5703125" style="70" customWidth="1"/>
    <col min="16156" max="16156" width="10.7109375" style="70" customWidth="1"/>
    <col min="16157" max="16157" width="13.42578125" style="70" customWidth="1"/>
    <col min="16158" max="16158" width="10.7109375" style="70" customWidth="1"/>
    <col min="16159" max="16378" width="9.140625" style="70" customWidth="1"/>
    <col min="16379" max="16379" width="5.7109375" style="70" customWidth="1"/>
    <col min="16380" max="16381" width="21.7109375" style="70" customWidth="1"/>
    <col min="16382" max="16382" width="7.85546875" style="70"/>
    <col min="16383" max="16383" width="8.5703125" style="70" customWidth="1"/>
    <col min="16384" max="16384" width="7.85546875" style="70"/>
  </cols>
  <sheetData>
    <row r="1" spans="1:30" s="222" customFormat="1" ht="15.75" x14ac:dyDescent="0.25">
      <c r="A1" s="289" t="s">
        <v>620</v>
      </c>
    </row>
    <row r="2" spans="1:30" s="222" customFormat="1" ht="15.75" x14ac:dyDescent="0.25"/>
    <row r="3" spans="1:30" s="222" customFormat="1" ht="15.75" x14ac:dyDescent="0.25">
      <c r="A3" s="1094" t="s">
        <v>601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94"/>
      <c r="M3" s="1094"/>
      <c r="N3" s="1094"/>
      <c r="O3" s="1094"/>
      <c r="P3" s="1094"/>
      <c r="Q3" s="1094"/>
      <c r="R3" s="1094"/>
      <c r="S3" s="1094"/>
      <c r="T3" s="1094"/>
      <c r="U3" s="1094"/>
      <c r="V3" s="1094"/>
      <c r="W3" s="1094"/>
      <c r="X3" s="1094"/>
      <c r="Y3" s="1094"/>
      <c r="Z3" s="1094"/>
      <c r="AA3" s="1094"/>
      <c r="AB3" s="1094"/>
      <c r="AC3" s="1094"/>
      <c r="AD3" s="1094"/>
    </row>
    <row r="4" spans="1:30" s="222" customFormat="1" ht="15.75" x14ac:dyDescent="0.25">
      <c r="I4" s="587"/>
      <c r="J4" s="588"/>
      <c r="O4" s="587" t="str">
        <f>'1'!E5</f>
        <v>KABUPATEN/KOTA</v>
      </c>
      <c r="P4" s="588" t="str">
        <f>'1'!$F$5</f>
        <v>….......</v>
      </c>
      <c r="V4" s="586"/>
    </row>
    <row r="5" spans="1:30" s="222" customFormat="1" ht="15.75" x14ac:dyDescent="0.25">
      <c r="I5" s="587"/>
      <c r="J5" s="588"/>
      <c r="O5" s="587" t="str">
        <f>'1'!E6</f>
        <v>TAHUN</v>
      </c>
      <c r="P5" s="588" t="str">
        <f>'1'!$F$6</f>
        <v>….......</v>
      </c>
      <c r="V5" s="586"/>
    </row>
    <row r="6" spans="1:30" x14ac:dyDescent="0.2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</row>
    <row r="7" spans="1:30" ht="18" customHeight="1" x14ac:dyDescent="0.25">
      <c r="A7" s="1211" t="s">
        <v>2</v>
      </c>
      <c r="B7" s="1075" t="s">
        <v>254</v>
      </c>
      <c r="C7" s="1075" t="s">
        <v>409</v>
      </c>
      <c r="D7" s="1076" t="s">
        <v>602</v>
      </c>
      <c r="E7" s="1214" t="s">
        <v>1052</v>
      </c>
      <c r="F7" s="1215"/>
      <c r="G7" s="1215"/>
      <c r="H7" s="1215"/>
      <c r="I7" s="1215"/>
      <c r="J7" s="1215"/>
      <c r="K7" s="1215"/>
      <c r="L7" s="1215"/>
      <c r="M7" s="1215"/>
      <c r="N7" s="1215"/>
      <c r="O7" s="1215"/>
      <c r="P7" s="1215"/>
      <c r="Q7" s="1215"/>
      <c r="R7" s="1215"/>
      <c r="S7" s="1215"/>
      <c r="T7" s="1215"/>
      <c r="U7" s="1215"/>
      <c r="V7" s="1216"/>
      <c r="W7" s="1076" t="s">
        <v>1256</v>
      </c>
      <c r="X7" s="1076" t="s">
        <v>27</v>
      </c>
      <c r="Y7" s="1076" t="s">
        <v>1257</v>
      </c>
      <c r="Z7" s="1076" t="s">
        <v>27</v>
      </c>
      <c r="AA7" s="1076" t="s">
        <v>1258</v>
      </c>
      <c r="AB7" s="1076" t="s">
        <v>27</v>
      </c>
      <c r="AC7" s="1076" t="s">
        <v>1259</v>
      </c>
      <c r="AD7" s="1076" t="s">
        <v>27</v>
      </c>
    </row>
    <row r="8" spans="1:30" ht="18" customHeight="1" x14ac:dyDescent="0.25">
      <c r="A8" s="1212"/>
      <c r="B8" s="1070"/>
      <c r="C8" s="1070"/>
      <c r="D8" s="1089"/>
      <c r="E8" s="1072"/>
      <c r="F8" s="1073"/>
      <c r="G8" s="1073"/>
      <c r="H8" s="1073"/>
      <c r="I8" s="1073"/>
      <c r="J8" s="1073"/>
      <c r="K8" s="1073"/>
      <c r="L8" s="1073"/>
      <c r="M8" s="1073"/>
      <c r="N8" s="1073"/>
      <c r="O8" s="1073"/>
      <c r="P8" s="1073"/>
      <c r="Q8" s="1073"/>
      <c r="R8" s="1073"/>
      <c r="S8" s="1073"/>
      <c r="T8" s="1073"/>
      <c r="U8" s="1073"/>
      <c r="V8" s="1074"/>
      <c r="W8" s="1089"/>
      <c r="X8" s="1089"/>
      <c r="Y8" s="1089"/>
      <c r="Z8" s="1089"/>
      <c r="AA8" s="1089"/>
      <c r="AB8" s="1089"/>
      <c r="AC8" s="1089"/>
      <c r="AD8" s="1089"/>
    </row>
    <row r="9" spans="1:30" ht="38.25" customHeight="1" x14ac:dyDescent="0.25">
      <c r="A9" s="1213"/>
      <c r="B9" s="1071"/>
      <c r="C9" s="1071"/>
      <c r="D9" s="1077"/>
      <c r="E9" s="761" t="s">
        <v>603</v>
      </c>
      <c r="F9" s="761" t="s">
        <v>27</v>
      </c>
      <c r="G9" s="761" t="s">
        <v>604</v>
      </c>
      <c r="H9" s="761" t="s">
        <v>27</v>
      </c>
      <c r="I9" s="761" t="s">
        <v>605</v>
      </c>
      <c r="J9" s="761" t="s">
        <v>27</v>
      </c>
      <c r="K9" s="760" t="s">
        <v>606</v>
      </c>
      <c r="L9" s="760" t="s">
        <v>27</v>
      </c>
      <c r="M9" s="761" t="s">
        <v>607</v>
      </c>
      <c r="N9" s="761" t="s">
        <v>27</v>
      </c>
      <c r="O9" s="761" t="s">
        <v>608</v>
      </c>
      <c r="P9" s="761" t="s">
        <v>27</v>
      </c>
      <c r="Q9" s="761" t="s">
        <v>609</v>
      </c>
      <c r="R9" s="761" t="s">
        <v>27</v>
      </c>
      <c r="S9" s="761" t="s">
        <v>610</v>
      </c>
      <c r="T9" s="761" t="s">
        <v>27</v>
      </c>
      <c r="U9" s="761" t="s">
        <v>256</v>
      </c>
      <c r="V9" s="760" t="s">
        <v>27</v>
      </c>
      <c r="W9" s="1077"/>
      <c r="X9" s="1077"/>
      <c r="Y9" s="1077"/>
      <c r="Z9" s="1077"/>
      <c r="AA9" s="1077"/>
      <c r="AB9" s="1077"/>
      <c r="AC9" s="1077"/>
      <c r="AD9" s="1077"/>
    </row>
    <row r="10" spans="1:30" s="908" customFormat="1" ht="12" customHeight="1" x14ac:dyDescent="0.25">
      <c r="A10" s="925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06">
        <v>12</v>
      </c>
      <c r="M10" s="906">
        <v>13</v>
      </c>
      <c r="N10" s="906">
        <v>14</v>
      </c>
      <c r="O10" s="906">
        <v>15</v>
      </c>
      <c r="P10" s="906">
        <v>16</v>
      </c>
      <c r="Q10" s="906">
        <v>17</v>
      </c>
      <c r="R10" s="906">
        <v>18</v>
      </c>
      <c r="S10" s="906">
        <v>19</v>
      </c>
      <c r="T10" s="906">
        <v>20</v>
      </c>
      <c r="U10" s="906">
        <v>21</v>
      </c>
      <c r="V10" s="906">
        <v>22</v>
      </c>
      <c r="W10" s="906">
        <v>23</v>
      </c>
      <c r="X10" s="906">
        <v>24</v>
      </c>
      <c r="Y10" s="906">
        <v>25</v>
      </c>
      <c r="Z10" s="906">
        <v>26</v>
      </c>
      <c r="AA10" s="906">
        <v>27</v>
      </c>
      <c r="AB10" s="906">
        <v>28</v>
      </c>
      <c r="AC10" s="906">
        <v>29</v>
      </c>
      <c r="AD10" s="926">
        <v>30</v>
      </c>
    </row>
    <row r="11" spans="1:30" ht="20.100000000000001" customHeight="1" x14ac:dyDescent="0.25">
      <c r="A11" s="560">
        <v>1</v>
      </c>
      <c r="B11" s="130">
        <f>'9'!B9</f>
        <v>0</v>
      </c>
      <c r="C11" s="130">
        <f>'9'!C9</f>
        <v>0</v>
      </c>
      <c r="D11" s="228"/>
      <c r="E11" s="228"/>
      <c r="F11" s="278" t="e">
        <f>E11/$U11*100</f>
        <v>#DIV/0!</v>
      </c>
      <c r="G11" s="228"/>
      <c r="H11" s="278" t="e">
        <f t="shared" ref="H11:H30" si="0">G11/$U11*100</f>
        <v>#DIV/0!</v>
      </c>
      <c r="I11" s="228"/>
      <c r="J11" s="278" t="e">
        <f t="shared" ref="J11:J30" si="1">I11/$U11*100</f>
        <v>#DIV/0!</v>
      </c>
      <c r="K11" s="228"/>
      <c r="L11" s="290" t="e">
        <f t="shared" ref="L11:L30" si="2">K11/$U11*100</f>
        <v>#DIV/0!</v>
      </c>
      <c r="M11" s="291"/>
      <c r="N11" s="292" t="e">
        <f t="shared" ref="N11:N30" si="3">M11/$U11*100</f>
        <v>#DIV/0!</v>
      </c>
      <c r="O11" s="291"/>
      <c r="P11" s="292" t="e">
        <f t="shared" ref="P11:P30" si="4">O11/$U11*100</f>
        <v>#DIV/0!</v>
      </c>
      <c r="Q11" s="291"/>
      <c r="R11" s="292" t="e">
        <f t="shared" ref="R11:R30" si="5">Q11/$U11*100</f>
        <v>#DIV/0!</v>
      </c>
      <c r="S11" s="291"/>
      <c r="T11" s="292" t="e">
        <f t="shared" ref="T11:T30" si="6">S11/$U11*100</f>
        <v>#DIV/0!</v>
      </c>
      <c r="U11" s="293">
        <f t="shared" ref="U11:U30" si="7">SUM(E11,G11,I11,K11,M11,M11,O11,Q11)</f>
        <v>0</v>
      </c>
      <c r="V11" s="278" t="e">
        <f>U11/D11*100</f>
        <v>#DIV/0!</v>
      </c>
      <c r="W11" s="291"/>
      <c r="X11" s="292" t="e">
        <f>W11/$U11*100</f>
        <v>#DIV/0!</v>
      </c>
      <c r="Y11" s="291"/>
      <c r="Z11" s="292" t="e">
        <f t="shared" ref="Z11:Z30" si="8">Y11/$U11*100</f>
        <v>#DIV/0!</v>
      </c>
      <c r="AA11" s="291"/>
      <c r="AB11" s="292" t="e">
        <f t="shared" ref="AB11:AB30" si="9">AA11/$U11*100</f>
        <v>#DIV/0!</v>
      </c>
      <c r="AC11" s="291"/>
      <c r="AD11" s="294" t="e">
        <f t="shared" ref="AD11:AD30" si="10">AC11/$U11*100</f>
        <v>#DIV/0!</v>
      </c>
    </row>
    <row r="12" spans="1:30" ht="20.100000000000001" customHeight="1" x14ac:dyDescent="0.25">
      <c r="A12" s="556">
        <v>2</v>
      </c>
      <c r="B12" s="130">
        <f>'9'!B10</f>
        <v>0</v>
      </c>
      <c r="C12" s="130">
        <f>'9'!C10</f>
        <v>0</v>
      </c>
      <c r="D12" s="228"/>
      <c r="E12" s="228"/>
      <c r="F12" s="278" t="e">
        <f t="shared" ref="F12:F30" si="11">E12/$U12*100</f>
        <v>#DIV/0!</v>
      </c>
      <c r="G12" s="228"/>
      <c r="H12" s="278" t="e">
        <f t="shared" si="0"/>
        <v>#DIV/0!</v>
      </c>
      <c r="I12" s="228"/>
      <c r="J12" s="278" t="e">
        <f t="shared" si="1"/>
        <v>#DIV/0!</v>
      </c>
      <c r="K12" s="228"/>
      <c r="L12" s="278" t="e">
        <f t="shared" si="2"/>
        <v>#DIV/0!</v>
      </c>
      <c r="M12" s="295"/>
      <c r="N12" s="296" t="e">
        <f t="shared" si="3"/>
        <v>#DIV/0!</v>
      </c>
      <c r="O12" s="295"/>
      <c r="P12" s="296" t="e">
        <f t="shared" si="4"/>
        <v>#DIV/0!</v>
      </c>
      <c r="Q12" s="295"/>
      <c r="R12" s="296" t="e">
        <f t="shared" si="5"/>
        <v>#DIV/0!</v>
      </c>
      <c r="S12" s="295"/>
      <c r="T12" s="296" t="e">
        <f t="shared" si="6"/>
        <v>#DIV/0!</v>
      </c>
      <c r="U12" s="297">
        <f>SUM(E12,G12,I12,K12,M12,M12,O12,Q12)</f>
        <v>0</v>
      </c>
      <c r="V12" s="278" t="e">
        <f>U12/D12*100</f>
        <v>#DIV/0!</v>
      </c>
      <c r="W12" s="295"/>
      <c r="X12" s="296" t="e">
        <f t="shared" ref="X12:X30" si="12">W12/$U12*100</f>
        <v>#DIV/0!</v>
      </c>
      <c r="Y12" s="295"/>
      <c r="Z12" s="296" t="e">
        <f t="shared" si="8"/>
        <v>#DIV/0!</v>
      </c>
      <c r="AA12" s="295"/>
      <c r="AB12" s="296" t="e">
        <f t="shared" si="9"/>
        <v>#DIV/0!</v>
      </c>
      <c r="AC12" s="295"/>
      <c r="AD12" s="298" t="e">
        <f t="shared" si="10"/>
        <v>#DIV/0!</v>
      </c>
    </row>
    <row r="13" spans="1:30" ht="20.100000000000001" customHeight="1" x14ac:dyDescent="0.25">
      <c r="A13" s="556">
        <v>3</v>
      </c>
      <c r="B13" s="130">
        <f>'9'!B11</f>
        <v>0</v>
      </c>
      <c r="C13" s="130">
        <f>'9'!C11</f>
        <v>0</v>
      </c>
      <c r="D13" s="228"/>
      <c r="E13" s="228"/>
      <c r="F13" s="278" t="e">
        <f>E13/$U13*100</f>
        <v>#DIV/0!</v>
      </c>
      <c r="G13" s="228"/>
      <c r="H13" s="278" t="e">
        <f t="shared" si="0"/>
        <v>#DIV/0!</v>
      </c>
      <c r="I13" s="228"/>
      <c r="J13" s="278" t="e">
        <f t="shared" si="1"/>
        <v>#DIV/0!</v>
      </c>
      <c r="K13" s="228"/>
      <c r="L13" s="278" t="e">
        <f t="shared" si="2"/>
        <v>#DIV/0!</v>
      </c>
      <c r="M13" s="295"/>
      <c r="N13" s="296" t="e">
        <f t="shared" si="3"/>
        <v>#DIV/0!</v>
      </c>
      <c r="O13" s="295"/>
      <c r="P13" s="296" t="e">
        <f t="shared" si="4"/>
        <v>#DIV/0!</v>
      </c>
      <c r="Q13" s="295"/>
      <c r="R13" s="296" t="e">
        <f t="shared" si="5"/>
        <v>#DIV/0!</v>
      </c>
      <c r="S13" s="295"/>
      <c r="T13" s="296" t="e">
        <f t="shared" si="6"/>
        <v>#DIV/0!</v>
      </c>
      <c r="U13" s="297">
        <f t="shared" si="7"/>
        <v>0</v>
      </c>
      <c r="V13" s="278" t="e">
        <f t="shared" ref="V13:V30" si="13">U13/D13*100</f>
        <v>#DIV/0!</v>
      </c>
      <c r="W13" s="295"/>
      <c r="X13" s="296" t="e">
        <f t="shared" si="12"/>
        <v>#DIV/0!</v>
      </c>
      <c r="Y13" s="295"/>
      <c r="Z13" s="296" t="e">
        <f t="shared" si="8"/>
        <v>#DIV/0!</v>
      </c>
      <c r="AA13" s="295"/>
      <c r="AB13" s="296" t="e">
        <f t="shared" si="9"/>
        <v>#DIV/0!</v>
      </c>
      <c r="AC13" s="295"/>
      <c r="AD13" s="298" t="e">
        <f t="shared" si="10"/>
        <v>#DIV/0!</v>
      </c>
    </row>
    <row r="14" spans="1:30" ht="20.100000000000001" customHeight="1" x14ac:dyDescent="0.25">
      <c r="A14" s="556">
        <v>4</v>
      </c>
      <c r="B14" s="130">
        <f>'9'!B12</f>
        <v>0</v>
      </c>
      <c r="C14" s="130">
        <f>'9'!C12</f>
        <v>0</v>
      </c>
      <c r="D14" s="228"/>
      <c r="E14" s="228"/>
      <c r="F14" s="278" t="e">
        <f t="shared" si="11"/>
        <v>#DIV/0!</v>
      </c>
      <c r="G14" s="228"/>
      <c r="H14" s="278" t="e">
        <f t="shared" si="0"/>
        <v>#DIV/0!</v>
      </c>
      <c r="I14" s="228"/>
      <c r="J14" s="278" t="e">
        <f t="shared" si="1"/>
        <v>#DIV/0!</v>
      </c>
      <c r="K14" s="228"/>
      <c r="L14" s="278" t="e">
        <f t="shared" si="2"/>
        <v>#DIV/0!</v>
      </c>
      <c r="M14" s="295"/>
      <c r="N14" s="296" t="e">
        <f t="shared" si="3"/>
        <v>#DIV/0!</v>
      </c>
      <c r="O14" s="295"/>
      <c r="P14" s="296" t="e">
        <f t="shared" si="4"/>
        <v>#DIV/0!</v>
      </c>
      <c r="Q14" s="295"/>
      <c r="R14" s="296" t="e">
        <f t="shared" si="5"/>
        <v>#DIV/0!</v>
      </c>
      <c r="S14" s="295"/>
      <c r="T14" s="296" t="e">
        <f t="shared" si="6"/>
        <v>#DIV/0!</v>
      </c>
      <c r="U14" s="297">
        <f t="shared" si="7"/>
        <v>0</v>
      </c>
      <c r="V14" s="278" t="e">
        <f t="shared" si="13"/>
        <v>#DIV/0!</v>
      </c>
      <c r="W14" s="295"/>
      <c r="X14" s="296" t="e">
        <f t="shared" si="12"/>
        <v>#DIV/0!</v>
      </c>
      <c r="Y14" s="295"/>
      <c r="Z14" s="296" t="e">
        <f t="shared" si="8"/>
        <v>#DIV/0!</v>
      </c>
      <c r="AA14" s="295"/>
      <c r="AB14" s="296" t="e">
        <f t="shared" si="9"/>
        <v>#DIV/0!</v>
      </c>
      <c r="AC14" s="295"/>
      <c r="AD14" s="298" t="e">
        <f t="shared" si="10"/>
        <v>#DIV/0!</v>
      </c>
    </row>
    <row r="15" spans="1:30" ht="20.100000000000001" customHeight="1" x14ac:dyDescent="0.25">
      <c r="A15" s="556">
        <v>5</v>
      </c>
      <c r="B15" s="130">
        <f>'9'!B13</f>
        <v>0</v>
      </c>
      <c r="C15" s="130">
        <f>'9'!C13</f>
        <v>0</v>
      </c>
      <c r="D15" s="228"/>
      <c r="E15" s="228"/>
      <c r="F15" s="278" t="e">
        <f t="shared" si="11"/>
        <v>#DIV/0!</v>
      </c>
      <c r="G15" s="228"/>
      <c r="H15" s="278" t="e">
        <f t="shared" si="0"/>
        <v>#DIV/0!</v>
      </c>
      <c r="I15" s="228"/>
      <c r="J15" s="278" t="e">
        <f t="shared" si="1"/>
        <v>#DIV/0!</v>
      </c>
      <c r="K15" s="228"/>
      <c r="L15" s="278" t="e">
        <f t="shared" si="2"/>
        <v>#DIV/0!</v>
      </c>
      <c r="M15" s="295"/>
      <c r="N15" s="296" t="e">
        <f t="shared" si="3"/>
        <v>#DIV/0!</v>
      </c>
      <c r="O15" s="295"/>
      <c r="P15" s="296" t="e">
        <f t="shared" si="4"/>
        <v>#DIV/0!</v>
      </c>
      <c r="Q15" s="295"/>
      <c r="R15" s="296" t="e">
        <f t="shared" si="5"/>
        <v>#DIV/0!</v>
      </c>
      <c r="S15" s="295"/>
      <c r="T15" s="296" t="e">
        <f t="shared" si="6"/>
        <v>#DIV/0!</v>
      </c>
      <c r="U15" s="297">
        <f t="shared" si="7"/>
        <v>0</v>
      </c>
      <c r="V15" s="278" t="e">
        <f t="shared" si="13"/>
        <v>#DIV/0!</v>
      </c>
      <c r="W15" s="295"/>
      <c r="X15" s="296" t="e">
        <f t="shared" si="12"/>
        <v>#DIV/0!</v>
      </c>
      <c r="Y15" s="295"/>
      <c r="Z15" s="296" t="e">
        <f t="shared" si="8"/>
        <v>#DIV/0!</v>
      </c>
      <c r="AA15" s="295"/>
      <c r="AB15" s="296" t="e">
        <f t="shared" si="9"/>
        <v>#DIV/0!</v>
      </c>
      <c r="AC15" s="295"/>
      <c r="AD15" s="298" t="e">
        <f t="shared" si="10"/>
        <v>#DIV/0!</v>
      </c>
    </row>
    <row r="16" spans="1:30" ht="20.100000000000001" customHeight="1" x14ac:dyDescent="0.25">
      <c r="A16" s="556">
        <v>6</v>
      </c>
      <c r="B16" s="130">
        <f>'9'!B14</f>
        <v>0</v>
      </c>
      <c r="C16" s="130">
        <f>'9'!C14</f>
        <v>0</v>
      </c>
      <c r="D16" s="228"/>
      <c r="E16" s="228"/>
      <c r="F16" s="278" t="e">
        <f t="shared" si="11"/>
        <v>#DIV/0!</v>
      </c>
      <c r="G16" s="228"/>
      <c r="H16" s="278" t="e">
        <f t="shared" si="0"/>
        <v>#DIV/0!</v>
      </c>
      <c r="I16" s="228"/>
      <c r="J16" s="278" t="e">
        <f t="shared" si="1"/>
        <v>#DIV/0!</v>
      </c>
      <c r="K16" s="228"/>
      <c r="L16" s="278" t="e">
        <f t="shared" si="2"/>
        <v>#DIV/0!</v>
      </c>
      <c r="M16" s="295"/>
      <c r="N16" s="296" t="e">
        <f t="shared" si="3"/>
        <v>#DIV/0!</v>
      </c>
      <c r="O16" s="295"/>
      <c r="P16" s="296" t="e">
        <f t="shared" si="4"/>
        <v>#DIV/0!</v>
      </c>
      <c r="Q16" s="295"/>
      <c r="R16" s="296" t="e">
        <f t="shared" si="5"/>
        <v>#DIV/0!</v>
      </c>
      <c r="S16" s="295"/>
      <c r="T16" s="296" t="e">
        <f t="shared" si="6"/>
        <v>#DIV/0!</v>
      </c>
      <c r="U16" s="297">
        <f t="shared" si="7"/>
        <v>0</v>
      </c>
      <c r="V16" s="278" t="e">
        <f t="shared" si="13"/>
        <v>#DIV/0!</v>
      </c>
      <c r="W16" s="295"/>
      <c r="X16" s="296" t="e">
        <f t="shared" si="12"/>
        <v>#DIV/0!</v>
      </c>
      <c r="Y16" s="295"/>
      <c r="Z16" s="296" t="e">
        <f t="shared" si="8"/>
        <v>#DIV/0!</v>
      </c>
      <c r="AA16" s="295"/>
      <c r="AB16" s="296" t="e">
        <f t="shared" si="9"/>
        <v>#DIV/0!</v>
      </c>
      <c r="AC16" s="295"/>
      <c r="AD16" s="298" t="e">
        <f t="shared" si="10"/>
        <v>#DIV/0!</v>
      </c>
    </row>
    <row r="17" spans="1:30" ht="20.100000000000001" customHeight="1" x14ac:dyDescent="0.25">
      <c r="A17" s="556">
        <v>7</v>
      </c>
      <c r="B17" s="130">
        <f>'9'!B15</f>
        <v>0</v>
      </c>
      <c r="C17" s="130">
        <f>'9'!C15</f>
        <v>0</v>
      </c>
      <c r="D17" s="228"/>
      <c r="E17" s="228"/>
      <c r="F17" s="278" t="e">
        <f t="shared" si="11"/>
        <v>#DIV/0!</v>
      </c>
      <c r="G17" s="228"/>
      <c r="H17" s="278" t="e">
        <f t="shared" si="0"/>
        <v>#DIV/0!</v>
      </c>
      <c r="I17" s="228"/>
      <c r="J17" s="278" t="e">
        <f t="shared" si="1"/>
        <v>#DIV/0!</v>
      </c>
      <c r="K17" s="228"/>
      <c r="L17" s="278" t="e">
        <f t="shared" si="2"/>
        <v>#DIV/0!</v>
      </c>
      <c r="M17" s="295"/>
      <c r="N17" s="296" t="e">
        <f t="shared" si="3"/>
        <v>#DIV/0!</v>
      </c>
      <c r="O17" s="295"/>
      <c r="P17" s="296" t="e">
        <f t="shared" si="4"/>
        <v>#DIV/0!</v>
      </c>
      <c r="Q17" s="295"/>
      <c r="R17" s="296" t="e">
        <f t="shared" si="5"/>
        <v>#DIV/0!</v>
      </c>
      <c r="S17" s="295"/>
      <c r="T17" s="296" t="e">
        <f t="shared" si="6"/>
        <v>#DIV/0!</v>
      </c>
      <c r="U17" s="297">
        <f t="shared" si="7"/>
        <v>0</v>
      </c>
      <c r="V17" s="278" t="e">
        <f t="shared" si="13"/>
        <v>#DIV/0!</v>
      </c>
      <c r="W17" s="295"/>
      <c r="X17" s="296" t="e">
        <f t="shared" si="12"/>
        <v>#DIV/0!</v>
      </c>
      <c r="Y17" s="295"/>
      <c r="Z17" s="296" t="e">
        <f t="shared" si="8"/>
        <v>#DIV/0!</v>
      </c>
      <c r="AA17" s="295"/>
      <c r="AB17" s="296" t="e">
        <f t="shared" si="9"/>
        <v>#DIV/0!</v>
      </c>
      <c r="AC17" s="295"/>
      <c r="AD17" s="298" t="e">
        <f t="shared" si="10"/>
        <v>#DIV/0!</v>
      </c>
    </row>
    <row r="18" spans="1:30" ht="20.100000000000001" customHeight="1" x14ac:dyDescent="0.25">
      <c r="A18" s="556">
        <v>8</v>
      </c>
      <c r="B18" s="130">
        <f>'9'!B16</f>
        <v>0</v>
      </c>
      <c r="C18" s="130">
        <f>'9'!C16</f>
        <v>0</v>
      </c>
      <c r="D18" s="228"/>
      <c r="E18" s="228"/>
      <c r="F18" s="278" t="e">
        <f t="shared" si="11"/>
        <v>#DIV/0!</v>
      </c>
      <c r="G18" s="228"/>
      <c r="H18" s="278" t="e">
        <f t="shared" si="0"/>
        <v>#DIV/0!</v>
      </c>
      <c r="I18" s="228"/>
      <c r="J18" s="278" t="e">
        <f t="shared" si="1"/>
        <v>#DIV/0!</v>
      </c>
      <c r="K18" s="228"/>
      <c r="L18" s="278" t="e">
        <f t="shared" si="2"/>
        <v>#DIV/0!</v>
      </c>
      <c r="M18" s="295"/>
      <c r="N18" s="296" t="e">
        <f t="shared" si="3"/>
        <v>#DIV/0!</v>
      </c>
      <c r="O18" s="295"/>
      <c r="P18" s="296" t="e">
        <f t="shared" si="4"/>
        <v>#DIV/0!</v>
      </c>
      <c r="Q18" s="295"/>
      <c r="R18" s="296" t="e">
        <f t="shared" si="5"/>
        <v>#DIV/0!</v>
      </c>
      <c r="S18" s="295"/>
      <c r="T18" s="296" t="e">
        <f t="shared" si="6"/>
        <v>#DIV/0!</v>
      </c>
      <c r="U18" s="297">
        <f t="shared" si="7"/>
        <v>0</v>
      </c>
      <c r="V18" s="278" t="e">
        <f t="shared" si="13"/>
        <v>#DIV/0!</v>
      </c>
      <c r="W18" s="295"/>
      <c r="X18" s="296" t="e">
        <f t="shared" si="12"/>
        <v>#DIV/0!</v>
      </c>
      <c r="Y18" s="295"/>
      <c r="Z18" s="296" t="e">
        <f t="shared" si="8"/>
        <v>#DIV/0!</v>
      </c>
      <c r="AA18" s="295"/>
      <c r="AB18" s="296" t="e">
        <f t="shared" si="9"/>
        <v>#DIV/0!</v>
      </c>
      <c r="AC18" s="295"/>
      <c r="AD18" s="298" t="e">
        <f t="shared" si="10"/>
        <v>#DIV/0!</v>
      </c>
    </row>
    <row r="19" spans="1:30" ht="20.100000000000001" customHeight="1" x14ac:dyDescent="0.25">
      <c r="A19" s="556">
        <v>9</v>
      </c>
      <c r="B19" s="130">
        <f>'9'!B17</f>
        <v>0</v>
      </c>
      <c r="C19" s="130">
        <f>'9'!C17</f>
        <v>0</v>
      </c>
      <c r="D19" s="228"/>
      <c r="E19" s="228"/>
      <c r="F19" s="278" t="e">
        <f t="shared" si="11"/>
        <v>#DIV/0!</v>
      </c>
      <c r="G19" s="228"/>
      <c r="H19" s="278" t="e">
        <f t="shared" si="0"/>
        <v>#DIV/0!</v>
      </c>
      <c r="I19" s="228"/>
      <c r="J19" s="278" t="e">
        <f t="shared" si="1"/>
        <v>#DIV/0!</v>
      </c>
      <c r="K19" s="228"/>
      <c r="L19" s="278" t="e">
        <f t="shared" si="2"/>
        <v>#DIV/0!</v>
      </c>
      <c r="M19" s="295"/>
      <c r="N19" s="296" t="e">
        <f t="shared" si="3"/>
        <v>#DIV/0!</v>
      </c>
      <c r="O19" s="295"/>
      <c r="P19" s="296" t="e">
        <f t="shared" si="4"/>
        <v>#DIV/0!</v>
      </c>
      <c r="Q19" s="295"/>
      <c r="R19" s="296" t="e">
        <f t="shared" si="5"/>
        <v>#DIV/0!</v>
      </c>
      <c r="S19" s="295"/>
      <c r="T19" s="296" t="e">
        <f t="shared" si="6"/>
        <v>#DIV/0!</v>
      </c>
      <c r="U19" s="297">
        <f t="shared" si="7"/>
        <v>0</v>
      </c>
      <c r="V19" s="278" t="e">
        <f t="shared" si="13"/>
        <v>#DIV/0!</v>
      </c>
      <c r="W19" s="295"/>
      <c r="X19" s="296" t="e">
        <f t="shared" si="12"/>
        <v>#DIV/0!</v>
      </c>
      <c r="Y19" s="295"/>
      <c r="Z19" s="296" t="e">
        <f t="shared" si="8"/>
        <v>#DIV/0!</v>
      </c>
      <c r="AA19" s="295"/>
      <c r="AB19" s="296" t="e">
        <f t="shared" si="9"/>
        <v>#DIV/0!</v>
      </c>
      <c r="AC19" s="295"/>
      <c r="AD19" s="298" t="e">
        <f t="shared" si="10"/>
        <v>#DIV/0!</v>
      </c>
    </row>
    <row r="20" spans="1:30" ht="20.100000000000001" customHeight="1" x14ac:dyDescent="0.25">
      <c r="A20" s="556">
        <v>10</v>
      </c>
      <c r="B20" s="130">
        <f>'9'!B18</f>
        <v>0</v>
      </c>
      <c r="C20" s="130">
        <f>'9'!C18</f>
        <v>0</v>
      </c>
      <c r="D20" s="228"/>
      <c r="E20" s="228"/>
      <c r="F20" s="278" t="e">
        <f t="shared" si="11"/>
        <v>#DIV/0!</v>
      </c>
      <c r="G20" s="228"/>
      <c r="H20" s="278" t="e">
        <f t="shared" si="0"/>
        <v>#DIV/0!</v>
      </c>
      <c r="I20" s="228"/>
      <c r="J20" s="278" t="e">
        <f t="shared" si="1"/>
        <v>#DIV/0!</v>
      </c>
      <c r="K20" s="228"/>
      <c r="L20" s="278" t="e">
        <f t="shared" si="2"/>
        <v>#DIV/0!</v>
      </c>
      <c r="M20" s="295"/>
      <c r="N20" s="296" t="e">
        <f t="shared" si="3"/>
        <v>#DIV/0!</v>
      </c>
      <c r="O20" s="295"/>
      <c r="P20" s="296" t="e">
        <f t="shared" si="4"/>
        <v>#DIV/0!</v>
      </c>
      <c r="Q20" s="295"/>
      <c r="R20" s="296" t="e">
        <f>Q20/$U20*100</f>
        <v>#DIV/0!</v>
      </c>
      <c r="S20" s="295"/>
      <c r="T20" s="296" t="e">
        <f t="shared" si="6"/>
        <v>#DIV/0!</v>
      </c>
      <c r="U20" s="297">
        <f t="shared" si="7"/>
        <v>0</v>
      </c>
      <c r="V20" s="278" t="e">
        <f t="shared" si="13"/>
        <v>#DIV/0!</v>
      </c>
      <c r="W20" s="295"/>
      <c r="X20" s="296" t="e">
        <f t="shared" si="12"/>
        <v>#DIV/0!</v>
      </c>
      <c r="Y20" s="295"/>
      <c r="Z20" s="296" t="e">
        <f t="shared" si="8"/>
        <v>#DIV/0!</v>
      </c>
      <c r="AA20" s="295"/>
      <c r="AB20" s="296" t="e">
        <f t="shared" si="9"/>
        <v>#DIV/0!</v>
      </c>
      <c r="AC20" s="295"/>
      <c r="AD20" s="298" t="e">
        <f t="shared" si="10"/>
        <v>#DIV/0!</v>
      </c>
    </row>
    <row r="21" spans="1:30" ht="20.100000000000001" customHeight="1" x14ac:dyDescent="0.25">
      <c r="A21" s="556">
        <v>11</v>
      </c>
      <c r="B21" s="130">
        <f>'9'!B19</f>
        <v>0</v>
      </c>
      <c r="C21" s="130">
        <f>'9'!C19</f>
        <v>0</v>
      </c>
      <c r="D21" s="228"/>
      <c r="E21" s="228"/>
      <c r="F21" s="278" t="e">
        <f t="shared" si="11"/>
        <v>#DIV/0!</v>
      </c>
      <c r="G21" s="228"/>
      <c r="H21" s="278" t="e">
        <f t="shared" si="0"/>
        <v>#DIV/0!</v>
      </c>
      <c r="I21" s="228"/>
      <c r="J21" s="278" t="e">
        <f t="shared" si="1"/>
        <v>#DIV/0!</v>
      </c>
      <c r="K21" s="228"/>
      <c r="L21" s="278" t="e">
        <f t="shared" si="2"/>
        <v>#DIV/0!</v>
      </c>
      <c r="M21" s="295"/>
      <c r="N21" s="296" t="e">
        <f t="shared" si="3"/>
        <v>#DIV/0!</v>
      </c>
      <c r="O21" s="295"/>
      <c r="P21" s="296" t="e">
        <f t="shared" si="4"/>
        <v>#DIV/0!</v>
      </c>
      <c r="Q21" s="295"/>
      <c r="R21" s="296" t="e">
        <f t="shared" si="5"/>
        <v>#DIV/0!</v>
      </c>
      <c r="S21" s="295"/>
      <c r="T21" s="296" t="e">
        <f t="shared" si="6"/>
        <v>#DIV/0!</v>
      </c>
      <c r="U21" s="297">
        <f t="shared" si="7"/>
        <v>0</v>
      </c>
      <c r="V21" s="278" t="e">
        <f t="shared" si="13"/>
        <v>#DIV/0!</v>
      </c>
      <c r="W21" s="295"/>
      <c r="X21" s="296" t="e">
        <f t="shared" si="12"/>
        <v>#DIV/0!</v>
      </c>
      <c r="Y21" s="295"/>
      <c r="Z21" s="296" t="e">
        <f t="shared" si="8"/>
        <v>#DIV/0!</v>
      </c>
      <c r="AA21" s="295"/>
      <c r="AB21" s="296" t="e">
        <f t="shared" si="9"/>
        <v>#DIV/0!</v>
      </c>
      <c r="AC21" s="295"/>
      <c r="AD21" s="298" t="e">
        <f t="shared" si="10"/>
        <v>#DIV/0!</v>
      </c>
    </row>
    <row r="22" spans="1:30" ht="20.100000000000001" customHeight="1" x14ac:dyDescent="0.25">
      <c r="A22" s="556">
        <v>12</v>
      </c>
      <c r="B22" s="130">
        <f>'9'!B20</f>
        <v>0</v>
      </c>
      <c r="C22" s="130">
        <f>'9'!C20</f>
        <v>0</v>
      </c>
      <c r="D22" s="228"/>
      <c r="E22" s="228"/>
      <c r="F22" s="278" t="e">
        <f t="shared" si="11"/>
        <v>#DIV/0!</v>
      </c>
      <c r="G22" s="228"/>
      <c r="H22" s="278" t="e">
        <f t="shared" si="0"/>
        <v>#DIV/0!</v>
      </c>
      <c r="I22" s="228"/>
      <c r="J22" s="278" t="e">
        <f t="shared" si="1"/>
        <v>#DIV/0!</v>
      </c>
      <c r="K22" s="228"/>
      <c r="L22" s="278" t="e">
        <f t="shared" si="2"/>
        <v>#DIV/0!</v>
      </c>
      <c r="M22" s="295"/>
      <c r="N22" s="296" t="e">
        <f t="shared" si="3"/>
        <v>#DIV/0!</v>
      </c>
      <c r="O22" s="295"/>
      <c r="P22" s="296" t="e">
        <f t="shared" si="4"/>
        <v>#DIV/0!</v>
      </c>
      <c r="Q22" s="295"/>
      <c r="R22" s="296" t="e">
        <f t="shared" si="5"/>
        <v>#DIV/0!</v>
      </c>
      <c r="S22" s="295"/>
      <c r="T22" s="296" t="e">
        <f t="shared" si="6"/>
        <v>#DIV/0!</v>
      </c>
      <c r="U22" s="297">
        <f t="shared" si="7"/>
        <v>0</v>
      </c>
      <c r="V22" s="278" t="e">
        <f t="shared" si="13"/>
        <v>#DIV/0!</v>
      </c>
      <c r="W22" s="295"/>
      <c r="X22" s="296" t="e">
        <f t="shared" si="12"/>
        <v>#DIV/0!</v>
      </c>
      <c r="Y22" s="295"/>
      <c r="Z22" s="296" t="e">
        <f t="shared" si="8"/>
        <v>#DIV/0!</v>
      </c>
      <c r="AA22" s="295"/>
      <c r="AB22" s="296" t="e">
        <f t="shared" si="9"/>
        <v>#DIV/0!</v>
      </c>
      <c r="AC22" s="295"/>
      <c r="AD22" s="298" t="e">
        <f t="shared" si="10"/>
        <v>#DIV/0!</v>
      </c>
    </row>
    <row r="23" spans="1:30" ht="20.100000000000001" customHeight="1" x14ac:dyDescent="0.25">
      <c r="A23" s="556">
        <v>13</v>
      </c>
      <c r="B23" s="130">
        <f>'9'!B21</f>
        <v>0</v>
      </c>
      <c r="C23" s="130">
        <f>'9'!C21</f>
        <v>0</v>
      </c>
      <c r="D23" s="228"/>
      <c r="E23" s="228"/>
      <c r="F23" s="278" t="e">
        <f t="shared" si="11"/>
        <v>#DIV/0!</v>
      </c>
      <c r="G23" s="228"/>
      <c r="H23" s="278" t="e">
        <f t="shared" si="0"/>
        <v>#DIV/0!</v>
      </c>
      <c r="I23" s="228"/>
      <c r="J23" s="278" t="e">
        <f t="shared" si="1"/>
        <v>#DIV/0!</v>
      </c>
      <c r="K23" s="228"/>
      <c r="L23" s="278" t="e">
        <f t="shared" si="2"/>
        <v>#DIV/0!</v>
      </c>
      <c r="M23" s="295"/>
      <c r="N23" s="296" t="e">
        <f t="shared" si="3"/>
        <v>#DIV/0!</v>
      </c>
      <c r="O23" s="295"/>
      <c r="P23" s="296" t="e">
        <f t="shared" si="4"/>
        <v>#DIV/0!</v>
      </c>
      <c r="Q23" s="295"/>
      <c r="R23" s="296" t="e">
        <f t="shared" si="5"/>
        <v>#DIV/0!</v>
      </c>
      <c r="S23" s="295"/>
      <c r="T23" s="296" t="e">
        <f t="shared" si="6"/>
        <v>#DIV/0!</v>
      </c>
      <c r="U23" s="297">
        <f t="shared" si="7"/>
        <v>0</v>
      </c>
      <c r="V23" s="278" t="e">
        <f t="shared" si="13"/>
        <v>#DIV/0!</v>
      </c>
      <c r="W23" s="295"/>
      <c r="X23" s="296" t="e">
        <f t="shared" si="12"/>
        <v>#DIV/0!</v>
      </c>
      <c r="Y23" s="295"/>
      <c r="Z23" s="296" t="e">
        <f t="shared" si="8"/>
        <v>#DIV/0!</v>
      </c>
      <c r="AA23" s="295"/>
      <c r="AB23" s="296" t="e">
        <f t="shared" si="9"/>
        <v>#DIV/0!</v>
      </c>
      <c r="AC23" s="295"/>
      <c r="AD23" s="298" t="e">
        <f t="shared" si="10"/>
        <v>#DIV/0!</v>
      </c>
    </row>
    <row r="24" spans="1:30" ht="20.100000000000001" customHeight="1" x14ac:dyDescent="0.25">
      <c r="A24" s="556">
        <v>14</v>
      </c>
      <c r="B24" s="130">
        <f>'9'!B22</f>
        <v>0</v>
      </c>
      <c r="C24" s="130">
        <f>'9'!C22</f>
        <v>0</v>
      </c>
      <c r="D24" s="228"/>
      <c r="E24" s="228"/>
      <c r="F24" s="278" t="e">
        <f t="shared" si="11"/>
        <v>#DIV/0!</v>
      </c>
      <c r="G24" s="228"/>
      <c r="H24" s="278" t="e">
        <f t="shared" si="0"/>
        <v>#DIV/0!</v>
      </c>
      <c r="I24" s="228"/>
      <c r="J24" s="278" t="e">
        <f t="shared" si="1"/>
        <v>#DIV/0!</v>
      </c>
      <c r="K24" s="228"/>
      <c r="L24" s="278" t="e">
        <f t="shared" si="2"/>
        <v>#DIV/0!</v>
      </c>
      <c r="M24" s="295"/>
      <c r="N24" s="296" t="e">
        <f t="shared" si="3"/>
        <v>#DIV/0!</v>
      </c>
      <c r="O24" s="295"/>
      <c r="P24" s="296" t="e">
        <f t="shared" si="4"/>
        <v>#DIV/0!</v>
      </c>
      <c r="Q24" s="295"/>
      <c r="R24" s="296" t="e">
        <f t="shared" si="5"/>
        <v>#DIV/0!</v>
      </c>
      <c r="S24" s="295"/>
      <c r="T24" s="296" t="e">
        <f t="shared" si="6"/>
        <v>#DIV/0!</v>
      </c>
      <c r="U24" s="297">
        <f t="shared" si="7"/>
        <v>0</v>
      </c>
      <c r="V24" s="278" t="e">
        <f t="shared" si="13"/>
        <v>#DIV/0!</v>
      </c>
      <c r="W24" s="295"/>
      <c r="X24" s="296" t="e">
        <f t="shared" si="12"/>
        <v>#DIV/0!</v>
      </c>
      <c r="Y24" s="295"/>
      <c r="Z24" s="296" t="e">
        <f t="shared" si="8"/>
        <v>#DIV/0!</v>
      </c>
      <c r="AA24" s="295"/>
      <c r="AB24" s="296" t="e">
        <f t="shared" si="9"/>
        <v>#DIV/0!</v>
      </c>
      <c r="AC24" s="295"/>
      <c r="AD24" s="298" t="e">
        <f t="shared" si="10"/>
        <v>#DIV/0!</v>
      </c>
    </row>
    <row r="25" spans="1:30" ht="20.100000000000001" customHeight="1" x14ac:dyDescent="0.25">
      <c r="A25" s="556">
        <v>15</v>
      </c>
      <c r="B25" s="130">
        <f>'9'!B23</f>
        <v>0</v>
      </c>
      <c r="C25" s="130">
        <f>'9'!C23</f>
        <v>0</v>
      </c>
      <c r="D25" s="228"/>
      <c r="E25" s="228"/>
      <c r="F25" s="278" t="e">
        <f t="shared" si="11"/>
        <v>#DIV/0!</v>
      </c>
      <c r="G25" s="228"/>
      <c r="H25" s="278" t="e">
        <f t="shared" si="0"/>
        <v>#DIV/0!</v>
      </c>
      <c r="I25" s="228"/>
      <c r="J25" s="278" t="e">
        <f t="shared" si="1"/>
        <v>#DIV/0!</v>
      </c>
      <c r="K25" s="228"/>
      <c r="L25" s="278" t="e">
        <f t="shared" si="2"/>
        <v>#DIV/0!</v>
      </c>
      <c r="M25" s="295"/>
      <c r="N25" s="296" t="e">
        <f t="shared" si="3"/>
        <v>#DIV/0!</v>
      </c>
      <c r="O25" s="295"/>
      <c r="P25" s="296" t="e">
        <f t="shared" si="4"/>
        <v>#DIV/0!</v>
      </c>
      <c r="Q25" s="295"/>
      <c r="R25" s="296" t="e">
        <f t="shared" si="5"/>
        <v>#DIV/0!</v>
      </c>
      <c r="S25" s="295"/>
      <c r="T25" s="296" t="e">
        <f t="shared" si="6"/>
        <v>#DIV/0!</v>
      </c>
      <c r="U25" s="297">
        <f t="shared" si="7"/>
        <v>0</v>
      </c>
      <c r="V25" s="278" t="e">
        <f t="shared" si="13"/>
        <v>#DIV/0!</v>
      </c>
      <c r="W25" s="295"/>
      <c r="X25" s="296" t="e">
        <f t="shared" si="12"/>
        <v>#DIV/0!</v>
      </c>
      <c r="Y25" s="295"/>
      <c r="Z25" s="296" t="e">
        <f t="shared" si="8"/>
        <v>#DIV/0!</v>
      </c>
      <c r="AA25" s="295"/>
      <c r="AB25" s="296" t="e">
        <f t="shared" si="9"/>
        <v>#DIV/0!</v>
      </c>
      <c r="AC25" s="295"/>
      <c r="AD25" s="298" t="e">
        <f t="shared" si="10"/>
        <v>#DIV/0!</v>
      </c>
    </row>
    <row r="26" spans="1:30" ht="20.100000000000001" customHeight="1" x14ac:dyDescent="0.25">
      <c r="A26" s="556">
        <v>16</v>
      </c>
      <c r="B26" s="130">
        <f>'9'!B24</f>
        <v>0</v>
      </c>
      <c r="C26" s="130">
        <f>'9'!C24</f>
        <v>0</v>
      </c>
      <c r="D26" s="228"/>
      <c r="E26" s="228"/>
      <c r="F26" s="278" t="e">
        <f t="shared" si="11"/>
        <v>#DIV/0!</v>
      </c>
      <c r="G26" s="228"/>
      <c r="H26" s="278" t="e">
        <f t="shared" si="0"/>
        <v>#DIV/0!</v>
      </c>
      <c r="I26" s="228"/>
      <c r="J26" s="278" t="e">
        <f t="shared" si="1"/>
        <v>#DIV/0!</v>
      </c>
      <c r="K26" s="228"/>
      <c r="L26" s="278" t="e">
        <f t="shared" si="2"/>
        <v>#DIV/0!</v>
      </c>
      <c r="M26" s="295"/>
      <c r="N26" s="296" t="e">
        <f t="shared" si="3"/>
        <v>#DIV/0!</v>
      </c>
      <c r="O26" s="295"/>
      <c r="P26" s="296" t="e">
        <f t="shared" si="4"/>
        <v>#DIV/0!</v>
      </c>
      <c r="Q26" s="295"/>
      <c r="R26" s="296" t="e">
        <f t="shared" si="5"/>
        <v>#DIV/0!</v>
      </c>
      <c r="S26" s="295"/>
      <c r="T26" s="296" t="e">
        <f t="shared" si="6"/>
        <v>#DIV/0!</v>
      </c>
      <c r="U26" s="297">
        <f t="shared" si="7"/>
        <v>0</v>
      </c>
      <c r="V26" s="278" t="e">
        <f t="shared" si="13"/>
        <v>#DIV/0!</v>
      </c>
      <c r="W26" s="295"/>
      <c r="X26" s="296" t="e">
        <f t="shared" si="12"/>
        <v>#DIV/0!</v>
      </c>
      <c r="Y26" s="295"/>
      <c r="Z26" s="296" t="e">
        <f t="shared" si="8"/>
        <v>#DIV/0!</v>
      </c>
      <c r="AA26" s="295"/>
      <c r="AB26" s="296" t="e">
        <f t="shared" si="9"/>
        <v>#DIV/0!</v>
      </c>
      <c r="AC26" s="295"/>
      <c r="AD26" s="298" t="e">
        <f t="shared" si="10"/>
        <v>#DIV/0!</v>
      </c>
    </row>
    <row r="27" spans="1:30" ht="20.100000000000001" customHeight="1" x14ac:dyDescent="0.25">
      <c r="A27" s="556">
        <v>17</v>
      </c>
      <c r="B27" s="130">
        <f>'9'!B25</f>
        <v>0</v>
      </c>
      <c r="C27" s="130">
        <f>'9'!C25</f>
        <v>0</v>
      </c>
      <c r="D27" s="228"/>
      <c r="E27" s="228"/>
      <c r="F27" s="278" t="e">
        <f t="shared" si="11"/>
        <v>#DIV/0!</v>
      </c>
      <c r="G27" s="228"/>
      <c r="H27" s="278" t="e">
        <f t="shared" si="0"/>
        <v>#DIV/0!</v>
      </c>
      <c r="I27" s="228"/>
      <c r="J27" s="278" t="e">
        <f t="shared" si="1"/>
        <v>#DIV/0!</v>
      </c>
      <c r="K27" s="228"/>
      <c r="L27" s="278" t="e">
        <f t="shared" si="2"/>
        <v>#DIV/0!</v>
      </c>
      <c r="M27" s="295"/>
      <c r="N27" s="296" t="e">
        <f t="shared" si="3"/>
        <v>#DIV/0!</v>
      </c>
      <c r="O27" s="295"/>
      <c r="P27" s="296" t="e">
        <f t="shared" si="4"/>
        <v>#DIV/0!</v>
      </c>
      <c r="Q27" s="295"/>
      <c r="R27" s="296" t="e">
        <f t="shared" si="5"/>
        <v>#DIV/0!</v>
      </c>
      <c r="S27" s="295"/>
      <c r="T27" s="296" t="e">
        <f t="shared" si="6"/>
        <v>#DIV/0!</v>
      </c>
      <c r="U27" s="297">
        <f t="shared" si="7"/>
        <v>0</v>
      </c>
      <c r="V27" s="278" t="e">
        <f t="shared" si="13"/>
        <v>#DIV/0!</v>
      </c>
      <c r="W27" s="295"/>
      <c r="X27" s="296" t="e">
        <f t="shared" si="12"/>
        <v>#DIV/0!</v>
      </c>
      <c r="Y27" s="295"/>
      <c r="Z27" s="296" t="e">
        <f t="shared" si="8"/>
        <v>#DIV/0!</v>
      </c>
      <c r="AA27" s="295"/>
      <c r="AB27" s="296" t="e">
        <f t="shared" si="9"/>
        <v>#DIV/0!</v>
      </c>
      <c r="AC27" s="295"/>
      <c r="AD27" s="298" t="e">
        <f t="shared" si="10"/>
        <v>#DIV/0!</v>
      </c>
    </row>
    <row r="28" spans="1:30" ht="20.100000000000001" customHeight="1" x14ac:dyDescent="0.25">
      <c r="A28" s="556">
        <v>18</v>
      </c>
      <c r="B28" s="130">
        <f>'9'!B26</f>
        <v>0</v>
      </c>
      <c r="C28" s="130">
        <f>'9'!C26</f>
        <v>0</v>
      </c>
      <c r="D28" s="228"/>
      <c r="E28" s="228"/>
      <c r="F28" s="278" t="e">
        <f t="shared" si="11"/>
        <v>#DIV/0!</v>
      </c>
      <c r="G28" s="228"/>
      <c r="H28" s="278" t="e">
        <f t="shared" si="0"/>
        <v>#DIV/0!</v>
      </c>
      <c r="I28" s="228"/>
      <c r="J28" s="278" t="e">
        <f t="shared" si="1"/>
        <v>#DIV/0!</v>
      </c>
      <c r="K28" s="228"/>
      <c r="L28" s="278" t="e">
        <f t="shared" si="2"/>
        <v>#DIV/0!</v>
      </c>
      <c r="M28" s="295"/>
      <c r="N28" s="296" t="e">
        <f t="shared" si="3"/>
        <v>#DIV/0!</v>
      </c>
      <c r="O28" s="295"/>
      <c r="P28" s="296" t="e">
        <f t="shared" si="4"/>
        <v>#DIV/0!</v>
      </c>
      <c r="Q28" s="295"/>
      <c r="R28" s="296" t="e">
        <f t="shared" si="5"/>
        <v>#DIV/0!</v>
      </c>
      <c r="S28" s="295"/>
      <c r="T28" s="296" t="e">
        <f t="shared" si="6"/>
        <v>#DIV/0!</v>
      </c>
      <c r="U28" s="297">
        <f t="shared" si="7"/>
        <v>0</v>
      </c>
      <c r="V28" s="278" t="e">
        <f t="shared" si="13"/>
        <v>#DIV/0!</v>
      </c>
      <c r="W28" s="295"/>
      <c r="X28" s="296" t="e">
        <f t="shared" si="12"/>
        <v>#DIV/0!</v>
      </c>
      <c r="Y28" s="295"/>
      <c r="Z28" s="296" t="e">
        <f t="shared" si="8"/>
        <v>#DIV/0!</v>
      </c>
      <c r="AA28" s="295"/>
      <c r="AB28" s="296" t="e">
        <f t="shared" si="9"/>
        <v>#DIV/0!</v>
      </c>
      <c r="AC28" s="295"/>
      <c r="AD28" s="298" t="e">
        <f t="shared" si="10"/>
        <v>#DIV/0!</v>
      </c>
    </row>
    <row r="29" spans="1:30" ht="20.100000000000001" customHeight="1" x14ac:dyDescent="0.25">
      <c r="A29" s="556">
        <v>19</v>
      </c>
      <c r="B29" s="130">
        <f>'9'!B27</f>
        <v>0</v>
      </c>
      <c r="C29" s="130">
        <f>'9'!C27</f>
        <v>0</v>
      </c>
      <c r="D29" s="228"/>
      <c r="E29" s="228"/>
      <c r="F29" s="278" t="e">
        <f t="shared" si="11"/>
        <v>#DIV/0!</v>
      </c>
      <c r="G29" s="228"/>
      <c r="H29" s="278" t="e">
        <f t="shared" si="0"/>
        <v>#DIV/0!</v>
      </c>
      <c r="I29" s="228"/>
      <c r="J29" s="278" t="e">
        <f t="shared" si="1"/>
        <v>#DIV/0!</v>
      </c>
      <c r="K29" s="228"/>
      <c r="L29" s="278" t="e">
        <f t="shared" si="2"/>
        <v>#DIV/0!</v>
      </c>
      <c r="M29" s="295"/>
      <c r="N29" s="296" t="e">
        <f t="shared" si="3"/>
        <v>#DIV/0!</v>
      </c>
      <c r="O29" s="295"/>
      <c r="P29" s="296" t="e">
        <f t="shared" si="4"/>
        <v>#DIV/0!</v>
      </c>
      <c r="Q29" s="295"/>
      <c r="R29" s="296" t="e">
        <f t="shared" si="5"/>
        <v>#DIV/0!</v>
      </c>
      <c r="S29" s="295"/>
      <c r="T29" s="296" t="e">
        <f t="shared" si="6"/>
        <v>#DIV/0!</v>
      </c>
      <c r="U29" s="297">
        <f t="shared" si="7"/>
        <v>0</v>
      </c>
      <c r="V29" s="278" t="e">
        <f t="shared" si="13"/>
        <v>#DIV/0!</v>
      </c>
      <c r="W29" s="295"/>
      <c r="X29" s="296" t="e">
        <f t="shared" si="12"/>
        <v>#DIV/0!</v>
      </c>
      <c r="Y29" s="295"/>
      <c r="Z29" s="296" t="e">
        <f t="shared" si="8"/>
        <v>#DIV/0!</v>
      </c>
      <c r="AA29" s="295"/>
      <c r="AB29" s="296" t="e">
        <f t="shared" si="9"/>
        <v>#DIV/0!</v>
      </c>
      <c r="AC29" s="295"/>
      <c r="AD29" s="298" t="e">
        <f t="shared" si="10"/>
        <v>#DIV/0!</v>
      </c>
    </row>
    <row r="30" spans="1:30" ht="20.100000000000001" customHeight="1" x14ac:dyDescent="0.25">
      <c r="A30" s="556">
        <v>20</v>
      </c>
      <c r="B30" s="130">
        <f>'9'!B28</f>
        <v>0</v>
      </c>
      <c r="C30" s="130">
        <f>'9'!C28</f>
        <v>0</v>
      </c>
      <c r="D30" s="228"/>
      <c r="E30" s="228"/>
      <c r="F30" s="278" t="e">
        <f t="shared" si="11"/>
        <v>#DIV/0!</v>
      </c>
      <c r="G30" s="228"/>
      <c r="H30" s="278" t="e">
        <f t="shared" si="0"/>
        <v>#DIV/0!</v>
      </c>
      <c r="I30" s="228"/>
      <c r="J30" s="278" t="e">
        <f t="shared" si="1"/>
        <v>#DIV/0!</v>
      </c>
      <c r="K30" s="228"/>
      <c r="L30" s="278" t="e">
        <f t="shared" si="2"/>
        <v>#DIV/0!</v>
      </c>
      <c r="M30" s="295"/>
      <c r="N30" s="296" t="e">
        <f t="shared" si="3"/>
        <v>#DIV/0!</v>
      </c>
      <c r="O30" s="295"/>
      <c r="P30" s="296" t="e">
        <f t="shared" si="4"/>
        <v>#DIV/0!</v>
      </c>
      <c r="Q30" s="295"/>
      <c r="R30" s="296" t="e">
        <f t="shared" si="5"/>
        <v>#DIV/0!</v>
      </c>
      <c r="S30" s="295"/>
      <c r="T30" s="296" t="e">
        <f t="shared" si="6"/>
        <v>#DIV/0!</v>
      </c>
      <c r="U30" s="297">
        <f t="shared" si="7"/>
        <v>0</v>
      </c>
      <c r="V30" s="278" t="e">
        <f t="shared" si="13"/>
        <v>#DIV/0!</v>
      </c>
      <c r="W30" s="295"/>
      <c r="X30" s="296" t="e">
        <f t="shared" si="12"/>
        <v>#DIV/0!</v>
      </c>
      <c r="Y30" s="295"/>
      <c r="Z30" s="296" t="e">
        <f t="shared" si="8"/>
        <v>#DIV/0!</v>
      </c>
      <c r="AA30" s="295"/>
      <c r="AB30" s="296" t="e">
        <f t="shared" si="9"/>
        <v>#DIV/0!</v>
      </c>
      <c r="AC30" s="295"/>
      <c r="AD30" s="298" t="e">
        <f t="shared" si="10"/>
        <v>#DIV/0!</v>
      </c>
    </row>
    <row r="31" spans="1:30" ht="20.100000000000001" customHeight="1" x14ac:dyDescent="0.25">
      <c r="A31" s="299"/>
      <c r="B31" s="72"/>
      <c r="C31" s="72"/>
      <c r="D31" s="228"/>
      <c r="E31" s="228"/>
      <c r="F31" s="278"/>
      <c r="G31" s="228"/>
      <c r="H31" s="278"/>
      <c r="I31" s="228"/>
      <c r="J31" s="278"/>
      <c r="K31" s="228"/>
      <c r="L31" s="278"/>
      <c r="M31" s="295"/>
      <c r="N31" s="296"/>
      <c r="O31" s="295"/>
      <c r="P31" s="296"/>
      <c r="Q31" s="295"/>
      <c r="R31" s="296"/>
      <c r="S31" s="295"/>
      <c r="T31" s="296"/>
      <c r="U31" s="297"/>
      <c r="V31" s="278"/>
      <c r="W31" s="295"/>
      <c r="X31" s="296"/>
      <c r="Y31" s="295"/>
      <c r="Z31" s="296"/>
      <c r="AA31" s="295"/>
      <c r="AB31" s="296"/>
      <c r="AC31" s="295"/>
      <c r="AD31" s="298"/>
    </row>
    <row r="32" spans="1:30" ht="20.100000000000001" customHeight="1" x14ac:dyDescent="0.25">
      <c r="A32" s="299"/>
      <c r="B32" s="72"/>
      <c r="C32" s="72"/>
      <c r="D32" s="228"/>
      <c r="E32" s="228"/>
      <c r="F32" s="278"/>
      <c r="G32" s="228"/>
      <c r="H32" s="278"/>
      <c r="I32" s="228"/>
      <c r="J32" s="278"/>
      <c r="K32" s="228"/>
      <c r="L32" s="278"/>
      <c r="M32" s="295"/>
      <c r="N32" s="296"/>
      <c r="O32" s="295"/>
      <c r="P32" s="296"/>
      <c r="Q32" s="295"/>
      <c r="R32" s="296"/>
      <c r="S32" s="295"/>
      <c r="T32" s="296"/>
      <c r="U32" s="297"/>
      <c r="V32" s="278"/>
      <c r="W32" s="295"/>
      <c r="X32" s="296"/>
      <c r="Y32" s="295"/>
      <c r="Z32" s="296"/>
      <c r="AA32" s="295"/>
      <c r="AB32" s="296"/>
      <c r="AC32" s="295"/>
      <c r="AD32" s="298"/>
    </row>
    <row r="33" spans="1:30" ht="20.100000000000001" customHeight="1" x14ac:dyDescent="0.25">
      <c r="A33" s="299"/>
      <c r="B33" s="72"/>
      <c r="C33" s="72"/>
      <c r="D33" s="228"/>
      <c r="E33" s="228"/>
      <c r="F33" s="278"/>
      <c r="G33" s="228"/>
      <c r="H33" s="278"/>
      <c r="I33" s="228"/>
      <c r="J33" s="278"/>
      <c r="K33" s="228"/>
      <c r="L33" s="278"/>
      <c r="M33" s="295"/>
      <c r="N33" s="296"/>
      <c r="O33" s="295"/>
      <c r="P33" s="296"/>
      <c r="Q33" s="295"/>
      <c r="R33" s="296"/>
      <c r="S33" s="295"/>
      <c r="T33" s="296"/>
      <c r="U33" s="297"/>
      <c r="V33" s="278"/>
      <c r="W33" s="295"/>
      <c r="X33" s="296"/>
      <c r="Y33" s="295"/>
      <c r="Z33" s="296"/>
      <c r="AA33" s="295"/>
      <c r="AB33" s="296"/>
      <c r="AC33" s="295"/>
      <c r="AD33" s="298"/>
    </row>
    <row r="34" spans="1:30" ht="20.100000000000001" customHeight="1" x14ac:dyDescent="0.25">
      <c r="A34" s="300"/>
      <c r="B34" s="78"/>
      <c r="C34" s="78"/>
      <c r="D34" s="233"/>
      <c r="E34" s="233"/>
      <c r="F34" s="267"/>
      <c r="G34" s="233"/>
      <c r="H34" s="267"/>
      <c r="I34" s="233"/>
      <c r="J34" s="267"/>
      <c r="K34" s="233"/>
      <c r="L34" s="267"/>
      <c r="M34" s="301"/>
      <c r="N34" s="302"/>
      <c r="O34" s="301"/>
      <c r="P34" s="302"/>
      <c r="Q34" s="301"/>
      <c r="R34" s="302"/>
      <c r="S34" s="301"/>
      <c r="T34" s="302"/>
      <c r="U34" s="303"/>
      <c r="V34" s="267"/>
      <c r="W34" s="301"/>
      <c r="X34" s="302"/>
      <c r="Y34" s="301"/>
      <c r="Z34" s="302"/>
      <c r="AA34" s="301"/>
      <c r="AB34" s="302"/>
      <c r="AC34" s="301"/>
      <c r="AD34" s="304"/>
    </row>
    <row r="35" spans="1:30" ht="20.100000000000001" customHeight="1" thickBot="1" x14ac:dyDescent="0.3">
      <c r="A35" s="305" t="s">
        <v>524</v>
      </c>
      <c r="B35" s="568"/>
      <c r="C35" s="568"/>
      <c r="D35" s="306">
        <f>SUM(D11:D34)</f>
        <v>0</v>
      </c>
      <c r="E35" s="306">
        <f>SUM(E11:E34)</f>
        <v>0</v>
      </c>
      <c r="F35" s="307" t="e">
        <f>E35/$U35*100</f>
        <v>#DIV/0!</v>
      </c>
      <c r="G35" s="306">
        <f>SUM(G11:G34)</f>
        <v>0</v>
      </c>
      <c r="H35" s="307" t="e">
        <f>G35/$U35*100</f>
        <v>#DIV/0!</v>
      </c>
      <c r="I35" s="306">
        <f>SUM(I11:I34)</f>
        <v>0</v>
      </c>
      <c r="J35" s="307" t="e">
        <f>I35/$U35*100</f>
        <v>#DIV/0!</v>
      </c>
      <c r="K35" s="306">
        <f>SUM(K11:K34)</f>
        <v>0</v>
      </c>
      <c r="L35" s="307" t="e">
        <f>K35/$U35*100</f>
        <v>#DIV/0!</v>
      </c>
      <c r="M35" s="306">
        <f>SUM(M11:M34)</f>
        <v>0</v>
      </c>
      <c r="N35" s="307" t="e">
        <f>M35/$U35*100</f>
        <v>#DIV/0!</v>
      </c>
      <c r="O35" s="306">
        <f>SUM(O11:O34)</f>
        <v>0</v>
      </c>
      <c r="P35" s="307" t="e">
        <f>O35/$U35*100</f>
        <v>#DIV/0!</v>
      </c>
      <c r="Q35" s="306">
        <f>SUM(Q11:Q34)</f>
        <v>0</v>
      </c>
      <c r="R35" s="307" t="e">
        <f>Q35/$U35*100</f>
        <v>#DIV/0!</v>
      </c>
      <c r="S35" s="306">
        <f>SUM(S11:S34)</f>
        <v>0</v>
      </c>
      <c r="T35" s="307" t="e">
        <f>S35/$U35*100</f>
        <v>#DIV/0!</v>
      </c>
      <c r="U35" s="308">
        <f>SUM(E35,G35,I35,K35,M35,O35,Q35)</f>
        <v>0</v>
      </c>
      <c r="V35" s="309" t="e">
        <f>U35/D35*100</f>
        <v>#DIV/0!</v>
      </c>
      <c r="W35" s="306">
        <f>SUM(W11:W34)</f>
        <v>0</v>
      </c>
      <c r="X35" s="307" t="e">
        <f>W35/$U35*100</f>
        <v>#DIV/0!</v>
      </c>
      <c r="Y35" s="306">
        <f>SUM(Y11:Y34)</f>
        <v>0</v>
      </c>
      <c r="Z35" s="307" t="e">
        <f>Y35/$U35*100</f>
        <v>#DIV/0!</v>
      </c>
      <c r="AA35" s="306">
        <f>SUM(AA11:AA34)</f>
        <v>0</v>
      </c>
      <c r="AB35" s="307" t="e">
        <f>AA35/$U35*100</f>
        <v>#DIV/0!</v>
      </c>
      <c r="AC35" s="306">
        <f>SUM(AC11:AC34)</f>
        <v>0</v>
      </c>
      <c r="AD35" s="310" t="e">
        <f>AC35/$U35*100</f>
        <v>#DIV/0!</v>
      </c>
    </row>
    <row r="36" spans="1:30" x14ac:dyDescent="0.25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311"/>
      <c r="O36" s="104"/>
      <c r="P36" s="104"/>
      <c r="Q36" s="104"/>
      <c r="R36" s="104"/>
      <c r="S36" s="104"/>
      <c r="T36" s="104"/>
      <c r="U36" s="104"/>
      <c r="W36" s="104"/>
      <c r="X36" s="311"/>
      <c r="Y36" s="104"/>
      <c r="Z36" s="104"/>
      <c r="AA36" s="104"/>
      <c r="AB36" s="104"/>
      <c r="AC36" s="104"/>
      <c r="AD36" s="104"/>
    </row>
    <row r="37" spans="1:30" x14ac:dyDescent="0.25">
      <c r="A37" s="727" t="s">
        <v>525</v>
      </c>
      <c r="B37" s="727"/>
      <c r="C37" s="727"/>
    </row>
    <row r="38" spans="1:30" x14ac:dyDescent="0.25">
      <c r="A38" s="727" t="s">
        <v>563</v>
      </c>
      <c r="B38" s="727"/>
      <c r="C38" s="727"/>
    </row>
    <row r="39" spans="1:30" x14ac:dyDescent="0.25">
      <c r="A39" s="727" t="s">
        <v>611</v>
      </c>
      <c r="B39" s="727"/>
      <c r="C39" s="727"/>
    </row>
    <row r="40" spans="1:30" x14ac:dyDescent="0.25">
      <c r="A40" s="727" t="s">
        <v>612</v>
      </c>
      <c r="B40" s="727"/>
      <c r="C40" s="727"/>
    </row>
    <row r="41" spans="1:30" x14ac:dyDescent="0.25">
      <c r="A41" s="727" t="s">
        <v>613</v>
      </c>
      <c r="B41" s="727"/>
      <c r="C41" s="727"/>
    </row>
    <row r="42" spans="1:30" x14ac:dyDescent="0.25">
      <c r="A42" s="727" t="s">
        <v>1240</v>
      </c>
      <c r="B42" s="727"/>
      <c r="C42" s="727"/>
    </row>
    <row r="43" spans="1:30" x14ac:dyDescent="0.25">
      <c r="A43" s="727"/>
      <c r="B43" s="727"/>
      <c r="C43" s="727"/>
    </row>
  </sheetData>
  <mergeCells count="14">
    <mergeCell ref="A3:AD3"/>
    <mergeCell ref="A7:A9"/>
    <mergeCell ref="B7:B9"/>
    <mergeCell ref="C7:C9"/>
    <mergeCell ref="D7:D9"/>
    <mergeCell ref="E7:V8"/>
    <mergeCell ref="AC7:AC9"/>
    <mergeCell ref="AD7:AD9"/>
    <mergeCell ref="W7:W9"/>
    <mergeCell ref="X7:X9"/>
    <mergeCell ref="Y7:Y9"/>
    <mergeCell ref="Z7:Z9"/>
    <mergeCell ref="AA7:AA9"/>
    <mergeCell ref="AB7:AB9"/>
  </mergeCells>
  <printOptions horizontalCentered="1"/>
  <pageMargins left="0.84" right="0.78" top="1.1417322834645669" bottom="0.9055118110236221" header="0" footer="0"/>
  <pageSetup paperSize="9" scale="33" orientation="landscape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0985E-7356-49D1-B992-D04AD7BE4223}">
  <sheetPr codeName="Sheet15">
    <tabColor rgb="FF92D050"/>
    <pageSetUpPr fitToPage="1"/>
  </sheetPr>
  <dimension ref="A1:M42"/>
  <sheetViews>
    <sheetView topLeftCell="C1" zoomScale="70" zoomScaleNormal="70" workbookViewId="0">
      <selection activeCell="W5" sqref="W5"/>
    </sheetView>
  </sheetViews>
  <sheetFormatPr defaultColWidth="9.140625" defaultRowHeight="15" x14ac:dyDescent="0.25"/>
  <cols>
    <col min="1" max="1" width="8.85546875" style="70" customWidth="1"/>
    <col min="2" max="3" width="21.7109375" style="70" customWidth="1"/>
    <col min="4" max="4" width="14.140625" style="70" customWidth="1"/>
    <col min="5" max="6" width="10.7109375" style="70" customWidth="1"/>
    <col min="7" max="7" width="15" style="70" customWidth="1"/>
    <col min="8" max="10" width="10.7109375" style="70" customWidth="1"/>
    <col min="11" max="11" width="15.28515625" style="70" customWidth="1"/>
    <col min="12" max="12" width="10.7109375" style="70" customWidth="1"/>
    <col min="13" max="256" width="9.140625" style="70"/>
    <col min="257" max="257" width="8.85546875" style="70" customWidth="1"/>
    <col min="258" max="259" width="21.7109375" style="70" customWidth="1"/>
    <col min="260" max="260" width="14.140625" style="70" customWidth="1"/>
    <col min="261" max="262" width="10.7109375" style="70" customWidth="1"/>
    <col min="263" max="263" width="15" style="70" customWidth="1"/>
    <col min="264" max="268" width="10.7109375" style="70" customWidth="1"/>
    <col min="269" max="512" width="9.140625" style="70"/>
    <col min="513" max="513" width="8.85546875" style="70" customWidth="1"/>
    <col min="514" max="515" width="21.7109375" style="70" customWidth="1"/>
    <col min="516" max="516" width="14.140625" style="70" customWidth="1"/>
    <col min="517" max="518" width="10.7109375" style="70" customWidth="1"/>
    <col min="519" max="519" width="15" style="70" customWidth="1"/>
    <col min="520" max="524" width="10.7109375" style="70" customWidth="1"/>
    <col min="525" max="768" width="9.140625" style="70"/>
    <col min="769" max="769" width="8.85546875" style="70" customWidth="1"/>
    <col min="770" max="771" width="21.7109375" style="70" customWidth="1"/>
    <col min="772" max="772" width="14.140625" style="70" customWidth="1"/>
    <col min="773" max="774" width="10.7109375" style="70" customWidth="1"/>
    <col min="775" max="775" width="15" style="70" customWidth="1"/>
    <col min="776" max="780" width="10.7109375" style="70" customWidth="1"/>
    <col min="781" max="1024" width="9.140625" style="70"/>
    <col min="1025" max="1025" width="8.85546875" style="70" customWidth="1"/>
    <col min="1026" max="1027" width="21.7109375" style="70" customWidth="1"/>
    <col min="1028" max="1028" width="14.140625" style="70" customWidth="1"/>
    <col min="1029" max="1030" width="10.7109375" style="70" customWidth="1"/>
    <col min="1031" max="1031" width="15" style="70" customWidth="1"/>
    <col min="1032" max="1036" width="10.7109375" style="70" customWidth="1"/>
    <col min="1037" max="1280" width="9.140625" style="70"/>
    <col min="1281" max="1281" width="8.85546875" style="70" customWidth="1"/>
    <col min="1282" max="1283" width="21.7109375" style="70" customWidth="1"/>
    <col min="1284" max="1284" width="14.140625" style="70" customWidth="1"/>
    <col min="1285" max="1286" width="10.7109375" style="70" customWidth="1"/>
    <col min="1287" max="1287" width="15" style="70" customWidth="1"/>
    <col min="1288" max="1292" width="10.7109375" style="70" customWidth="1"/>
    <col min="1293" max="1536" width="9.140625" style="70"/>
    <col min="1537" max="1537" width="8.85546875" style="70" customWidth="1"/>
    <col min="1538" max="1539" width="21.7109375" style="70" customWidth="1"/>
    <col min="1540" max="1540" width="14.140625" style="70" customWidth="1"/>
    <col min="1541" max="1542" width="10.7109375" style="70" customWidth="1"/>
    <col min="1543" max="1543" width="15" style="70" customWidth="1"/>
    <col min="1544" max="1548" width="10.7109375" style="70" customWidth="1"/>
    <col min="1549" max="1792" width="9.140625" style="70"/>
    <col min="1793" max="1793" width="8.85546875" style="70" customWidth="1"/>
    <col min="1794" max="1795" width="21.7109375" style="70" customWidth="1"/>
    <col min="1796" max="1796" width="14.140625" style="70" customWidth="1"/>
    <col min="1797" max="1798" width="10.7109375" style="70" customWidth="1"/>
    <col min="1799" max="1799" width="15" style="70" customWidth="1"/>
    <col min="1800" max="1804" width="10.7109375" style="70" customWidth="1"/>
    <col min="1805" max="2048" width="9.140625" style="70"/>
    <col min="2049" max="2049" width="8.85546875" style="70" customWidth="1"/>
    <col min="2050" max="2051" width="21.7109375" style="70" customWidth="1"/>
    <col min="2052" max="2052" width="14.140625" style="70" customWidth="1"/>
    <col min="2053" max="2054" width="10.7109375" style="70" customWidth="1"/>
    <col min="2055" max="2055" width="15" style="70" customWidth="1"/>
    <col min="2056" max="2060" width="10.7109375" style="70" customWidth="1"/>
    <col min="2061" max="2304" width="9.140625" style="70"/>
    <col min="2305" max="2305" width="8.85546875" style="70" customWidth="1"/>
    <col min="2306" max="2307" width="21.7109375" style="70" customWidth="1"/>
    <col min="2308" max="2308" width="14.140625" style="70" customWidth="1"/>
    <col min="2309" max="2310" width="10.7109375" style="70" customWidth="1"/>
    <col min="2311" max="2311" width="15" style="70" customWidth="1"/>
    <col min="2312" max="2316" width="10.7109375" style="70" customWidth="1"/>
    <col min="2317" max="2560" width="9.140625" style="70"/>
    <col min="2561" max="2561" width="8.85546875" style="70" customWidth="1"/>
    <col min="2562" max="2563" width="21.7109375" style="70" customWidth="1"/>
    <col min="2564" max="2564" width="14.140625" style="70" customWidth="1"/>
    <col min="2565" max="2566" width="10.7109375" style="70" customWidth="1"/>
    <col min="2567" max="2567" width="15" style="70" customWidth="1"/>
    <col min="2568" max="2572" width="10.7109375" style="70" customWidth="1"/>
    <col min="2573" max="2816" width="9.140625" style="70"/>
    <col min="2817" max="2817" width="8.85546875" style="70" customWidth="1"/>
    <col min="2818" max="2819" width="21.7109375" style="70" customWidth="1"/>
    <col min="2820" max="2820" width="14.140625" style="70" customWidth="1"/>
    <col min="2821" max="2822" width="10.7109375" style="70" customWidth="1"/>
    <col min="2823" max="2823" width="15" style="70" customWidth="1"/>
    <col min="2824" max="2828" width="10.7109375" style="70" customWidth="1"/>
    <col min="2829" max="3072" width="9.140625" style="70"/>
    <col min="3073" max="3073" width="8.85546875" style="70" customWidth="1"/>
    <col min="3074" max="3075" width="21.7109375" style="70" customWidth="1"/>
    <col min="3076" max="3076" width="14.140625" style="70" customWidth="1"/>
    <col min="3077" max="3078" width="10.7109375" style="70" customWidth="1"/>
    <col min="3079" max="3079" width="15" style="70" customWidth="1"/>
    <col min="3080" max="3084" width="10.7109375" style="70" customWidth="1"/>
    <col min="3085" max="3328" width="9.140625" style="70"/>
    <col min="3329" max="3329" width="8.85546875" style="70" customWidth="1"/>
    <col min="3330" max="3331" width="21.7109375" style="70" customWidth="1"/>
    <col min="3332" max="3332" width="14.140625" style="70" customWidth="1"/>
    <col min="3333" max="3334" width="10.7109375" style="70" customWidth="1"/>
    <col min="3335" max="3335" width="15" style="70" customWidth="1"/>
    <col min="3336" max="3340" width="10.7109375" style="70" customWidth="1"/>
    <col min="3341" max="3584" width="9.140625" style="70"/>
    <col min="3585" max="3585" width="8.85546875" style="70" customWidth="1"/>
    <col min="3586" max="3587" width="21.7109375" style="70" customWidth="1"/>
    <col min="3588" max="3588" width="14.140625" style="70" customWidth="1"/>
    <col min="3589" max="3590" width="10.7109375" style="70" customWidth="1"/>
    <col min="3591" max="3591" width="15" style="70" customWidth="1"/>
    <col min="3592" max="3596" width="10.7109375" style="70" customWidth="1"/>
    <col min="3597" max="3840" width="9.140625" style="70"/>
    <col min="3841" max="3841" width="8.85546875" style="70" customWidth="1"/>
    <col min="3842" max="3843" width="21.7109375" style="70" customWidth="1"/>
    <col min="3844" max="3844" width="14.140625" style="70" customWidth="1"/>
    <col min="3845" max="3846" width="10.7109375" style="70" customWidth="1"/>
    <col min="3847" max="3847" width="15" style="70" customWidth="1"/>
    <col min="3848" max="3852" width="10.7109375" style="70" customWidth="1"/>
    <col min="3853" max="4096" width="9.140625" style="70"/>
    <col min="4097" max="4097" width="8.85546875" style="70" customWidth="1"/>
    <col min="4098" max="4099" width="21.7109375" style="70" customWidth="1"/>
    <col min="4100" max="4100" width="14.140625" style="70" customWidth="1"/>
    <col min="4101" max="4102" width="10.7109375" style="70" customWidth="1"/>
    <col min="4103" max="4103" width="15" style="70" customWidth="1"/>
    <col min="4104" max="4108" width="10.7109375" style="70" customWidth="1"/>
    <col min="4109" max="4352" width="9.140625" style="70"/>
    <col min="4353" max="4353" width="8.85546875" style="70" customWidth="1"/>
    <col min="4354" max="4355" width="21.7109375" style="70" customWidth="1"/>
    <col min="4356" max="4356" width="14.140625" style="70" customWidth="1"/>
    <col min="4357" max="4358" width="10.7109375" style="70" customWidth="1"/>
    <col min="4359" max="4359" width="15" style="70" customWidth="1"/>
    <col min="4360" max="4364" width="10.7109375" style="70" customWidth="1"/>
    <col min="4365" max="4608" width="9.140625" style="70"/>
    <col min="4609" max="4609" width="8.85546875" style="70" customWidth="1"/>
    <col min="4610" max="4611" width="21.7109375" style="70" customWidth="1"/>
    <col min="4612" max="4612" width="14.140625" style="70" customWidth="1"/>
    <col min="4613" max="4614" width="10.7109375" style="70" customWidth="1"/>
    <col min="4615" max="4615" width="15" style="70" customWidth="1"/>
    <col min="4616" max="4620" width="10.7109375" style="70" customWidth="1"/>
    <col min="4621" max="4864" width="9.140625" style="70"/>
    <col min="4865" max="4865" width="8.85546875" style="70" customWidth="1"/>
    <col min="4866" max="4867" width="21.7109375" style="70" customWidth="1"/>
    <col min="4868" max="4868" width="14.140625" style="70" customWidth="1"/>
    <col min="4869" max="4870" width="10.7109375" style="70" customWidth="1"/>
    <col min="4871" max="4871" width="15" style="70" customWidth="1"/>
    <col min="4872" max="4876" width="10.7109375" style="70" customWidth="1"/>
    <col min="4877" max="5120" width="9.140625" style="70"/>
    <col min="5121" max="5121" width="8.85546875" style="70" customWidth="1"/>
    <col min="5122" max="5123" width="21.7109375" style="70" customWidth="1"/>
    <col min="5124" max="5124" width="14.140625" style="70" customWidth="1"/>
    <col min="5125" max="5126" width="10.7109375" style="70" customWidth="1"/>
    <col min="5127" max="5127" width="15" style="70" customWidth="1"/>
    <col min="5128" max="5132" width="10.7109375" style="70" customWidth="1"/>
    <col min="5133" max="5376" width="9.140625" style="70"/>
    <col min="5377" max="5377" width="8.85546875" style="70" customWidth="1"/>
    <col min="5378" max="5379" width="21.7109375" style="70" customWidth="1"/>
    <col min="5380" max="5380" width="14.140625" style="70" customWidth="1"/>
    <col min="5381" max="5382" width="10.7109375" style="70" customWidth="1"/>
    <col min="5383" max="5383" width="15" style="70" customWidth="1"/>
    <col min="5384" max="5388" width="10.7109375" style="70" customWidth="1"/>
    <col min="5389" max="5632" width="9.140625" style="70"/>
    <col min="5633" max="5633" width="8.85546875" style="70" customWidth="1"/>
    <col min="5634" max="5635" width="21.7109375" style="70" customWidth="1"/>
    <col min="5636" max="5636" width="14.140625" style="70" customWidth="1"/>
    <col min="5637" max="5638" width="10.7109375" style="70" customWidth="1"/>
    <col min="5639" max="5639" width="15" style="70" customWidth="1"/>
    <col min="5640" max="5644" width="10.7109375" style="70" customWidth="1"/>
    <col min="5645" max="5888" width="9.140625" style="70"/>
    <col min="5889" max="5889" width="8.85546875" style="70" customWidth="1"/>
    <col min="5890" max="5891" width="21.7109375" style="70" customWidth="1"/>
    <col min="5892" max="5892" width="14.140625" style="70" customWidth="1"/>
    <col min="5893" max="5894" width="10.7109375" style="70" customWidth="1"/>
    <col min="5895" max="5895" width="15" style="70" customWidth="1"/>
    <col min="5896" max="5900" width="10.7109375" style="70" customWidth="1"/>
    <col min="5901" max="6144" width="9.140625" style="70"/>
    <col min="6145" max="6145" width="8.85546875" style="70" customWidth="1"/>
    <col min="6146" max="6147" width="21.7109375" style="70" customWidth="1"/>
    <col min="6148" max="6148" width="14.140625" style="70" customWidth="1"/>
    <col min="6149" max="6150" width="10.7109375" style="70" customWidth="1"/>
    <col min="6151" max="6151" width="15" style="70" customWidth="1"/>
    <col min="6152" max="6156" width="10.7109375" style="70" customWidth="1"/>
    <col min="6157" max="6400" width="9.140625" style="70"/>
    <col min="6401" max="6401" width="8.85546875" style="70" customWidth="1"/>
    <col min="6402" max="6403" width="21.7109375" style="70" customWidth="1"/>
    <col min="6404" max="6404" width="14.140625" style="70" customWidth="1"/>
    <col min="6405" max="6406" width="10.7109375" style="70" customWidth="1"/>
    <col min="6407" max="6407" width="15" style="70" customWidth="1"/>
    <col min="6408" max="6412" width="10.7109375" style="70" customWidth="1"/>
    <col min="6413" max="6656" width="9.140625" style="70"/>
    <col min="6657" max="6657" width="8.85546875" style="70" customWidth="1"/>
    <col min="6658" max="6659" width="21.7109375" style="70" customWidth="1"/>
    <col min="6660" max="6660" width="14.140625" style="70" customWidth="1"/>
    <col min="6661" max="6662" width="10.7109375" style="70" customWidth="1"/>
    <col min="6663" max="6663" width="15" style="70" customWidth="1"/>
    <col min="6664" max="6668" width="10.7109375" style="70" customWidth="1"/>
    <col min="6669" max="6912" width="9.140625" style="70"/>
    <col min="6913" max="6913" width="8.85546875" style="70" customWidth="1"/>
    <col min="6914" max="6915" width="21.7109375" style="70" customWidth="1"/>
    <col min="6916" max="6916" width="14.140625" style="70" customWidth="1"/>
    <col min="6917" max="6918" width="10.7109375" style="70" customWidth="1"/>
    <col min="6919" max="6919" width="15" style="70" customWidth="1"/>
    <col min="6920" max="6924" width="10.7109375" style="70" customWidth="1"/>
    <col min="6925" max="7168" width="9.140625" style="70"/>
    <col min="7169" max="7169" width="8.85546875" style="70" customWidth="1"/>
    <col min="7170" max="7171" width="21.7109375" style="70" customWidth="1"/>
    <col min="7172" max="7172" width="14.140625" style="70" customWidth="1"/>
    <col min="7173" max="7174" width="10.7109375" style="70" customWidth="1"/>
    <col min="7175" max="7175" width="15" style="70" customWidth="1"/>
    <col min="7176" max="7180" width="10.7109375" style="70" customWidth="1"/>
    <col min="7181" max="7424" width="9.140625" style="70"/>
    <col min="7425" max="7425" width="8.85546875" style="70" customWidth="1"/>
    <col min="7426" max="7427" width="21.7109375" style="70" customWidth="1"/>
    <col min="7428" max="7428" width="14.140625" style="70" customWidth="1"/>
    <col min="7429" max="7430" width="10.7109375" style="70" customWidth="1"/>
    <col min="7431" max="7431" width="15" style="70" customWidth="1"/>
    <col min="7432" max="7436" width="10.7109375" style="70" customWidth="1"/>
    <col min="7437" max="7680" width="9.140625" style="70"/>
    <col min="7681" max="7681" width="8.85546875" style="70" customWidth="1"/>
    <col min="7682" max="7683" width="21.7109375" style="70" customWidth="1"/>
    <col min="7684" max="7684" width="14.140625" style="70" customWidth="1"/>
    <col min="7685" max="7686" width="10.7109375" style="70" customWidth="1"/>
    <col min="7687" max="7687" width="15" style="70" customWidth="1"/>
    <col min="7688" max="7692" width="10.7109375" style="70" customWidth="1"/>
    <col min="7693" max="7936" width="9.140625" style="70"/>
    <col min="7937" max="7937" width="8.85546875" style="70" customWidth="1"/>
    <col min="7938" max="7939" width="21.7109375" style="70" customWidth="1"/>
    <col min="7940" max="7940" width="14.140625" style="70" customWidth="1"/>
    <col min="7941" max="7942" width="10.7109375" style="70" customWidth="1"/>
    <col min="7943" max="7943" width="15" style="70" customWidth="1"/>
    <col min="7944" max="7948" width="10.7109375" style="70" customWidth="1"/>
    <col min="7949" max="8192" width="9.140625" style="70"/>
    <col min="8193" max="8193" width="8.85546875" style="70" customWidth="1"/>
    <col min="8194" max="8195" width="21.7109375" style="70" customWidth="1"/>
    <col min="8196" max="8196" width="14.140625" style="70" customWidth="1"/>
    <col min="8197" max="8198" width="10.7109375" style="70" customWidth="1"/>
    <col min="8199" max="8199" width="15" style="70" customWidth="1"/>
    <col min="8200" max="8204" width="10.7109375" style="70" customWidth="1"/>
    <col min="8205" max="8448" width="9.140625" style="70"/>
    <col min="8449" max="8449" width="8.85546875" style="70" customWidth="1"/>
    <col min="8450" max="8451" width="21.7109375" style="70" customWidth="1"/>
    <col min="8452" max="8452" width="14.140625" style="70" customWidth="1"/>
    <col min="8453" max="8454" width="10.7109375" style="70" customWidth="1"/>
    <col min="8455" max="8455" width="15" style="70" customWidth="1"/>
    <col min="8456" max="8460" width="10.7109375" style="70" customWidth="1"/>
    <col min="8461" max="8704" width="9.140625" style="70"/>
    <col min="8705" max="8705" width="8.85546875" style="70" customWidth="1"/>
    <col min="8706" max="8707" width="21.7109375" style="70" customWidth="1"/>
    <col min="8708" max="8708" width="14.140625" style="70" customWidth="1"/>
    <col min="8709" max="8710" width="10.7109375" style="70" customWidth="1"/>
    <col min="8711" max="8711" width="15" style="70" customWidth="1"/>
    <col min="8712" max="8716" width="10.7109375" style="70" customWidth="1"/>
    <col min="8717" max="8960" width="9.140625" style="70"/>
    <col min="8961" max="8961" width="8.85546875" style="70" customWidth="1"/>
    <col min="8962" max="8963" width="21.7109375" style="70" customWidth="1"/>
    <col min="8964" max="8964" width="14.140625" style="70" customWidth="1"/>
    <col min="8965" max="8966" width="10.7109375" style="70" customWidth="1"/>
    <col min="8967" max="8967" width="15" style="70" customWidth="1"/>
    <col min="8968" max="8972" width="10.7109375" style="70" customWidth="1"/>
    <col min="8973" max="9216" width="9.140625" style="70"/>
    <col min="9217" max="9217" width="8.85546875" style="70" customWidth="1"/>
    <col min="9218" max="9219" width="21.7109375" style="70" customWidth="1"/>
    <col min="9220" max="9220" width="14.140625" style="70" customWidth="1"/>
    <col min="9221" max="9222" width="10.7109375" style="70" customWidth="1"/>
    <col min="9223" max="9223" width="15" style="70" customWidth="1"/>
    <col min="9224" max="9228" width="10.7109375" style="70" customWidth="1"/>
    <col min="9229" max="9472" width="9.140625" style="70"/>
    <col min="9473" max="9473" width="8.85546875" style="70" customWidth="1"/>
    <col min="9474" max="9475" width="21.7109375" style="70" customWidth="1"/>
    <col min="9476" max="9476" width="14.140625" style="70" customWidth="1"/>
    <col min="9477" max="9478" width="10.7109375" style="70" customWidth="1"/>
    <col min="9479" max="9479" width="15" style="70" customWidth="1"/>
    <col min="9480" max="9484" width="10.7109375" style="70" customWidth="1"/>
    <col min="9485" max="9728" width="9.140625" style="70"/>
    <col min="9729" max="9729" width="8.85546875" style="70" customWidth="1"/>
    <col min="9730" max="9731" width="21.7109375" style="70" customWidth="1"/>
    <col min="9732" max="9732" width="14.140625" style="70" customWidth="1"/>
    <col min="9733" max="9734" width="10.7109375" style="70" customWidth="1"/>
    <col min="9735" max="9735" width="15" style="70" customWidth="1"/>
    <col min="9736" max="9740" width="10.7109375" style="70" customWidth="1"/>
    <col min="9741" max="9984" width="9.140625" style="70"/>
    <col min="9985" max="9985" width="8.85546875" style="70" customWidth="1"/>
    <col min="9986" max="9987" width="21.7109375" style="70" customWidth="1"/>
    <col min="9988" max="9988" width="14.140625" style="70" customWidth="1"/>
    <col min="9989" max="9990" width="10.7109375" style="70" customWidth="1"/>
    <col min="9991" max="9991" width="15" style="70" customWidth="1"/>
    <col min="9992" max="9996" width="10.7109375" style="70" customWidth="1"/>
    <col min="9997" max="10240" width="9.140625" style="70"/>
    <col min="10241" max="10241" width="8.85546875" style="70" customWidth="1"/>
    <col min="10242" max="10243" width="21.7109375" style="70" customWidth="1"/>
    <col min="10244" max="10244" width="14.140625" style="70" customWidth="1"/>
    <col min="10245" max="10246" width="10.7109375" style="70" customWidth="1"/>
    <col min="10247" max="10247" width="15" style="70" customWidth="1"/>
    <col min="10248" max="10252" width="10.7109375" style="70" customWidth="1"/>
    <col min="10253" max="10496" width="9.140625" style="70"/>
    <col min="10497" max="10497" width="8.85546875" style="70" customWidth="1"/>
    <col min="10498" max="10499" width="21.7109375" style="70" customWidth="1"/>
    <col min="10500" max="10500" width="14.140625" style="70" customWidth="1"/>
    <col min="10501" max="10502" width="10.7109375" style="70" customWidth="1"/>
    <col min="10503" max="10503" width="15" style="70" customWidth="1"/>
    <col min="10504" max="10508" width="10.7109375" style="70" customWidth="1"/>
    <col min="10509" max="10752" width="9.140625" style="70"/>
    <col min="10753" max="10753" width="8.85546875" style="70" customWidth="1"/>
    <col min="10754" max="10755" width="21.7109375" style="70" customWidth="1"/>
    <col min="10756" max="10756" width="14.140625" style="70" customWidth="1"/>
    <col min="10757" max="10758" width="10.7109375" style="70" customWidth="1"/>
    <col min="10759" max="10759" width="15" style="70" customWidth="1"/>
    <col min="10760" max="10764" width="10.7109375" style="70" customWidth="1"/>
    <col min="10765" max="11008" width="9.140625" style="70"/>
    <col min="11009" max="11009" width="8.85546875" style="70" customWidth="1"/>
    <col min="11010" max="11011" width="21.7109375" style="70" customWidth="1"/>
    <col min="11012" max="11012" width="14.140625" style="70" customWidth="1"/>
    <col min="11013" max="11014" width="10.7109375" style="70" customWidth="1"/>
    <col min="11015" max="11015" width="15" style="70" customWidth="1"/>
    <col min="11016" max="11020" width="10.7109375" style="70" customWidth="1"/>
    <col min="11021" max="11264" width="9.140625" style="70"/>
    <col min="11265" max="11265" width="8.85546875" style="70" customWidth="1"/>
    <col min="11266" max="11267" width="21.7109375" style="70" customWidth="1"/>
    <col min="11268" max="11268" width="14.140625" style="70" customWidth="1"/>
    <col min="11269" max="11270" width="10.7109375" style="70" customWidth="1"/>
    <col min="11271" max="11271" width="15" style="70" customWidth="1"/>
    <col min="11272" max="11276" width="10.7109375" style="70" customWidth="1"/>
    <col min="11277" max="11520" width="9.140625" style="70"/>
    <col min="11521" max="11521" width="8.85546875" style="70" customWidth="1"/>
    <col min="11522" max="11523" width="21.7109375" style="70" customWidth="1"/>
    <col min="11524" max="11524" width="14.140625" style="70" customWidth="1"/>
    <col min="11525" max="11526" width="10.7109375" style="70" customWidth="1"/>
    <col min="11527" max="11527" width="15" style="70" customWidth="1"/>
    <col min="11528" max="11532" width="10.7109375" style="70" customWidth="1"/>
    <col min="11533" max="11776" width="9.140625" style="70"/>
    <col min="11777" max="11777" width="8.85546875" style="70" customWidth="1"/>
    <col min="11778" max="11779" width="21.7109375" style="70" customWidth="1"/>
    <col min="11780" max="11780" width="14.140625" style="70" customWidth="1"/>
    <col min="11781" max="11782" width="10.7109375" style="70" customWidth="1"/>
    <col min="11783" max="11783" width="15" style="70" customWidth="1"/>
    <col min="11784" max="11788" width="10.7109375" style="70" customWidth="1"/>
    <col min="11789" max="12032" width="9.140625" style="70"/>
    <col min="12033" max="12033" width="8.85546875" style="70" customWidth="1"/>
    <col min="12034" max="12035" width="21.7109375" style="70" customWidth="1"/>
    <col min="12036" max="12036" width="14.140625" style="70" customWidth="1"/>
    <col min="12037" max="12038" width="10.7109375" style="70" customWidth="1"/>
    <col min="12039" max="12039" width="15" style="70" customWidth="1"/>
    <col min="12040" max="12044" width="10.7109375" style="70" customWidth="1"/>
    <col min="12045" max="12288" width="9.140625" style="70"/>
    <col min="12289" max="12289" width="8.85546875" style="70" customWidth="1"/>
    <col min="12290" max="12291" width="21.7109375" style="70" customWidth="1"/>
    <col min="12292" max="12292" width="14.140625" style="70" customWidth="1"/>
    <col min="12293" max="12294" width="10.7109375" style="70" customWidth="1"/>
    <col min="12295" max="12295" width="15" style="70" customWidth="1"/>
    <col min="12296" max="12300" width="10.7109375" style="70" customWidth="1"/>
    <col min="12301" max="12544" width="9.140625" style="70"/>
    <col min="12545" max="12545" width="8.85546875" style="70" customWidth="1"/>
    <col min="12546" max="12547" width="21.7109375" style="70" customWidth="1"/>
    <col min="12548" max="12548" width="14.140625" style="70" customWidth="1"/>
    <col min="12549" max="12550" width="10.7109375" style="70" customWidth="1"/>
    <col min="12551" max="12551" width="15" style="70" customWidth="1"/>
    <col min="12552" max="12556" width="10.7109375" style="70" customWidth="1"/>
    <col min="12557" max="12800" width="9.140625" style="70"/>
    <col min="12801" max="12801" width="8.85546875" style="70" customWidth="1"/>
    <col min="12802" max="12803" width="21.7109375" style="70" customWidth="1"/>
    <col min="12804" max="12804" width="14.140625" style="70" customWidth="1"/>
    <col min="12805" max="12806" width="10.7109375" style="70" customWidth="1"/>
    <col min="12807" max="12807" width="15" style="70" customWidth="1"/>
    <col min="12808" max="12812" width="10.7109375" style="70" customWidth="1"/>
    <col min="12813" max="13056" width="9.140625" style="70"/>
    <col min="13057" max="13057" width="8.85546875" style="70" customWidth="1"/>
    <col min="13058" max="13059" width="21.7109375" style="70" customWidth="1"/>
    <col min="13060" max="13060" width="14.140625" style="70" customWidth="1"/>
    <col min="13061" max="13062" width="10.7109375" style="70" customWidth="1"/>
    <col min="13063" max="13063" width="15" style="70" customWidth="1"/>
    <col min="13064" max="13068" width="10.7109375" style="70" customWidth="1"/>
    <col min="13069" max="13312" width="9.140625" style="70"/>
    <col min="13313" max="13313" width="8.85546875" style="70" customWidth="1"/>
    <col min="13314" max="13315" width="21.7109375" style="70" customWidth="1"/>
    <col min="13316" max="13316" width="14.140625" style="70" customWidth="1"/>
    <col min="13317" max="13318" width="10.7109375" style="70" customWidth="1"/>
    <col min="13319" max="13319" width="15" style="70" customWidth="1"/>
    <col min="13320" max="13324" width="10.7109375" style="70" customWidth="1"/>
    <col min="13325" max="13568" width="9.140625" style="70"/>
    <col min="13569" max="13569" width="8.85546875" style="70" customWidth="1"/>
    <col min="13570" max="13571" width="21.7109375" style="70" customWidth="1"/>
    <col min="13572" max="13572" width="14.140625" style="70" customWidth="1"/>
    <col min="13573" max="13574" width="10.7109375" style="70" customWidth="1"/>
    <col min="13575" max="13575" width="15" style="70" customWidth="1"/>
    <col min="13576" max="13580" width="10.7109375" style="70" customWidth="1"/>
    <col min="13581" max="13824" width="9.140625" style="70"/>
    <col min="13825" max="13825" width="8.85546875" style="70" customWidth="1"/>
    <col min="13826" max="13827" width="21.7109375" style="70" customWidth="1"/>
    <col min="13828" max="13828" width="14.140625" style="70" customWidth="1"/>
    <col min="13829" max="13830" width="10.7109375" style="70" customWidth="1"/>
    <col min="13831" max="13831" width="15" style="70" customWidth="1"/>
    <col min="13832" max="13836" width="10.7109375" style="70" customWidth="1"/>
    <col min="13837" max="14080" width="9.140625" style="70"/>
    <col min="14081" max="14081" width="8.85546875" style="70" customWidth="1"/>
    <col min="14082" max="14083" width="21.7109375" style="70" customWidth="1"/>
    <col min="14084" max="14084" width="14.140625" style="70" customWidth="1"/>
    <col min="14085" max="14086" width="10.7109375" style="70" customWidth="1"/>
    <col min="14087" max="14087" width="15" style="70" customWidth="1"/>
    <col min="14088" max="14092" width="10.7109375" style="70" customWidth="1"/>
    <col min="14093" max="14336" width="9.140625" style="70"/>
    <col min="14337" max="14337" width="8.85546875" style="70" customWidth="1"/>
    <col min="14338" max="14339" width="21.7109375" style="70" customWidth="1"/>
    <col min="14340" max="14340" width="14.140625" style="70" customWidth="1"/>
    <col min="14341" max="14342" width="10.7109375" style="70" customWidth="1"/>
    <col min="14343" max="14343" width="15" style="70" customWidth="1"/>
    <col min="14344" max="14348" width="10.7109375" style="70" customWidth="1"/>
    <col min="14349" max="14592" width="9.140625" style="70"/>
    <col min="14593" max="14593" width="8.85546875" style="70" customWidth="1"/>
    <col min="14594" max="14595" width="21.7109375" style="70" customWidth="1"/>
    <col min="14596" max="14596" width="14.140625" style="70" customWidth="1"/>
    <col min="14597" max="14598" width="10.7109375" style="70" customWidth="1"/>
    <col min="14599" max="14599" width="15" style="70" customWidth="1"/>
    <col min="14600" max="14604" width="10.7109375" style="70" customWidth="1"/>
    <col min="14605" max="14848" width="9.140625" style="70"/>
    <col min="14849" max="14849" width="8.85546875" style="70" customWidth="1"/>
    <col min="14850" max="14851" width="21.7109375" style="70" customWidth="1"/>
    <col min="14852" max="14852" width="14.140625" style="70" customWidth="1"/>
    <col min="14853" max="14854" width="10.7109375" style="70" customWidth="1"/>
    <col min="14855" max="14855" width="15" style="70" customWidth="1"/>
    <col min="14856" max="14860" width="10.7109375" style="70" customWidth="1"/>
    <col min="14861" max="15104" width="9.140625" style="70"/>
    <col min="15105" max="15105" width="8.85546875" style="70" customWidth="1"/>
    <col min="15106" max="15107" width="21.7109375" style="70" customWidth="1"/>
    <col min="15108" max="15108" width="14.140625" style="70" customWidth="1"/>
    <col min="15109" max="15110" width="10.7109375" style="70" customWidth="1"/>
    <col min="15111" max="15111" width="15" style="70" customWidth="1"/>
    <col min="15112" max="15116" width="10.7109375" style="70" customWidth="1"/>
    <col min="15117" max="15360" width="9.140625" style="70"/>
    <col min="15361" max="15361" width="8.85546875" style="70" customWidth="1"/>
    <col min="15362" max="15363" width="21.7109375" style="70" customWidth="1"/>
    <col min="15364" max="15364" width="14.140625" style="70" customWidth="1"/>
    <col min="15365" max="15366" width="10.7109375" style="70" customWidth="1"/>
    <col min="15367" max="15367" width="15" style="70" customWidth="1"/>
    <col min="15368" max="15372" width="10.7109375" style="70" customWidth="1"/>
    <col min="15373" max="15616" width="9.140625" style="70"/>
    <col min="15617" max="15617" width="8.85546875" style="70" customWidth="1"/>
    <col min="15618" max="15619" width="21.7109375" style="70" customWidth="1"/>
    <col min="15620" max="15620" width="14.140625" style="70" customWidth="1"/>
    <col min="15621" max="15622" width="10.7109375" style="70" customWidth="1"/>
    <col min="15623" max="15623" width="15" style="70" customWidth="1"/>
    <col min="15624" max="15628" width="10.7109375" style="70" customWidth="1"/>
    <col min="15629" max="15872" width="9.140625" style="70"/>
    <col min="15873" max="15873" width="8.85546875" style="70" customWidth="1"/>
    <col min="15874" max="15875" width="21.7109375" style="70" customWidth="1"/>
    <col min="15876" max="15876" width="14.140625" style="70" customWidth="1"/>
    <col min="15877" max="15878" width="10.7109375" style="70" customWidth="1"/>
    <col min="15879" max="15879" width="15" style="70" customWidth="1"/>
    <col min="15880" max="15884" width="10.7109375" style="70" customWidth="1"/>
    <col min="15885" max="16128" width="9.140625" style="70"/>
    <col min="16129" max="16129" width="8.85546875" style="70" customWidth="1"/>
    <col min="16130" max="16131" width="21.7109375" style="70" customWidth="1"/>
    <col min="16132" max="16132" width="14.140625" style="70" customWidth="1"/>
    <col min="16133" max="16134" width="10.7109375" style="70" customWidth="1"/>
    <col min="16135" max="16135" width="15" style="70" customWidth="1"/>
    <col min="16136" max="16140" width="10.7109375" style="70" customWidth="1"/>
    <col min="16141" max="16384" width="9.140625" style="70"/>
  </cols>
  <sheetData>
    <row r="1" spans="1:12" s="222" customFormat="1" ht="15.75" x14ac:dyDescent="0.25">
      <c r="A1" s="289" t="s">
        <v>624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</row>
    <row r="2" spans="1:12" s="222" customFormat="1" ht="15.75" x14ac:dyDescent="0.25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</row>
    <row r="3" spans="1:12" s="222" customFormat="1" ht="15.75" x14ac:dyDescent="0.25">
      <c r="A3" s="1094" t="s">
        <v>614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94"/>
    </row>
    <row r="4" spans="1:12" s="222" customFormat="1" ht="15.75" x14ac:dyDescent="0.25">
      <c r="D4" s="222" t="s">
        <v>615</v>
      </c>
      <c r="L4" s="585"/>
    </row>
    <row r="5" spans="1:12" s="222" customFormat="1" ht="15.75" x14ac:dyDescent="0.25">
      <c r="E5" s="846" t="str">
        <f>'1'!E5</f>
        <v>KABUPATEN/KOTA</v>
      </c>
      <c r="F5" s="588" t="str">
        <f>'1'!$F$5</f>
        <v>….......</v>
      </c>
    </row>
    <row r="6" spans="1:12" s="222" customFormat="1" ht="15.75" x14ac:dyDescent="0.25">
      <c r="E6" s="846" t="str">
        <f>'1'!E6</f>
        <v>TAHUN</v>
      </c>
      <c r="F6" s="588" t="str">
        <f>'1'!$F$6</f>
        <v>….......</v>
      </c>
    </row>
    <row r="7" spans="1:12" ht="15.75" thickBot="1" x14ac:dyDescent="0.3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</row>
    <row r="8" spans="1:12" ht="18" customHeight="1" x14ac:dyDescent="0.25">
      <c r="A8" s="1219" t="s">
        <v>2</v>
      </c>
      <c r="B8" s="1096" t="s">
        <v>254</v>
      </c>
      <c r="C8" s="1096" t="s">
        <v>409</v>
      </c>
      <c r="D8" s="1084" t="s">
        <v>602</v>
      </c>
      <c r="E8" s="1113" t="s">
        <v>616</v>
      </c>
      <c r="F8" s="1113" t="s">
        <v>27</v>
      </c>
      <c r="G8" s="1113" t="s">
        <v>617</v>
      </c>
      <c r="H8" s="1113" t="s">
        <v>27</v>
      </c>
      <c r="I8" s="1113" t="s">
        <v>618</v>
      </c>
      <c r="J8" s="1113" t="s">
        <v>27</v>
      </c>
      <c r="K8" s="1113" t="s">
        <v>619</v>
      </c>
      <c r="L8" s="1217" t="s">
        <v>27</v>
      </c>
    </row>
    <row r="9" spans="1:12" ht="18" customHeight="1" x14ac:dyDescent="0.25">
      <c r="A9" s="1212"/>
      <c r="B9" s="1070"/>
      <c r="C9" s="1070"/>
      <c r="D9" s="1089"/>
      <c r="E9" s="1156"/>
      <c r="F9" s="1156"/>
      <c r="G9" s="1156"/>
      <c r="H9" s="1156"/>
      <c r="I9" s="1156"/>
      <c r="J9" s="1156"/>
      <c r="K9" s="1156"/>
      <c r="L9" s="1218"/>
    </row>
    <row r="10" spans="1:12" ht="38.25" customHeight="1" x14ac:dyDescent="0.25">
      <c r="A10" s="1213"/>
      <c r="B10" s="1071"/>
      <c r="C10" s="1071"/>
      <c r="D10" s="1077"/>
      <c r="E10" s="1156"/>
      <c r="F10" s="1156"/>
      <c r="G10" s="1156"/>
      <c r="H10" s="1156"/>
      <c r="I10" s="1156"/>
      <c r="J10" s="1156"/>
      <c r="K10" s="1156"/>
      <c r="L10" s="1218"/>
    </row>
    <row r="11" spans="1:12" s="908" customFormat="1" ht="21" customHeight="1" x14ac:dyDescent="0.25">
      <c r="A11" s="925">
        <v>1</v>
      </c>
      <c r="B11" s="906">
        <v>2</v>
      </c>
      <c r="C11" s="906">
        <v>3</v>
      </c>
      <c r="D11" s="906">
        <v>4</v>
      </c>
      <c r="E11" s="906">
        <v>5</v>
      </c>
      <c r="F11" s="906">
        <v>6</v>
      </c>
      <c r="G11" s="906">
        <v>7</v>
      </c>
      <c r="H11" s="906">
        <v>8</v>
      </c>
      <c r="I11" s="906">
        <v>9</v>
      </c>
      <c r="J11" s="906">
        <v>10</v>
      </c>
      <c r="K11" s="906">
        <v>11</v>
      </c>
      <c r="L11" s="926">
        <v>12</v>
      </c>
    </row>
    <row r="12" spans="1:12" ht="20.100000000000001" customHeight="1" x14ac:dyDescent="0.25">
      <c r="A12" s="1000">
        <v>1</v>
      </c>
      <c r="B12" s="130">
        <f>'9'!B9</f>
        <v>0</v>
      </c>
      <c r="C12" s="130">
        <f>'29'!C11</f>
        <v>0</v>
      </c>
      <c r="D12" s="228"/>
      <c r="E12" s="228"/>
      <c r="F12" s="278" t="e">
        <f>E12/D12*100</f>
        <v>#DIV/0!</v>
      </c>
      <c r="G12" s="228"/>
      <c r="H12" s="278" t="e">
        <f>G12/E12*100</f>
        <v>#DIV/0!</v>
      </c>
      <c r="I12" s="228"/>
      <c r="J12" s="278" t="e">
        <f>I12/D12</f>
        <v>#DIV/0!</v>
      </c>
      <c r="K12" s="228"/>
      <c r="L12" s="312" t="e">
        <f>K12/I12*100</f>
        <v>#DIV/0!</v>
      </c>
    </row>
    <row r="13" spans="1:12" ht="20.100000000000001" customHeight="1" x14ac:dyDescent="0.25">
      <c r="A13" s="1001">
        <v>2</v>
      </c>
      <c r="B13" s="130">
        <f>'9'!B10</f>
        <v>0</v>
      </c>
      <c r="C13" s="130">
        <f>'29'!C12</f>
        <v>0</v>
      </c>
      <c r="D13" s="228"/>
      <c r="E13" s="228"/>
      <c r="F13" s="278" t="e">
        <f t="shared" ref="F13:F31" si="0">E13/D13*100</f>
        <v>#DIV/0!</v>
      </c>
      <c r="G13" s="228"/>
      <c r="H13" s="278" t="e">
        <f t="shared" ref="H13:H31" si="1">G13/E13*100</f>
        <v>#DIV/0!</v>
      </c>
      <c r="I13" s="228"/>
      <c r="J13" s="278" t="e">
        <f t="shared" ref="J13:J31" si="2">I13/D13</f>
        <v>#DIV/0!</v>
      </c>
      <c r="K13" s="228"/>
      <c r="L13" s="312" t="e">
        <f t="shared" ref="L13:L31" si="3">K13/I13*100</f>
        <v>#DIV/0!</v>
      </c>
    </row>
    <row r="14" spans="1:12" ht="20.100000000000001" customHeight="1" x14ac:dyDescent="0.25">
      <c r="A14" s="1001">
        <v>3</v>
      </c>
      <c r="B14" s="130">
        <f>'9'!B11</f>
        <v>0</v>
      </c>
      <c r="C14" s="130">
        <f>'29'!C13</f>
        <v>0</v>
      </c>
      <c r="D14" s="228"/>
      <c r="E14" s="228"/>
      <c r="F14" s="278" t="e">
        <f t="shared" si="0"/>
        <v>#DIV/0!</v>
      </c>
      <c r="G14" s="228"/>
      <c r="H14" s="278" t="e">
        <f t="shared" si="1"/>
        <v>#DIV/0!</v>
      </c>
      <c r="I14" s="228"/>
      <c r="J14" s="278" t="e">
        <f t="shared" si="2"/>
        <v>#DIV/0!</v>
      </c>
      <c r="K14" s="228"/>
      <c r="L14" s="312" t="e">
        <f t="shared" si="3"/>
        <v>#DIV/0!</v>
      </c>
    </row>
    <row r="15" spans="1:12" ht="20.100000000000001" customHeight="1" x14ac:dyDescent="0.25">
      <c r="A15" s="1001">
        <v>4</v>
      </c>
      <c r="B15" s="130">
        <f>'9'!B12</f>
        <v>0</v>
      </c>
      <c r="C15" s="130">
        <f>'29'!C14</f>
        <v>0</v>
      </c>
      <c r="D15" s="228"/>
      <c r="E15" s="228"/>
      <c r="F15" s="278" t="e">
        <f t="shared" si="0"/>
        <v>#DIV/0!</v>
      </c>
      <c r="G15" s="228"/>
      <c r="H15" s="278" t="e">
        <f t="shared" si="1"/>
        <v>#DIV/0!</v>
      </c>
      <c r="I15" s="228"/>
      <c r="J15" s="278" t="e">
        <f t="shared" si="2"/>
        <v>#DIV/0!</v>
      </c>
      <c r="K15" s="228"/>
      <c r="L15" s="312" t="e">
        <f t="shared" si="3"/>
        <v>#DIV/0!</v>
      </c>
    </row>
    <row r="16" spans="1:12" ht="20.100000000000001" customHeight="1" x14ac:dyDescent="0.25">
      <c r="A16" s="1001">
        <v>5</v>
      </c>
      <c r="B16" s="130">
        <f>'9'!B13</f>
        <v>0</v>
      </c>
      <c r="C16" s="130">
        <f>'29'!C15</f>
        <v>0</v>
      </c>
      <c r="D16" s="228"/>
      <c r="E16" s="228"/>
      <c r="F16" s="278" t="e">
        <f t="shared" si="0"/>
        <v>#DIV/0!</v>
      </c>
      <c r="G16" s="228"/>
      <c r="H16" s="278" t="e">
        <f t="shared" si="1"/>
        <v>#DIV/0!</v>
      </c>
      <c r="I16" s="228"/>
      <c r="J16" s="278" t="e">
        <f t="shared" si="2"/>
        <v>#DIV/0!</v>
      </c>
      <c r="K16" s="228"/>
      <c r="L16" s="312" t="e">
        <f t="shared" si="3"/>
        <v>#DIV/0!</v>
      </c>
    </row>
    <row r="17" spans="1:12" ht="20.100000000000001" customHeight="1" x14ac:dyDescent="0.25">
      <c r="A17" s="1001">
        <v>6</v>
      </c>
      <c r="B17" s="130">
        <f>'9'!B14</f>
        <v>0</v>
      </c>
      <c r="C17" s="130">
        <f>'29'!C16</f>
        <v>0</v>
      </c>
      <c r="D17" s="228"/>
      <c r="E17" s="228"/>
      <c r="F17" s="278" t="e">
        <f t="shared" si="0"/>
        <v>#DIV/0!</v>
      </c>
      <c r="G17" s="228"/>
      <c r="H17" s="278" t="e">
        <f t="shared" si="1"/>
        <v>#DIV/0!</v>
      </c>
      <c r="I17" s="228"/>
      <c r="J17" s="278" t="e">
        <f t="shared" si="2"/>
        <v>#DIV/0!</v>
      </c>
      <c r="K17" s="228"/>
      <c r="L17" s="312" t="e">
        <f t="shared" si="3"/>
        <v>#DIV/0!</v>
      </c>
    </row>
    <row r="18" spans="1:12" ht="20.100000000000001" customHeight="1" x14ac:dyDescent="0.25">
      <c r="A18" s="1001">
        <v>7</v>
      </c>
      <c r="B18" s="130">
        <f>'9'!B15</f>
        <v>0</v>
      </c>
      <c r="C18" s="130">
        <f>'29'!C17</f>
        <v>0</v>
      </c>
      <c r="D18" s="228"/>
      <c r="E18" s="228"/>
      <c r="F18" s="278" t="e">
        <f t="shared" si="0"/>
        <v>#DIV/0!</v>
      </c>
      <c r="G18" s="228"/>
      <c r="H18" s="278" t="e">
        <f t="shared" si="1"/>
        <v>#DIV/0!</v>
      </c>
      <c r="I18" s="228"/>
      <c r="J18" s="278" t="e">
        <f t="shared" si="2"/>
        <v>#DIV/0!</v>
      </c>
      <c r="K18" s="228"/>
      <c r="L18" s="312" t="e">
        <f t="shared" si="3"/>
        <v>#DIV/0!</v>
      </c>
    </row>
    <row r="19" spans="1:12" ht="20.100000000000001" customHeight="1" x14ac:dyDescent="0.25">
      <c r="A19" s="1001">
        <v>8</v>
      </c>
      <c r="B19" s="130">
        <f>'9'!B16</f>
        <v>0</v>
      </c>
      <c r="C19" s="130">
        <f>'29'!C18</f>
        <v>0</v>
      </c>
      <c r="D19" s="228"/>
      <c r="E19" s="228"/>
      <c r="F19" s="278" t="e">
        <f t="shared" si="0"/>
        <v>#DIV/0!</v>
      </c>
      <c r="G19" s="228"/>
      <c r="H19" s="278" t="e">
        <f t="shared" si="1"/>
        <v>#DIV/0!</v>
      </c>
      <c r="I19" s="228"/>
      <c r="J19" s="278" t="e">
        <f t="shared" si="2"/>
        <v>#DIV/0!</v>
      </c>
      <c r="K19" s="228"/>
      <c r="L19" s="312" t="e">
        <f t="shared" si="3"/>
        <v>#DIV/0!</v>
      </c>
    </row>
    <row r="20" spans="1:12" ht="20.100000000000001" customHeight="1" x14ac:dyDescent="0.25">
      <c r="A20" s="1001">
        <v>9</v>
      </c>
      <c r="B20" s="130">
        <f>'9'!B17</f>
        <v>0</v>
      </c>
      <c r="C20" s="130">
        <f>'29'!C19</f>
        <v>0</v>
      </c>
      <c r="D20" s="228"/>
      <c r="E20" s="228"/>
      <c r="F20" s="278" t="e">
        <f t="shared" si="0"/>
        <v>#DIV/0!</v>
      </c>
      <c r="G20" s="228"/>
      <c r="H20" s="278" t="e">
        <f t="shared" si="1"/>
        <v>#DIV/0!</v>
      </c>
      <c r="I20" s="228"/>
      <c r="J20" s="278" t="e">
        <f t="shared" si="2"/>
        <v>#DIV/0!</v>
      </c>
      <c r="K20" s="228"/>
      <c r="L20" s="312" t="e">
        <f t="shared" si="3"/>
        <v>#DIV/0!</v>
      </c>
    </row>
    <row r="21" spans="1:12" ht="20.100000000000001" customHeight="1" x14ac:dyDescent="0.25">
      <c r="A21" s="1001">
        <v>10</v>
      </c>
      <c r="B21" s="130">
        <f>'9'!B18</f>
        <v>0</v>
      </c>
      <c r="C21" s="130">
        <f>'29'!C20</f>
        <v>0</v>
      </c>
      <c r="D21" s="228"/>
      <c r="E21" s="228"/>
      <c r="F21" s="278" t="e">
        <f t="shared" si="0"/>
        <v>#DIV/0!</v>
      </c>
      <c r="G21" s="228"/>
      <c r="H21" s="278" t="e">
        <f t="shared" si="1"/>
        <v>#DIV/0!</v>
      </c>
      <c r="I21" s="228"/>
      <c r="J21" s="278" t="e">
        <f t="shared" si="2"/>
        <v>#DIV/0!</v>
      </c>
      <c r="K21" s="228"/>
      <c r="L21" s="312" t="e">
        <f t="shared" si="3"/>
        <v>#DIV/0!</v>
      </c>
    </row>
    <row r="22" spans="1:12" ht="20.100000000000001" customHeight="1" x14ac:dyDescent="0.25">
      <c r="A22" s="1001">
        <v>11</v>
      </c>
      <c r="B22" s="130">
        <f>'9'!B19</f>
        <v>0</v>
      </c>
      <c r="C22" s="130">
        <f>'29'!C21</f>
        <v>0</v>
      </c>
      <c r="D22" s="228"/>
      <c r="E22" s="228"/>
      <c r="F22" s="278" t="e">
        <f t="shared" si="0"/>
        <v>#DIV/0!</v>
      </c>
      <c r="G22" s="228"/>
      <c r="H22" s="278" t="e">
        <f t="shared" si="1"/>
        <v>#DIV/0!</v>
      </c>
      <c r="I22" s="228"/>
      <c r="J22" s="278" t="e">
        <f t="shared" si="2"/>
        <v>#DIV/0!</v>
      </c>
      <c r="K22" s="228"/>
      <c r="L22" s="312" t="e">
        <f t="shared" si="3"/>
        <v>#DIV/0!</v>
      </c>
    </row>
    <row r="23" spans="1:12" ht="20.100000000000001" customHeight="1" x14ac:dyDescent="0.25">
      <c r="A23" s="1001">
        <v>12</v>
      </c>
      <c r="B23" s="130">
        <f>'9'!B20</f>
        <v>0</v>
      </c>
      <c r="C23" s="130">
        <f>'29'!C22</f>
        <v>0</v>
      </c>
      <c r="D23" s="228"/>
      <c r="E23" s="228"/>
      <c r="F23" s="278" t="e">
        <f t="shared" si="0"/>
        <v>#DIV/0!</v>
      </c>
      <c r="G23" s="228"/>
      <c r="H23" s="278" t="e">
        <f t="shared" si="1"/>
        <v>#DIV/0!</v>
      </c>
      <c r="I23" s="228"/>
      <c r="J23" s="278" t="e">
        <f t="shared" si="2"/>
        <v>#DIV/0!</v>
      </c>
      <c r="K23" s="228"/>
      <c r="L23" s="312" t="e">
        <f t="shared" si="3"/>
        <v>#DIV/0!</v>
      </c>
    </row>
    <row r="24" spans="1:12" ht="20.100000000000001" customHeight="1" x14ac:dyDescent="0.25">
      <c r="A24" s="1001">
        <v>13</v>
      </c>
      <c r="B24" s="130">
        <f>'9'!B21</f>
        <v>0</v>
      </c>
      <c r="C24" s="130">
        <f>'29'!C23</f>
        <v>0</v>
      </c>
      <c r="D24" s="228"/>
      <c r="E24" s="228"/>
      <c r="F24" s="278" t="e">
        <f t="shared" si="0"/>
        <v>#DIV/0!</v>
      </c>
      <c r="G24" s="228"/>
      <c r="H24" s="278" t="e">
        <f t="shared" si="1"/>
        <v>#DIV/0!</v>
      </c>
      <c r="I24" s="228"/>
      <c r="J24" s="278" t="e">
        <f t="shared" si="2"/>
        <v>#DIV/0!</v>
      </c>
      <c r="K24" s="228"/>
      <c r="L24" s="312" t="e">
        <f t="shared" si="3"/>
        <v>#DIV/0!</v>
      </c>
    </row>
    <row r="25" spans="1:12" ht="20.100000000000001" customHeight="1" x14ac:dyDescent="0.25">
      <c r="A25" s="1001">
        <v>14</v>
      </c>
      <c r="B25" s="130">
        <f>'9'!B22</f>
        <v>0</v>
      </c>
      <c r="C25" s="130">
        <f>'29'!C24</f>
        <v>0</v>
      </c>
      <c r="D25" s="228"/>
      <c r="E25" s="228"/>
      <c r="F25" s="278" t="e">
        <f t="shared" si="0"/>
        <v>#DIV/0!</v>
      </c>
      <c r="G25" s="228"/>
      <c r="H25" s="278" t="e">
        <f t="shared" si="1"/>
        <v>#DIV/0!</v>
      </c>
      <c r="I25" s="228"/>
      <c r="J25" s="278" t="e">
        <f t="shared" si="2"/>
        <v>#DIV/0!</v>
      </c>
      <c r="K25" s="228"/>
      <c r="L25" s="312" t="e">
        <f t="shared" si="3"/>
        <v>#DIV/0!</v>
      </c>
    </row>
    <row r="26" spans="1:12" ht="20.100000000000001" customHeight="1" x14ac:dyDescent="0.25">
      <c r="A26" s="1001">
        <v>15</v>
      </c>
      <c r="B26" s="130">
        <f>'9'!B23</f>
        <v>0</v>
      </c>
      <c r="C26" s="130">
        <f>'29'!C25</f>
        <v>0</v>
      </c>
      <c r="D26" s="228"/>
      <c r="E26" s="228"/>
      <c r="F26" s="278" t="e">
        <f t="shared" si="0"/>
        <v>#DIV/0!</v>
      </c>
      <c r="G26" s="228"/>
      <c r="H26" s="278" t="e">
        <f t="shared" si="1"/>
        <v>#DIV/0!</v>
      </c>
      <c r="I26" s="228"/>
      <c r="J26" s="278" t="e">
        <f t="shared" si="2"/>
        <v>#DIV/0!</v>
      </c>
      <c r="K26" s="228"/>
      <c r="L26" s="312" t="e">
        <f t="shared" si="3"/>
        <v>#DIV/0!</v>
      </c>
    </row>
    <row r="27" spans="1:12" ht="20.100000000000001" customHeight="1" x14ac:dyDescent="0.25">
      <c r="A27" s="1001">
        <v>16</v>
      </c>
      <c r="B27" s="130">
        <f>'9'!B24</f>
        <v>0</v>
      </c>
      <c r="C27" s="130">
        <f>'29'!C26</f>
        <v>0</v>
      </c>
      <c r="D27" s="228"/>
      <c r="E27" s="228"/>
      <c r="F27" s="278" t="e">
        <f t="shared" si="0"/>
        <v>#DIV/0!</v>
      </c>
      <c r="G27" s="228"/>
      <c r="H27" s="278" t="e">
        <f t="shared" si="1"/>
        <v>#DIV/0!</v>
      </c>
      <c r="I27" s="228"/>
      <c r="J27" s="278" t="e">
        <f t="shared" si="2"/>
        <v>#DIV/0!</v>
      </c>
      <c r="K27" s="228"/>
      <c r="L27" s="312" t="e">
        <f t="shared" si="3"/>
        <v>#DIV/0!</v>
      </c>
    </row>
    <row r="28" spans="1:12" ht="20.100000000000001" customHeight="1" x14ac:dyDescent="0.25">
      <c r="A28" s="1001">
        <v>17</v>
      </c>
      <c r="B28" s="130">
        <f>'9'!B25</f>
        <v>0</v>
      </c>
      <c r="C28" s="130">
        <f>'29'!C27</f>
        <v>0</v>
      </c>
      <c r="D28" s="228"/>
      <c r="E28" s="228"/>
      <c r="F28" s="278" t="e">
        <f t="shared" si="0"/>
        <v>#DIV/0!</v>
      </c>
      <c r="G28" s="228"/>
      <c r="H28" s="278" t="e">
        <f t="shared" si="1"/>
        <v>#DIV/0!</v>
      </c>
      <c r="I28" s="228"/>
      <c r="J28" s="278" t="e">
        <f t="shared" si="2"/>
        <v>#DIV/0!</v>
      </c>
      <c r="K28" s="228"/>
      <c r="L28" s="312" t="e">
        <f t="shared" si="3"/>
        <v>#DIV/0!</v>
      </c>
    </row>
    <row r="29" spans="1:12" ht="20.100000000000001" customHeight="1" x14ac:dyDescent="0.25">
      <c r="A29" s="1001">
        <v>18</v>
      </c>
      <c r="B29" s="130">
        <f>'9'!B26</f>
        <v>0</v>
      </c>
      <c r="C29" s="130">
        <f>'29'!C28</f>
        <v>0</v>
      </c>
      <c r="D29" s="228"/>
      <c r="E29" s="228"/>
      <c r="F29" s="278" t="e">
        <f t="shared" si="0"/>
        <v>#DIV/0!</v>
      </c>
      <c r="G29" s="228"/>
      <c r="H29" s="278" t="e">
        <f t="shared" si="1"/>
        <v>#DIV/0!</v>
      </c>
      <c r="I29" s="228"/>
      <c r="J29" s="278" t="e">
        <f t="shared" si="2"/>
        <v>#DIV/0!</v>
      </c>
      <c r="K29" s="228"/>
      <c r="L29" s="312" t="e">
        <f t="shared" si="3"/>
        <v>#DIV/0!</v>
      </c>
    </row>
    <row r="30" spans="1:12" ht="20.100000000000001" customHeight="1" x14ac:dyDescent="0.25">
      <c r="A30" s="1001">
        <v>19</v>
      </c>
      <c r="B30" s="130">
        <f>'9'!B27</f>
        <v>0</v>
      </c>
      <c r="C30" s="130">
        <f>'29'!C29</f>
        <v>0</v>
      </c>
      <c r="D30" s="228"/>
      <c r="E30" s="228"/>
      <c r="F30" s="278" t="e">
        <f t="shared" si="0"/>
        <v>#DIV/0!</v>
      </c>
      <c r="G30" s="228"/>
      <c r="H30" s="278" t="e">
        <f t="shared" si="1"/>
        <v>#DIV/0!</v>
      </c>
      <c r="I30" s="228"/>
      <c r="J30" s="278" t="e">
        <f t="shared" si="2"/>
        <v>#DIV/0!</v>
      </c>
      <c r="K30" s="228"/>
      <c r="L30" s="312" t="e">
        <f t="shared" si="3"/>
        <v>#DIV/0!</v>
      </c>
    </row>
    <row r="31" spans="1:12" ht="20.100000000000001" customHeight="1" x14ac:dyDescent="0.25">
      <c r="A31" s="1001">
        <v>20</v>
      </c>
      <c r="B31" s="130">
        <f>'9'!B28</f>
        <v>0</v>
      </c>
      <c r="C31" s="130">
        <f>'29'!C30</f>
        <v>0</v>
      </c>
      <c r="D31" s="228"/>
      <c r="E31" s="228"/>
      <c r="F31" s="278" t="e">
        <f t="shared" si="0"/>
        <v>#DIV/0!</v>
      </c>
      <c r="G31" s="228"/>
      <c r="H31" s="278" t="e">
        <f t="shared" si="1"/>
        <v>#DIV/0!</v>
      </c>
      <c r="I31" s="228"/>
      <c r="J31" s="278" t="e">
        <f t="shared" si="2"/>
        <v>#DIV/0!</v>
      </c>
      <c r="K31" s="228"/>
      <c r="L31" s="312" t="e">
        <f t="shared" si="3"/>
        <v>#DIV/0!</v>
      </c>
    </row>
    <row r="32" spans="1:12" ht="20.100000000000001" customHeight="1" x14ac:dyDescent="0.25">
      <c r="A32" s="299"/>
      <c r="B32" s="130"/>
      <c r="C32" s="130"/>
      <c r="D32" s="228"/>
      <c r="E32" s="228"/>
      <c r="F32" s="278"/>
      <c r="G32" s="228"/>
      <c r="H32" s="278"/>
      <c r="I32" s="228"/>
      <c r="J32" s="278"/>
      <c r="K32" s="228"/>
      <c r="L32" s="313"/>
    </row>
    <row r="33" spans="1:13" ht="20.100000000000001" customHeight="1" x14ac:dyDescent="0.25">
      <c r="A33" s="299"/>
      <c r="B33" s="130"/>
      <c r="C33" s="130"/>
      <c r="D33" s="228"/>
      <c r="E33" s="228"/>
      <c r="F33" s="278"/>
      <c r="G33" s="228"/>
      <c r="H33" s="278"/>
      <c r="I33" s="228"/>
      <c r="J33" s="278"/>
      <c r="K33" s="228"/>
      <c r="L33" s="313"/>
    </row>
    <row r="34" spans="1:13" ht="20.100000000000001" customHeight="1" x14ac:dyDescent="0.25">
      <c r="A34" s="299"/>
      <c r="B34" s="130"/>
      <c r="C34" s="130"/>
      <c r="D34" s="228"/>
      <c r="E34" s="228"/>
      <c r="F34" s="278"/>
      <c r="G34" s="228"/>
      <c r="H34" s="278"/>
      <c r="I34" s="228"/>
      <c r="J34" s="278"/>
      <c r="K34" s="228"/>
      <c r="L34" s="313"/>
    </row>
    <row r="35" spans="1:13" ht="20.100000000000001" customHeight="1" x14ac:dyDescent="0.25">
      <c r="A35" s="300"/>
      <c r="B35" s="939"/>
      <c r="C35" s="939"/>
      <c r="D35" s="233"/>
      <c r="E35" s="233"/>
      <c r="F35" s="267"/>
      <c r="G35" s="233"/>
      <c r="H35" s="267"/>
      <c r="I35" s="233"/>
      <c r="J35" s="267"/>
      <c r="K35" s="233"/>
      <c r="L35" s="314"/>
    </row>
    <row r="36" spans="1:13" ht="20.100000000000001" customHeight="1" thickBot="1" x14ac:dyDescent="0.3">
      <c r="A36" s="305" t="s">
        <v>524</v>
      </c>
      <c r="B36" s="568"/>
      <c r="C36" s="568"/>
      <c r="D36" s="306">
        <f>SUM(D12:D35)</f>
        <v>0</v>
      </c>
      <c r="E36" s="306">
        <f>SUM(E12:E35)</f>
        <v>0</v>
      </c>
      <c r="F36" s="278" t="e">
        <f>E36/D36*100</f>
        <v>#DIV/0!</v>
      </c>
      <c r="G36" s="306">
        <f>SUM(G12:G35)</f>
        <v>0</v>
      </c>
      <c r="H36" s="278" t="e">
        <f>G36/E36*100</f>
        <v>#DIV/0!</v>
      </c>
      <c r="I36" s="306">
        <f>SUM(I12:I35)</f>
        <v>0</v>
      </c>
      <c r="J36" s="278" t="e">
        <f>I36/D36</f>
        <v>#DIV/0!</v>
      </c>
      <c r="K36" s="306">
        <f>SUM(K12:K35)</f>
        <v>0</v>
      </c>
      <c r="L36" s="312" t="e">
        <f>K36/I36*100</f>
        <v>#DIV/0!</v>
      </c>
    </row>
    <row r="37" spans="1:13" x14ac:dyDescent="0.25">
      <c r="A37" s="104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</row>
    <row r="38" spans="1:13" x14ac:dyDescent="0.25">
      <c r="A38" s="727" t="s">
        <v>525</v>
      </c>
      <c r="B38" s="727"/>
      <c r="C38" s="727"/>
      <c r="D38" s="727"/>
      <c r="E38" s="727"/>
      <c r="F38" s="727"/>
      <c r="G38" s="727"/>
      <c r="H38" s="727"/>
      <c r="I38" s="727"/>
      <c r="J38" s="727"/>
      <c r="K38" s="727"/>
      <c r="L38" s="727"/>
      <c r="M38" s="727"/>
    </row>
    <row r="39" spans="1:13" x14ac:dyDescent="0.25">
      <c r="A39" s="610" t="s">
        <v>724</v>
      </c>
      <c r="B39" s="727"/>
      <c r="C39" s="727"/>
      <c r="D39" s="727"/>
      <c r="E39" s="727"/>
      <c r="F39" s="727"/>
      <c r="G39" s="727"/>
      <c r="H39" s="727"/>
      <c r="I39" s="727"/>
      <c r="J39" s="727"/>
      <c r="K39" s="727"/>
      <c r="L39" s="727"/>
      <c r="M39" s="727"/>
    </row>
    <row r="40" spans="1:13" ht="18" customHeight="1" x14ac:dyDescent="0.25">
      <c r="A40" s="727" t="s">
        <v>1241</v>
      </c>
      <c r="B40" s="727"/>
      <c r="C40" s="727"/>
      <c r="D40" s="727"/>
      <c r="E40" s="727"/>
      <c r="F40" s="727"/>
      <c r="G40" s="727"/>
      <c r="H40" s="727"/>
      <c r="I40" s="727"/>
      <c r="J40" s="727"/>
      <c r="K40" s="727"/>
      <c r="L40" s="727"/>
      <c r="M40" s="727"/>
    </row>
    <row r="41" spans="1:13" x14ac:dyDescent="0.2">
      <c r="A41" s="999" t="s">
        <v>1260</v>
      </c>
      <c r="B41" s="727"/>
      <c r="C41" s="727"/>
      <c r="D41" s="727"/>
      <c r="E41" s="727"/>
      <c r="F41" s="727"/>
      <c r="G41" s="727"/>
      <c r="H41" s="727"/>
      <c r="I41" s="727"/>
      <c r="J41" s="727"/>
      <c r="K41" s="727"/>
      <c r="L41" s="727"/>
      <c r="M41" s="727"/>
    </row>
    <row r="42" spans="1:13" x14ac:dyDescent="0.25">
      <c r="A42" s="727"/>
      <c r="B42" s="727" t="s">
        <v>1303</v>
      </c>
      <c r="C42" s="727"/>
      <c r="D42" s="727"/>
      <c r="E42" s="727"/>
      <c r="F42" s="727"/>
      <c r="G42" s="727"/>
      <c r="H42" s="727"/>
      <c r="I42" s="727"/>
      <c r="J42" s="727"/>
      <c r="K42" s="727"/>
      <c r="L42" s="727"/>
      <c r="M42" s="727"/>
    </row>
  </sheetData>
  <mergeCells count="13">
    <mergeCell ref="L8:L10"/>
    <mergeCell ref="A3:L3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</mergeCells>
  <printOptions horizontalCentered="1"/>
  <pageMargins left="0.84" right="0.78" top="1.1417322834645669" bottom="0.9055118110236221" header="0" footer="0"/>
  <pageSetup paperSize="9" scale="54" orientation="landscape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EA436-B8C8-4D86-8883-A4A80747487C}">
  <sheetPr codeName="Sheet26">
    <tabColor rgb="FF92D050"/>
    <pageSetUpPr fitToPage="1"/>
  </sheetPr>
  <dimension ref="A1:AT37"/>
  <sheetViews>
    <sheetView zoomScale="60" zoomScaleNormal="60" workbookViewId="0">
      <selection activeCell="R42" sqref="R42"/>
    </sheetView>
  </sheetViews>
  <sheetFormatPr defaultColWidth="9.140625" defaultRowHeight="15" x14ac:dyDescent="0.25"/>
  <cols>
    <col min="1" max="1" width="5.7109375" style="70" customWidth="1"/>
    <col min="2" max="4" width="21.7109375" style="70" customWidth="1"/>
    <col min="5" max="29" width="10.7109375" style="70" customWidth="1"/>
    <col min="30" max="30" width="7.85546875" style="70" customWidth="1"/>
    <col min="31" max="31" width="8.85546875" style="70" bestFit="1" customWidth="1"/>
    <col min="32" max="32" width="7.85546875" style="70" customWidth="1"/>
    <col min="33" max="33" width="8.85546875" style="70" bestFit="1" customWidth="1"/>
    <col min="34" max="34" width="7.85546875" style="70" customWidth="1"/>
    <col min="35" max="35" width="8.85546875" style="70" bestFit="1" customWidth="1"/>
    <col min="36" max="36" width="9" style="70" customWidth="1"/>
    <col min="37" max="37" width="8.85546875" style="70" bestFit="1" customWidth="1"/>
    <col min="38" max="38" width="7" style="70" customWidth="1"/>
    <col min="39" max="42" width="8.7109375" style="70" customWidth="1"/>
    <col min="43" max="43" width="9.85546875" style="70" customWidth="1"/>
    <col min="44" max="46" width="8.7109375" style="70" customWidth="1"/>
    <col min="47" max="256" width="9.140625" style="70"/>
    <col min="257" max="257" width="5.7109375" style="70" customWidth="1"/>
    <col min="258" max="260" width="21.7109375" style="70" customWidth="1"/>
    <col min="261" max="285" width="10.7109375" style="70" customWidth="1"/>
    <col min="286" max="286" width="7.85546875" style="70" customWidth="1"/>
    <col min="287" max="287" width="8.85546875" style="70" bestFit="1" customWidth="1"/>
    <col min="288" max="288" width="7.85546875" style="70" customWidth="1"/>
    <col min="289" max="289" width="8.85546875" style="70" bestFit="1" customWidth="1"/>
    <col min="290" max="290" width="7.85546875" style="70" customWidth="1"/>
    <col min="291" max="291" width="8.85546875" style="70" bestFit="1" customWidth="1"/>
    <col min="292" max="292" width="9" style="70" customWidth="1"/>
    <col min="293" max="293" width="8.85546875" style="70" bestFit="1" customWidth="1"/>
    <col min="294" max="294" width="7" style="70" customWidth="1"/>
    <col min="295" max="298" width="8.7109375" style="70" customWidth="1"/>
    <col min="299" max="299" width="9.85546875" style="70" customWidth="1"/>
    <col min="300" max="302" width="8.7109375" style="70" customWidth="1"/>
    <col min="303" max="512" width="9.140625" style="70"/>
    <col min="513" max="513" width="5.7109375" style="70" customWidth="1"/>
    <col min="514" max="516" width="21.7109375" style="70" customWidth="1"/>
    <col min="517" max="541" width="10.7109375" style="70" customWidth="1"/>
    <col min="542" max="542" width="7.85546875" style="70" customWidth="1"/>
    <col min="543" max="543" width="8.85546875" style="70" bestFit="1" customWidth="1"/>
    <col min="544" max="544" width="7.85546875" style="70" customWidth="1"/>
    <col min="545" max="545" width="8.85546875" style="70" bestFit="1" customWidth="1"/>
    <col min="546" max="546" width="7.85546875" style="70" customWidth="1"/>
    <col min="547" max="547" width="8.85546875" style="70" bestFit="1" customWidth="1"/>
    <col min="548" max="548" width="9" style="70" customWidth="1"/>
    <col min="549" max="549" width="8.85546875" style="70" bestFit="1" customWidth="1"/>
    <col min="550" max="550" width="7" style="70" customWidth="1"/>
    <col min="551" max="554" width="8.7109375" style="70" customWidth="1"/>
    <col min="555" max="555" width="9.85546875" style="70" customWidth="1"/>
    <col min="556" max="558" width="8.7109375" style="70" customWidth="1"/>
    <col min="559" max="768" width="9.140625" style="70"/>
    <col min="769" max="769" width="5.7109375" style="70" customWidth="1"/>
    <col min="770" max="772" width="21.7109375" style="70" customWidth="1"/>
    <col min="773" max="797" width="10.7109375" style="70" customWidth="1"/>
    <col min="798" max="798" width="7.85546875" style="70" customWidth="1"/>
    <col min="799" max="799" width="8.85546875" style="70" bestFit="1" customWidth="1"/>
    <col min="800" max="800" width="7.85546875" style="70" customWidth="1"/>
    <col min="801" max="801" width="8.85546875" style="70" bestFit="1" customWidth="1"/>
    <col min="802" max="802" width="7.85546875" style="70" customWidth="1"/>
    <col min="803" max="803" width="8.85546875" style="70" bestFit="1" customWidth="1"/>
    <col min="804" max="804" width="9" style="70" customWidth="1"/>
    <col min="805" max="805" width="8.85546875" style="70" bestFit="1" customWidth="1"/>
    <col min="806" max="806" width="7" style="70" customWidth="1"/>
    <col min="807" max="810" width="8.7109375" style="70" customWidth="1"/>
    <col min="811" max="811" width="9.85546875" style="70" customWidth="1"/>
    <col min="812" max="814" width="8.7109375" style="70" customWidth="1"/>
    <col min="815" max="1024" width="9.140625" style="70"/>
    <col min="1025" max="1025" width="5.7109375" style="70" customWidth="1"/>
    <col min="1026" max="1028" width="21.7109375" style="70" customWidth="1"/>
    <col min="1029" max="1053" width="10.7109375" style="70" customWidth="1"/>
    <col min="1054" max="1054" width="7.85546875" style="70" customWidth="1"/>
    <col min="1055" max="1055" width="8.85546875" style="70" bestFit="1" customWidth="1"/>
    <col min="1056" max="1056" width="7.85546875" style="70" customWidth="1"/>
    <col min="1057" max="1057" width="8.85546875" style="70" bestFit="1" customWidth="1"/>
    <col min="1058" max="1058" width="7.85546875" style="70" customWidth="1"/>
    <col min="1059" max="1059" width="8.85546875" style="70" bestFit="1" customWidth="1"/>
    <col min="1060" max="1060" width="9" style="70" customWidth="1"/>
    <col min="1061" max="1061" width="8.85546875" style="70" bestFit="1" customWidth="1"/>
    <col min="1062" max="1062" width="7" style="70" customWidth="1"/>
    <col min="1063" max="1066" width="8.7109375" style="70" customWidth="1"/>
    <col min="1067" max="1067" width="9.85546875" style="70" customWidth="1"/>
    <col min="1068" max="1070" width="8.7109375" style="70" customWidth="1"/>
    <col min="1071" max="1280" width="9.140625" style="70"/>
    <col min="1281" max="1281" width="5.7109375" style="70" customWidth="1"/>
    <col min="1282" max="1284" width="21.7109375" style="70" customWidth="1"/>
    <col min="1285" max="1309" width="10.7109375" style="70" customWidth="1"/>
    <col min="1310" max="1310" width="7.85546875" style="70" customWidth="1"/>
    <col min="1311" max="1311" width="8.85546875" style="70" bestFit="1" customWidth="1"/>
    <col min="1312" max="1312" width="7.85546875" style="70" customWidth="1"/>
    <col min="1313" max="1313" width="8.85546875" style="70" bestFit="1" customWidth="1"/>
    <col min="1314" max="1314" width="7.85546875" style="70" customWidth="1"/>
    <col min="1315" max="1315" width="8.85546875" style="70" bestFit="1" customWidth="1"/>
    <col min="1316" max="1316" width="9" style="70" customWidth="1"/>
    <col min="1317" max="1317" width="8.85546875" style="70" bestFit="1" customWidth="1"/>
    <col min="1318" max="1318" width="7" style="70" customWidth="1"/>
    <col min="1319" max="1322" width="8.7109375" style="70" customWidth="1"/>
    <col min="1323" max="1323" width="9.85546875" style="70" customWidth="1"/>
    <col min="1324" max="1326" width="8.7109375" style="70" customWidth="1"/>
    <col min="1327" max="1536" width="9.140625" style="70"/>
    <col min="1537" max="1537" width="5.7109375" style="70" customWidth="1"/>
    <col min="1538" max="1540" width="21.7109375" style="70" customWidth="1"/>
    <col min="1541" max="1565" width="10.7109375" style="70" customWidth="1"/>
    <col min="1566" max="1566" width="7.85546875" style="70" customWidth="1"/>
    <col min="1567" max="1567" width="8.85546875" style="70" bestFit="1" customWidth="1"/>
    <col min="1568" max="1568" width="7.85546875" style="70" customWidth="1"/>
    <col min="1569" max="1569" width="8.85546875" style="70" bestFit="1" customWidth="1"/>
    <col min="1570" max="1570" width="7.85546875" style="70" customWidth="1"/>
    <col min="1571" max="1571" width="8.85546875" style="70" bestFit="1" customWidth="1"/>
    <col min="1572" max="1572" width="9" style="70" customWidth="1"/>
    <col min="1573" max="1573" width="8.85546875" style="70" bestFit="1" customWidth="1"/>
    <col min="1574" max="1574" width="7" style="70" customWidth="1"/>
    <col min="1575" max="1578" width="8.7109375" style="70" customWidth="1"/>
    <col min="1579" max="1579" width="9.85546875" style="70" customWidth="1"/>
    <col min="1580" max="1582" width="8.7109375" style="70" customWidth="1"/>
    <col min="1583" max="1792" width="9.140625" style="70"/>
    <col min="1793" max="1793" width="5.7109375" style="70" customWidth="1"/>
    <col min="1794" max="1796" width="21.7109375" style="70" customWidth="1"/>
    <col min="1797" max="1821" width="10.7109375" style="70" customWidth="1"/>
    <col min="1822" max="1822" width="7.85546875" style="70" customWidth="1"/>
    <col min="1823" max="1823" width="8.85546875" style="70" bestFit="1" customWidth="1"/>
    <col min="1824" max="1824" width="7.85546875" style="70" customWidth="1"/>
    <col min="1825" max="1825" width="8.85546875" style="70" bestFit="1" customWidth="1"/>
    <col min="1826" max="1826" width="7.85546875" style="70" customWidth="1"/>
    <col min="1827" max="1827" width="8.85546875" style="70" bestFit="1" customWidth="1"/>
    <col min="1828" max="1828" width="9" style="70" customWidth="1"/>
    <col min="1829" max="1829" width="8.85546875" style="70" bestFit="1" customWidth="1"/>
    <col min="1830" max="1830" width="7" style="70" customWidth="1"/>
    <col min="1831" max="1834" width="8.7109375" style="70" customWidth="1"/>
    <col min="1835" max="1835" width="9.85546875" style="70" customWidth="1"/>
    <col min="1836" max="1838" width="8.7109375" style="70" customWidth="1"/>
    <col min="1839" max="2048" width="9.140625" style="70"/>
    <col min="2049" max="2049" width="5.7109375" style="70" customWidth="1"/>
    <col min="2050" max="2052" width="21.7109375" style="70" customWidth="1"/>
    <col min="2053" max="2077" width="10.7109375" style="70" customWidth="1"/>
    <col min="2078" max="2078" width="7.85546875" style="70" customWidth="1"/>
    <col min="2079" max="2079" width="8.85546875" style="70" bestFit="1" customWidth="1"/>
    <col min="2080" max="2080" width="7.85546875" style="70" customWidth="1"/>
    <col min="2081" max="2081" width="8.85546875" style="70" bestFit="1" customWidth="1"/>
    <col min="2082" max="2082" width="7.85546875" style="70" customWidth="1"/>
    <col min="2083" max="2083" width="8.85546875" style="70" bestFit="1" customWidth="1"/>
    <col min="2084" max="2084" width="9" style="70" customWidth="1"/>
    <col min="2085" max="2085" width="8.85546875" style="70" bestFit="1" customWidth="1"/>
    <col min="2086" max="2086" width="7" style="70" customWidth="1"/>
    <col min="2087" max="2090" width="8.7109375" style="70" customWidth="1"/>
    <col min="2091" max="2091" width="9.85546875" style="70" customWidth="1"/>
    <col min="2092" max="2094" width="8.7109375" style="70" customWidth="1"/>
    <col min="2095" max="2304" width="9.140625" style="70"/>
    <col min="2305" max="2305" width="5.7109375" style="70" customWidth="1"/>
    <col min="2306" max="2308" width="21.7109375" style="70" customWidth="1"/>
    <col min="2309" max="2333" width="10.7109375" style="70" customWidth="1"/>
    <col min="2334" max="2334" width="7.85546875" style="70" customWidth="1"/>
    <col min="2335" max="2335" width="8.85546875" style="70" bestFit="1" customWidth="1"/>
    <col min="2336" max="2336" width="7.85546875" style="70" customWidth="1"/>
    <col min="2337" max="2337" width="8.85546875" style="70" bestFit="1" customWidth="1"/>
    <col min="2338" max="2338" width="7.85546875" style="70" customWidth="1"/>
    <col min="2339" max="2339" width="8.85546875" style="70" bestFit="1" customWidth="1"/>
    <col min="2340" max="2340" width="9" style="70" customWidth="1"/>
    <col min="2341" max="2341" width="8.85546875" style="70" bestFit="1" customWidth="1"/>
    <col min="2342" max="2342" width="7" style="70" customWidth="1"/>
    <col min="2343" max="2346" width="8.7109375" style="70" customWidth="1"/>
    <col min="2347" max="2347" width="9.85546875" style="70" customWidth="1"/>
    <col min="2348" max="2350" width="8.7109375" style="70" customWidth="1"/>
    <col min="2351" max="2560" width="9.140625" style="70"/>
    <col min="2561" max="2561" width="5.7109375" style="70" customWidth="1"/>
    <col min="2562" max="2564" width="21.7109375" style="70" customWidth="1"/>
    <col min="2565" max="2589" width="10.7109375" style="70" customWidth="1"/>
    <col min="2590" max="2590" width="7.85546875" style="70" customWidth="1"/>
    <col min="2591" max="2591" width="8.85546875" style="70" bestFit="1" customWidth="1"/>
    <col min="2592" max="2592" width="7.85546875" style="70" customWidth="1"/>
    <col min="2593" max="2593" width="8.85546875" style="70" bestFit="1" customWidth="1"/>
    <col min="2594" max="2594" width="7.85546875" style="70" customWidth="1"/>
    <col min="2595" max="2595" width="8.85546875" style="70" bestFit="1" customWidth="1"/>
    <col min="2596" max="2596" width="9" style="70" customWidth="1"/>
    <col min="2597" max="2597" width="8.85546875" style="70" bestFit="1" customWidth="1"/>
    <col min="2598" max="2598" width="7" style="70" customWidth="1"/>
    <col min="2599" max="2602" width="8.7109375" style="70" customWidth="1"/>
    <col min="2603" max="2603" width="9.85546875" style="70" customWidth="1"/>
    <col min="2604" max="2606" width="8.7109375" style="70" customWidth="1"/>
    <col min="2607" max="2816" width="9.140625" style="70"/>
    <col min="2817" max="2817" width="5.7109375" style="70" customWidth="1"/>
    <col min="2818" max="2820" width="21.7109375" style="70" customWidth="1"/>
    <col min="2821" max="2845" width="10.7109375" style="70" customWidth="1"/>
    <col min="2846" max="2846" width="7.85546875" style="70" customWidth="1"/>
    <col min="2847" max="2847" width="8.85546875" style="70" bestFit="1" customWidth="1"/>
    <col min="2848" max="2848" width="7.85546875" style="70" customWidth="1"/>
    <col min="2849" max="2849" width="8.85546875" style="70" bestFit="1" customWidth="1"/>
    <col min="2850" max="2850" width="7.85546875" style="70" customWidth="1"/>
    <col min="2851" max="2851" width="8.85546875" style="70" bestFit="1" customWidth="1"/>
    <col min="2852" max="2852" width="9" style="70" customWidth="1"/>
    <col min="2853" max="2853" width="8.85546875" style="70" bestFit="1" customWidth="1"/>
    <col min="2854" max="2854" width="7" style="70" customWidth="1"/>
    <col min="2855" max="2858" width="8.7109375" style="70" customWidth="1"/>
    <col min="2859" max="2859" width="9.85546875" style="70" customWidth="1"/>
    <col min="2860" max="2862" width="8.7109375" style="70" customWidth="1"/>
    <col min="2863" max="3072" width="9.140625" style="70"/>
    <col min="3073" max="3073" width="5.7109375" style="70" customWidth="1"/>
    <col min="3074" max="3076" width="21.7109375" style="70" customWidth="1"/>
    <col min="3077" max="3101" width="10.7109375" style="70" customWidth="1"/>
    <col min="3102" max="3102" width="7.85546875" style="70" customWidth="1"/>
    <col min="3103" max="3103" width="8.85546875" style="70" bestFit="1" customWidth="1"/>
    <col min="3104" max="3104" width="7.85546875" style="70" customWidth="1"/>
    <col min="3105" max="3105" width="8.85546875" style="70" bestFit="1" customWidth="1"/>
    <col min="3106" max="3106" width="7.85546875" style="70" customWidth="1"/>
    <col min="3107" max="3107" width="8.85546875" style="70" bestFit="1" customWidth="1"/>
    <col min="3108" max="3108" width="9" style="70" customWidth="1"/>
    <col min="3109" max="3109" width="8.85546875" style="70" bestFit="1" customWidth="1"/>
    <col min="3110" max="3110" width="7" style="70" customWidth="1"/>
    <col min="3111" max="3114" width="8.7109375" style="70" customWidth="1"/>
    <col min="3115" max="3115" width="9.85546875" style="70" customWidth="1"/>
    <col min="3116" max="3118" width="8.7109375" style="70" customWidth="1"/>
    <col min="3119" max="3328" width="9.140625" style="70"/>
    <col min="3329" max="3329" width="5.7109375" style="70" customWidth="1"/>
    <col min="3330" max="3332" width="21.7109375" style="70" customWidth="1"/>
    <col min="3333" max="3357" width="10.7109375" style="70" customWidth="1"/>
    <col min="3358" max="3358" width="7.85546875" style="70" customWidth="1"/>
    <col min="3359" max="3359" width="8.85546875" style="70" bestFit="1" customWidth="1"/>
    <col min="3360" max="3360" width="7.85546875" style="70" customWidth="1"/>
    <col min="3361" max="3361" width="8.85546875" style="70" bestFit="1" customWidth="1"/>
    <col min="3362" max="3362" width="7.85546875" style="70" customWidth="1"/>
    <col min="3363" max="3363" width="8.85546875" style="70" bestFit="1" customWidth="1"/>
    <col min="3364" max="3364" width="9" style="70" customWidth="1"/>
    <col min="3365" max="3365" width="8.85546875" style="70" bestFit="1" customWidth="1"/>
    <col min="3366" max="3366" width="7" style="70" customWidth="1"/>
    <col min="3367" max="3370" width="8.7109375" style="70" customWidth="1"/>
    <col min="3371" max="3371" width="9.85546875" style="70" customWidth="1"/>
    <col min="3372" max="3374" width="8.7109375" style="70" customWidth="1"/>
    <col min="3375" max="3584" width="9.140625" style="70"/>
    <col min="3585" max="3585" width="5.7109375" style="70" customWidth="1"/>
    <col min="3586" max="3588" width="21.7109375" style="70" customWidth="1"/>
    <col min="3589" max="3613" width="10.7109375" style="70" customWidth="1"/>
    <col min="3614" max="3614" width="7.85546875" style="70" customWidth="1"/>
    <col min="3615" max="3615" width="8.85546875" style="70" bestFit="1" customWidth="1"/>
    <col min="3616" max="3616" width="7.85546875" style="70" customWidth="1"/>
    <col min="3617" max="3617" width="8.85546875" style="70" bestFit="1" customWidth="1"/>
    <col min="3618" max="3618" width="7.85546875" style="70" customWidth="1"/>
    <col min="3619" max="3619" width="8.85546875" style="70" bestFit="1" customWidth="1"/>
    <col min="3620" max="3620" width="9" style="70" customWidth="1"/>
    <col min="3621" max="3621" width="8.85546875" style="70" bestFit="1" customWidth="1"/>
    <col min="3622" max="3622" width="7" style="70" customWidth="1"/>
    <col min="3623" max="3626" width="8.7109375" style="70" customWidth="1"/>
    <col min="3627" max="3627" width="9.85546875" style="70" customWidth="1"/>
    <col min="3628" max="3630" width="8.7109375" style="70" customWidth="1"/>
    <col min="3631" max="3840" width="9.140625" style="70"/>
    <col min="3841" max="3841" width="5.7109375" style="70" customWidth="1"/>
    <col min="3842" max="3844" width="21.7109375" style="70" customWidth="1"/>
    <col min="3845" max="3869" width="10.7109375" style="70" customWidth="1"/>
    <col min="3870" max="3870" width="7.85546875" style="70" customWidth="1"/>
    <col min="3871" max="3871" width="8.85546875" style="70" bestFit="1" customWidth="1"/>
    <col min="3872" max="3872" width="7.85546875" style="70" customWidth="1"/>
    <col min="3873" max="3873" width="8.85546875" style="70" bestFit="1" customWidth="1"/>
    <col min="3874" max="3874" width="7.85546875" style="70" customWidth="1"/>
    <col min="3875" max="3875" width="8.85546875" style="70" bestFit="1" customWidth="1"/>
    <col min="3876" max="3876" width="9" style="70" customWidth="1"/>
    <col min="3877" max="3877" width="8.85546875" style="70" bestFit="1" customWidth="1"/>
    <col min="3878" max="3878" width="7" style="70" customWidth="1"/>
    <col min="3879" max="3882" width="8.7109375" style="70" customWidth="1"/>
    <col min="3883" max="3883" width="9.85546875" style="70" customWidth="1"/>
    <col min="3884" max="3886" width="8.7109375" style="70" customWidth="1"/>
    <col min="3887" max="4096" width="9.140625" style="70"/>
    <col min="4097" max="4097" width="5.7109375" style="70" customWidth="1"/>
    <col min="4098" max="4100" width="21.7109375" style="70" customWidth="1"/>
    <col min="4101" max="4125" width="10.7109375" style="70" customWidth="1"/>
    <col min="4126" max="4126" width="7.85546875" style="70" customWidth="1"/>
    <col min="4127" max="4127" width="8.85546875" style="70" bestFit="1" customWidth="1"/>
    <col min="4128" max="4128" width="7.85546875" style="70" customWidth="1"/>
    <col min="4129" max="4129" width="8.85546875" style="70" bestFit="1" customWidth="1"/>
    <col min="4130" max="4130" width="7.85546875" style="70" customWidth="1"/>
    <col min="4131" max="4131" width="8.85546875" style="70" bestFit="1" customWidth="1"/>
    <col min="4132" max="4132" width="9" style="70" customWidth="1"/>
    <col min="4133" max="4133" width="8.85546875" style="70" bestFit="1" customWidth="1"/>
    <col min="4134" max="4134" width="7" style="70" customWidth="1"/>
    <col min="4135" max="4138" width="8.7109375" style="70" customWidth="1"/>
    <col min="4139" max="4139" width="9.85546875" style="70" customWidth="1"/>
    <col min="4140" max="4142" width="8.7109375" style="70" customWidth="1"/>
    <col min="4143" max="4352" width="9.140625" style="70"/>
    <col min="4353" max="4353" width="5.7109375" style="70" customWidth="1"/>
    <col min="4354" max="4356" width="21.7109375" style="70" customWidth="1"/>
    <col min="4357" max="4381" width="10.7109375" style="70" customWidth="1"/>
    <col min="4382" max="4382" width="7.85546875" style="70" customWidth="1"/>
    <col min="4383" max="4383" width="8.85546875" style="70" bestFit="1" customWidth="1"/>
    <col min="4384" max="4384" width="7.85546875" style="70" customWidth="1"/>
    <col min="4385" max="4385" width="8.85546875" style="70" bestFit="1" customWidth="1"/>
    <col min="4386" max="4386" width="7.85546875" style="70" customWidth="1"/>
    <col min="4387" max="4387" width="8.85546875" style="70" bestFit="1" customWidth="1"/>
    <col min="4388" max="4388" width="9" style="70" customWidth="1"/>
    <col min="4389" max="4389" width="8.85546875" style="70" bestFit="1" customWidth="1"/>
    <col min="4390" max="4390" width="7" style="70" customWidth="1"/>
    <col min="4391" max="4394" width="8.7109375" style="70" customWidth="1"/>
    <col min="4395" max="4395" width="9.85546875" style="70" customWidth="1"/>
    <col min="4396" max="4398" width="8.7109375" style="70" customWidth="1"/>
    <col min="4399" max="4608" width="9.140625" style="70"/>
    <col min="4609" max="4609" width="5.7109375" style="70" customWidth="1"/>
    <col min="4610" max="4612" width="21.7109375" style="70" customWidth="1"/>
    <col min="4613" max="4637" width="10.7109375" style="70" customWidth="1"/>
    <col min="4638" max="4638" width="7.85546875" style="70" customWidth="1"/>
    <col min="4639" max="4639" width="8.85546875" style="70" bestFit="1" customWidth="1"/>
    <col min="4640" max="4640" width="7.85546875" style="70" customWidth="1"/>
    <col min="4641" max="4641" width="8.85546875" style="70" bestFit="1" customWidth="1"/>
    <col min="4642" max="4642" width="7.85546875" style="70" customWidth="1"/>
    <col min="4643" max="4643" width="8.85546875" style="70" bestFit="1" customWidth="1"/>
    <col min="4644" max="4644" width="9" style="70" customWidth="1"/>
    <col min="4645" max="4645" width="8.85546875" style="70" bestFit="1" customWidth="1"/>
    <col min="4646" max="4646" width="7" style="70" customWidth="1"/>
    <col min="4647" max="4650" width="8.7109375" style="70" customWidth="1"/>
    <col min="4651" max="4651" width="9.85546875" style="70" customWidth="1"/>
    <col min="4652" max="4654" width="8.7109375" style="70" customWidth="1"/>
    <col min="4655" max="4864" width="9.140625" style="70"/>
    <col min="4865" max="4865" width="5.7109375" style="70" customWidth="1"/>
    <col min="4866" max="4868" width="21.7109375" style="70" customWidth="1"/>
    <col min="4869" max="4893" width="10.7109375" style="70" customWidth="1"/>
    <col min="4894" max="4894" width="7.85546875" style="70" customWidth="1"/>
    <col min="4895" max="4895" width="8.85546875" style="70" bestFit="1" customWidth="1"/>
    <col min="4896" max="4896" width="7.85546875" style="70" customWidth="1"/>
    <col min="4897" max="4897" width="8.85546875" style="70" bestFit="1" customWidth="1"/>
    <col min="4898" max="4898" width="7.85546875" style="70" customWidth="1"/>
    <col min="4899" max="4899" width="8.85546875" style="70" bestFit="1" customWidth="1"/>
    <col min="4900" max="4900" width="9" style="70" customWidth="1"/>
    <col min="4901" max="4901" width="8.85546875" style="70" bestFit="1" customWidth="1"/>
    <col min="4902" max="4902" width="7" style="70" customWidth="1"/>
    <col min="4903" max="4906" width="8.7109375" style="70" customWidth="1"/>
    <col min="4907" max="4907" width="9.85546875" style="70" customWidth="1"/>
    <col min="4908" max="4910" width="8.7109375" style="70" customWidth="1"/>
    <col min="4911" max="5120" width="9.140625" style="70"/>
    <col min="5121" max="5121" width="5.7109375" style="70" customWidth="1"/>
    <col min="5122" max="5124" width="21.7109375" style="70" customWidth="1"/>
    <col min="5125" max="5149" width="10.7109375" style="70" customWidth="1"/>
    <col min="5150" max="5150" width="7.85546875" style="70" customWidth="1"/>
    <col min="5151" max="5151" width="8.85546875" style="70" bestFit="1" customWidth="1"/>
    <col min="5152" max="5152" width="7.85546875" style="70" customWidth="1"/>
    <col min="5153" max="5153" width="8.85546875" style="70" bestFit="1" customWidth="1"/>
    <col min="5154" max="5154" width="7.85546875" style="70" customWidth="1"/>
    <col min="5155" max="5155" width="8.85546875" style="70" bestFit="1" customWidth="1"/>
    <col min="5156" max="5156" width="9" style="70" customWidth="1"/>
    <col min="5157" max="5157" width="8.85546875" style="70" bestFit="1" customWidth="1"/>
    <col min="5158" max="5158" width="7" style="70" customWidth="1"/>
    <col min="5159" max="5162" width="8.7109375" style="70" customWidth="1"/>
    <col min="5163" max="5163" width="9.85546875" style="70" customWidth="1"/>
    <col min="5164" max="5166" width="8.7109375" style="70" customWidth="1"/>
    <col min="5167" max="5376" width="9.140625" style="70"/>
    <col min="5377" max="5377" width="5.7109375" style="70" customWidth="1"/>
    <col min="5378" max="5380" width="21.7109375" style="70" customWidth="1"/>
    <col min="5381" max="5405" width="10.7109375" style="70" customWidth="1"/>
    <col min="5406" max="5406" width="7.85546875" style="70" customWidth="1"/>
    <col min="5407" max="5407" width="8.85546875" style="70" bestFit="1" customWidth="1"/>
    <col min="5408" max="5408" width="7.85546875" style="70" customWidth="1"/>
    <col min="5409" max="5409" width="8.85546875" style="70" bestFit="1" customWidth="1"/>
    <col min="5410" max="5410" width="7.85546875" style="70" customWidth="1"/>
    <col min="5411" max="5411" width="8.85546875" style="70" bestFit="1" customWidth="1"/>
    <col min="5412" max="5412" width="9" style="70" customWidth="1"/>
    <col min="5413" max="5413" width="8.85546875" style="70" bestFit="1" customWidth="1"/>
    <col min="5414" max="5414" width="7" style="70" customWidth="1"/>
    <col min="5415" max="5418" width="8.7109375" style="70" customWidth="1"/>
    <col min="5419" max="5419" width="9.85546875" style="70" customWidth="1"/>
    <col min="5420" max="5422" width="8.7109375" style="70" customWidth="1"/>
    <col min="5423" max="5632" width="9.140625" style="70"/>
    <col min="5633" max="5633" width="5.7109375" style="70" customWidth="1"/>
    <col min="5634" max="5636" width="21.7109375" style="70" customWidth="1"/>
    <col min="5637" max="5661" width="10.7109375" style="70" customWidth="1"/>
    <col min="5662" max="5662" width="7.85546875" style="70" customWidth="1"/>
    <col min="5663" max="5663" width="8.85546875" style="70" bestFit="1" customWidth="1"/>
    <col min="5664" max="5664" width="7.85546875" style="70" customWidth="1"/>
    <col min="5665" max="5665" width="8.85546875" style="70" bestFit="1" customWidth="1"/>
    <col min="5666" max="5666" width="7.85546875" style="70" customWidth="1"/>
    <col min="5667" max="5667" width="8.85546875" style="70" bestFit="1" customWidth="1"/>
    <col min="5668" max="5668" width="9" style="70" customWidth="1"/>
    <col min="5669" max="5669" width="8.85546875" style="70" bestFit="1" customWidth="1"/>
    <col min="5670" max="5670" width="7" style="70" customWidth="1"/>
    <col min="5671" max="5674" width="8.7109375" style="70" customWidth="1"/>
    <col min="5675" max="5675" width="9.85546875" style="70" customWidth="1"/>
    <col min="5676" max="5678" width="8.7109375" style="70" customWidth="1"/>
    <col min="5679" max="5888" width="9.140625" style="70"/>
    <col min="5889" max="5889" width="5.7109375" style="70" customWidth="1"/>
    <col min="5890" max="5892" width="21.7109375" style="70" customWidth="1"/>
    <col min="5893" max="5917" width="10.7109375" style="70" customWidth="1"/>
    <col min="5918" max="5918" width="7.85546875" style="70" customWidth="1"/>
    <col min="5919" max="5919" width="8.85546875" style="70" bestFit="1" customWidth="1"/>
    <col min="5920" max="5920" width="7.85546875" style="70" customWidth="1"/>
    <col min="5921" max="5921" width="8.85546875" style="70" bestFit="1" customWidth="1"/>
    <col min="5922" max="5922" width="7.85546875" style="70" customWidth="1"/>
    <col min="5923" max="5923" width="8.85546875" style="70" bestFit="1" customWidth="1"/>
    <col min="5924" max="5924" width="9" style="70" customWidth="1"/>
    <col min="5925" max="5925" width="8.85546875" style="70" bestFit="1" customWidth="1"/>
    <col min="5926" max="5926" width="7" style="70" customWidth="1"/>
    <col min="5927" max="5930" width="8.7109375" style="70" customWidth="1"/>
    <col min="5931" max="5931" width="9.85546875" style="70" customWidth="1"/>
    <col min="5932" max="5934" width="8.7109375" style="70" customWidth="1"/>
    <col min="5935" max="6144" width="9.140625" style="70"/>
    <col min="6145" max="6145" width="5.7109375" style="70" customWidth="1"/>
    <col min="6146" max="6148" width="21.7109375" style="70" customWidth="1"/>
    <col min="6149" max="6173" width="10.7109375" style="70" customWidth="1"/>
    <col min="6174" max="6174" width="7.85546875" style="70" customWidth="1"/>
    <col min="6175" max="6175" width="8.85546875" style="70" bestFit="1" customWidth="1"/>
    <col min="6176" max="6176" width="7.85546875" style="70" customWidth="1"/>
    <col min="6177" max="6177" width="8.85546875" style="70" bestFit="1" customWidth="1"/>
    <col min="6178" max="6178" width="7.85546875" style="70" customWidth="1"/>
    <col min="6179" max="6179" width="8.85546875" style="70" bestFit="1" customWidth="1"/>
    <col min="6180" max="6180" width="9" style="70" customWidth="1"/>
    <col min="6181" max="6181" width="8.85546875" style="70" bestFit="1" customWidth="1"/>
    <col min="6182" max="6182" width="7" style="70" customWidth="1"/>
    <col min="6183" max="6186" width="8.7109375" style="70" customWidth="1"/>
    <col min="6187" max="6187" width="9.85546875" style="70" customWidth="1"/>
    <col min="6188" max="6190" width="8.7109375" style="70" customWidth="1"/>
    <col min="6191" max="6400" width="9.140625" style="70"/>
    <col min="6401" max="6401" width="5.7109375" style="70" customWidth="1"/>
    <col min="6402" max="6404" width="21.7109375" style="70" customWidth="1"/>
    <col min="6405" max="6429" width="10.7109375" style="70" customWidth="1"/>
    <col min="6430" max="6430" width="7.85546875" style="70" customWidth="1"/>
    <col min="6431" max="6431" width="8.85546875" style="70" bestFit="1" customWidth="1"/>
    <col min="6432" max="6432" width="7.85546875" style="70" customWidth="1"/>
    <col min="6433" max="6433" width="8.85546875" style="70" bestFit="1" customWidth="1"/>
    <col min="6434" max="6434" width="7.85546875" style="70" customWidth="1"/>
    <col min="6435" max="6435" width="8.85546875" style="70" bestFit="1" customWidth="1"/>
    <col min="6436" max="6436" width="9" style="70" customWidth="1"/>
    <col min="6437" max="6437" width="8.85546875" style="70" bestFit="1" customWidth="1"/>
    <col min="6438" max="6438" width="7" style="70" customWidth="1"/>
    <col min="6439" max="6442" width="8.7109375" style="70" customWidth="1"/>
    <col min="6443" max="6443" width="9.85546875" style="70" customWidth="1"/>
    <col min="6444" max="6446" width="8.7109375" style="70" customWidth="1"/>
    <col min="6447" max="6656" width="9.140625" style="70"/>
    <col min="6657" max="6657" width="5.7109375" style="70" customWidth="1"/>
    <col min="6658" max="6660" width="21.7109375" style="70" customWidth="1"/>
    <col min="6661" max="6685" width="10.7109375" style="70" customWidth="1"/>
    <col min="6686" max="6686" width="7.85546875" style="70" customWidth="1"/>
    <col min="6687" max="6687" width="8.85546875" style="70" bestFit="1" customWidth="1"/>
    <col min="6688" max="6688" width="7.85546875" style="70" customWidth="1"/>
    <col min="6689" max="6689" width="8.85546875" style="70" bestFit="1" customWidth="1"/>
    <col min="6690" max="6690" width="7.85546875" style="70" customWidth="1"/>
    <col min="6691" max="6691" width="8.85546875" style="70" bestFit="1" customWidth="1"/>
    <col min="6692" max="6692" width="9" style="70" customWidth="1"/>
    <col min="6693" max="6693" width="8.85546875" style="70" bestFit="1" customWidth="1"/>
    <col min="6694" max="6694" width="7" style="70" customWidth="1"/>
    <col min="6695" max="6698" width="8.7109375" style="70" customWidth="1"/>
    <col min="6699" max="6699" width="9.85546875" style="70" customWidth="1"/>
    <col min="6700" max="6702" width="8.7109375" style="70" customWidth="1"/>
    <col min="6703" max="6912" width="9.140625" style="70"/>
    <col min="6913" max="6913" width="5.7109375" style="70" customWidth="1"/>
    <col min="6914" max="6916" width="21.7109375" style="70" customWidth="1"/>
    <col min="6917" max="6941" width="10.7109375" style="70" customWidth="1"/>
    <col min="6942" max="6942" width="7.85546875" style="70" customWidth="1"/>
    <col min="6943" max="6943" width="8.85546875" style="70" bestFit="1" customWidth="1"/>
    <col min="6944" max="6944" width="7.85546875" style="70" customWidth="1"/>
    <col min="6945" max="6945" width="8.85546875" style="70" bestFit="1" customWidth="1"/>
    <col min="6946" max="6946" width="7.85546875" style="70" customWidth="1"/>
    <col min="6947" max="6947" width="8.85546875" style="70" bestFit="1" customWidth="1"/>
    <col min="6948" max="6948" width="9" style="70" customWidth="1"/>
    <col min="6949" max="6949" width="8.85546875" style="70" bestFit="1" customWidth="1"/>
    <col min="6950" max="6950" width="7" style="70" customWidth="1"/>
    <col min="6951" max="6954" width="8.7109375" style="70" customWidth="1"/>
    <col min="6955" max="6955" width="9.85546875" style="70" customWidth="1"/>
    <col min="6956" max="6958" width="8.7109375" style="70" customWidth="1"/>
    <col min="6959" max="7168" width="9.140625" style="70"/>
    <col min="7169" max="7169" width="5.7109375" style="70" customWidth="1"/>
    <col min="7170" max="7172" width="21.7109375" style="70" customWidth="1"/>
    <col min="7173" max="7197" width="10.7109375" style="70" customWidth="1"/>
    <col min="7198" max="7198" width="7.85546875" style="70" customWidth="1"/>
    <col min="7199" max="7199" width="8.85546875" style="70" bestFit="1" customWidth="1"/>
    <col min="7200" max="7200" width="7.85546875" style="70" customWidth="1"/>
    <col min="7201" max="7201" width="8.85546875" style="70" bestFit="1" customWidth="1"/>
    <col min="7202" max="7202" width="7.85546875" style="70" customWidth="1"/>
    <col min="7203" max="7203" width="8.85546875" style="70" bestFit="1" customWidth="1"/>
    <col min="7204" max="7204" width="9" style="70" customWidth="1"/>
    <col min="7205" max="7205" width="8.85546875" style="70" bestFit="1" customWidth="1"/>
    <col min="7206" max="7206" width="7" style="70" customWidth="1"/>
    <col min="7207" max="7210" width="8.7109375" style="70" customWidth="1"/>
    <col min="7211" max="7211" width="9.85546875" style="70" customWidth="1"/>
    <col min="7212" max="7214" width="8.7109375" style="70" customWidth="1"/>
    <col min="7215" max="7424" width="9.140625" style="70"/>
    <col min="7425" max="7425" width="5.7109375" style="70" customWidth="1"/>
    <col min="7426" max="7428" width="21.7109375" style="70" customWidth="1"/>
    <col min="7429" max="7453" width="10.7109375" style="70" customWidth="1"/>
    <col min="7454" max="7454" width="7.85546875" style="70" customWidth="1"/>
    <col min="7455" max="7455" width="8.85546875" style="70" bestFit="1" customWidth="1"/>
    <col min="7456" max="7456" width="7.85546875" style="70" customWidth="1"/>
    <col min="7457" max="7457" width="8.85546875" style="70" bestFit="1" customWidth="1"/>
    <col min="7458" max="7458" width="7.85546875" style="70" customWidth="1"/>
    <col min="7459" max="7459" width="8.85546875" style="70" bestFit="1" customWidth="1"/>
    <col min="7460" max="7460" width="9" style="70" customWidth="1"/>
    <col min="7461" max="7461" width="8.85546875" style="70" bestFit="1" customWidth="1"/>
    <col min="7462" max="7462" width="7" style="70" customWidth="1"/>
    <col min="7463" max="7466" width="8.7109375" style="70" customWidth="1"/>
    <col min="7467" max="7467" width="9.85546875" style="70" customWidth="1"/>
    <col min="7468" max="7470" width="8.7109375" style="70" customWidth="1"/>
    <col min="7471" max="7680" width="9.140625" style="70"/>
    <col min="7681" max="7681" width="5.7109375" style="70" customWidth="1"/>
    <col min="7682" max="7684" width="21.7109375" style="70" customWidth="1"/>
    <col min="7685" max="7709" width="10.7109375" style="70" customWidth="1"/>
    <col min="7710" max="7710" width="7.85546875" style="70" customWidth="1"/>
    <col min="7711" max="7711" width="8.85546875" style="70" bestFit="1" customWidth="1"/>
    <col min="7712" max="7712" width="7.85546875" style="70" customWidth="1"/>
    <col min="7713" max="7713" width="8.85546875" style="70" bestFit="1" customWidth="1"/>
    <col min="7714" max="7714" width="7.85546875" style="70" customWidth="1"/>
    <col min="7715" max="7715" width="8.85546875" style="70" bestFit="1" customWidth="1"/>
    <col min="7716" max="7716" width="9" style="70" customWidth="1"/>
    <col min="7717" max="7717" width="8.85546875" style="70" bestFit="1" customWidth="1"/>
    <col min="7718" max="7718" width="7" style="70" customWidth="1"/>
    <col min="7719" max="7722" width="8.7109375" style="70" customWidth="1"/>
    <col min="7723" max="7723" width="9.85546875" style="70" customWidth="1"/>
    <col min="7724" max="7726" width="8.7109375" style="70" customWidth="1"/>
    <col min="7727" max="7936" width="9.140625" style="70"/>
    <col min="7937" max="7937" width="5.7109375" style="70" customWidth="1"/>
    <col min="7938" max="7940" width="21.7109375" style="70" customWidth="1"/>
    <col min="7941" max="7965" width="10.7109375" style="70" customWidth="1"/>
    <col min="7966" max="7966" width="7.85546875" style="70" customWidth="1"/>
    <col min="7967" max="7967" width="8.85546875" style="70" bestFit="1" customWidth="1"/>
    <col min="7968" max="7968" width="7.85546875" style="70" customWidth="1"/>
    <col min="7969" max="7969" width="8.85546875" style="70" bestFit="1" customWidth="1"/>
    <col min="7970" max="7970" width="7.85546875" style="70" customWidth="1"/>
    <col min="7971" max="7971" width="8.85546875" style="70" bestFit="1" customWidth="1"/>
    <col min="7972" max="7972" width="9" style="70" customWidth="1"/>
    <col min="7973" max="7973" width="8.85546875" style="70" bestFit="1" customWidth="1"/>
    <col min="7974" max="7974" width="7" style="70" customWidth="1"/>
    <col min="7975" max="7978" width="8.7109375" style="70" customWidth="1"/>
    <col min="7979" max="7979" width="9.85546875" style="70" customWidth="1"/>
    <col min="7980" max="7982" width="8.7109375" style="70" customWidth="1"/>
    <col min="7983" max="8192" width="9.140625" style="70"/>
    <col min="8193" max="8193" width="5.7109375" style="70" customWidth="1"/>
    <col min="8194" max="8196" width="21.7109375" style="70" customWidth="1"/>
    <col min="8197" max="8221" width="10.7109375" style="70" customWidth="1"/>
    <col min="8222" max="8222" width="7.85546875" style="70" customWidth="1"/>
    <col min="8223" max="8223" width="8.85546875" style="70" bestFit="1" customWidth="1"/>
    <col min="8224" max="8224" width="7.85546875" style="70" customWidth="1"/>
    <col min="8225" max="8225" width="8.85546875" style="70" bestFit="1" customWidth="1"/>
    <col min="8226" max="8226" width="7.85546875" style="70" customWidth="1"/>
    <col min="8227" max="8227" width="8.85546875" style="70" bestFit="1" customWidth="1"/>
    <col min="8228" max="8228" width="9" style="70" customWidth="1"/>
    <col min="8229" max="8229" width="8.85546875" style="70" bestFit="1" customWidth="1"/>
    <col min="8230" max="8230" width="7" style="70" customWidth="1"/>
    <col min="8231" max="8234" width="8.7109375" style="70" customWidth="1"/>
    <col min="8235" max="8235" width="9.85546875" style="70" customWidth="1"/>
    <col min="8236" max="8238" width="8.7109375" style="70" customWidth="1"/>
    <col min="8239" max="8448" width="9.140625" style="70"/>
    <col min="8449" max="8449" width="5.7109375" style="70" customWidth="1"/>
    <col min="8450" max="8452" width="21.7109375" style="70" customWidth="1"/>
    <col min="8453" max="8477" width="10.7109375" style="70" customWidth="1"/>
    <col min="8478" max="8478" width="7.85546875" style="70" customWidth="1"/>
    <col min="8479" max="8479" width="8.85546875" style="70" bestFit="1" customWidth="1"/>
    <col min="8480" max="8480" width="7.85546875" style="70" customWidth="1"/>
    <col min="8481" max="8481" width="8.85546875" style="70" bestFit="1" customWidth="1"/>
    <col min="8482" max="8482" width="7.85546875" style="70" customWidth="1"/>
    <col min="8483" max="8483" width="8.85546875" style="70" bestFit="1" customWidth="1"/>
    <col min="8484" max="8484" width="9" style="70" customWidth="1"/>
    <col min="8485" max="8485" width="8.85546875" style="70" bestFit="1" customWidth="1"/>
    <col min="8486" max="8486" width="7" style="70" customWidth="1"/>
    <col min="8487" max="8490" width="8.7109375" style="70" customWidth="1"/>
    <col min="8491" max="8491" width="9.85546875" style="70" customWidth="1"/>
    <col min="8492" max="8494" width="8.7109375" style="70" customWidth="1"/>
    <col min="8495" max="8704" width="9.140625" style="70"/>
    <col min="8705" max="8705" width="5.7109375" style="70" customWidth="1"/>
    <col min="8706" max="8708" width="21.7109375" style="70" customWidth="1"/>
    <col min="8709" max="8733" width="10.7109375" style="70" customWidth="1"/>
    <col min="8734" max="8734" width="7.85546875" style="70" customWidth="1"/>
    <col min="8735" max="8735" width="8.85546875" style="70" bestFit="1" customWidth="1"/>
    <col min="8736" max="8736" width="7.85546875" style="70" customWidth="1"/>
    <col min="8737" max="8737" width="8.85546875" style="70" bestFit="1" customWidth="1"/>
    <col min="8738" max="8738" width="7.85546875" style="70" customWidth="1"/>
    <col min="8739" max="8739" width="8.85546875" style="70" bestFit="1" customWidth="1"/>
    <col min="8740" max="8740" width="9" style="70" customWidth="1"/>
    <col min="8741" max="8741" width="8.85546875" style="70" bestFit="1" customWidth="1"/>
    <col min="8742" max="8742" width="7" style="70" customWidth="1"/>
    <col min="8743" max="8746" width="8.7109375" style="70" customWidth="1"/>
    <col min="8747" max="8747" width="9.85546875" style="70" customWidth="1"/>
    <col min="8748" max="8750" width="8.7109375" style="70" customWidth="1"/>
    <col min="8751" max="8960" width="9.140625" style="70"/>
    <col min="8961" max="8961" width="5.7109375" style="70" customWidth="1"/>
    <col min="8962" max="8964" width="21.7109375" style="70" customWidth="1"/>
    <col min="8965" max="8989" width="10.7109375" style="70" customWidth="1"/>
    <col min="8990" max="8990" width="7.85546875" style="70" customWidth="1"/>
    <col min="8991" max="8991" width="8.85546875" style="70" bestFit="1" customWidth="1"/>
    <col min="8992" max="8992" width="7.85546875" style="70" customWidth="1"/>
    <col min="8993" max="8993" width="8.85546875" style="70" bestFit="1" customWidth="1"/>
    <col min="8994" max="8994" width="7.85546875" style="70" customWidth="1"/>
    <col min="8995" max="8995" width="8.85546875" style="70" bestFit="1" customWidth="1"/>
    <col min="8996" max="8996" width="9" style="70" customWidth="1"/>
    <col min="8997" max="8997" width="8.85546875" style="70" bestFit="1" customWidth="1"/>
    <col min="8998" max="8998" width="7" style="70" customWidth="1"/>
    <col min="8999" max="9002" width="8.7109375" style="70" customWidth="1"/>
    <col min="9003" max="9003" width="9.85546875" style="70" customWidth="1"/>
    <col min="9004" max="9006" width="8.7109375" style="70" customWidth="1"/>
    <col min="9007" max="9216" width="9.140625" style="70"/>
    <col min="9217" max="9217" width="5.7109375" style="70" customWidth="1"/>
    <col min="9218" max="9220" width="21.7109375" style="70" customWidth="1"/>
    <col min="9221" max="9245" width="10.7109375" style="70" customWidth="1"/>
    <col min="9246" max="9246" width="7.85546875" style="70" customWidth="1"/>
    <col min="9247" max="9247" width="8.85546875" style="70" bestFit="1" customWidth="1"/>
    <col min="9248" max="9248" width="7.85546875" style="70" customWidth="1"/>
    <col min="9249" max="9249" width="8.85546875" style="70" bestFit="1" customWidth="1"/>
    <col min="9250" max="9250" width="7.85546875" style="70" customWidth="1"/>
    <col min="9251" max="9251" width="8.85546875" style="70" bestFit="1" customWidth="1"/>
    <col min="9252" max="9252" width="9" style="70" customWidth="1"/>
    <col min="9253" max="9253" width="8.85546875" style="70" bestFit="1" customWidth="1"/>
    <col min="9254" max="9254" width="7" style="70" customWidth="1"/>
    <col min="9255" max="9258" width="8.7109375" style="70" customWidth="1"/>
    <col min="9259" max="9259" width="9.85546875" style="70" customWidth="1"/>
    <col min="9260" max="9262" width="8.7109375" style="70" customWidth="1"/>
    <col min="9263" max="9472" width="9.140625" style="70"/>
    <col min="9473" max="9473" width="5.7109375" style="70" customWidth="1"/>
    <col min="9474" max="9476" width="21.7109375" style="70" customWidth="1"/>
    <col min="9477" max="9501" width="10.7109375" style="70" customWidth="1"/>
    <col min="9502" max="9502" width="7.85546875" style="70" customWidth="1"/>
    <col min="9503" max="9503" width="8.85546875" style="70" bestFit="1" customWidth="1"/>
    <col min="9504" max="9504" width="7.85546875" style="70" customWidth="1"/>
    <col min="9505" max="9505" width="8.85546875" style="70" bestFit="1" customWidth="1"/>
    <col min="9506" max="9506" width="7.85546875" style="70" customWidth="1"/>
    <col min="9507" max="9507" width="8.85546875" style="70" bestFit="1" customWidth="1"/>
    <col min="9508" max="9508" width="9" style="70" customWidth="1"/>
    <col min="9509" max="9509" width="8.85546875" style="70" bestFit="1" customWidth="1"/>
    <col min="9510" max="9510" width="7" style="70" customWidth="1"/>
    <col min="9511" max="9514" width="8.7109375" style="70" customWidth="1"/>
    <col min="9515" max="9515" width="9.85546875" style="70" customWidth="1"/>
    <col min="9516" max="9518" width="8.7109375" style="70" customWidth="1"/>
    <col min="9519" max="9728" width="9.140625" style="70"/>
    <col min="9729" max="9729" width="5.7109375" style="70" customWidth="1"/>
    <col min="9730" max="9732" width="21.7109375" style="70" customWidth="1"/>
    <col min="9733" max="9757" width="10.7109375" style="70" customWidth="1"/>
    <col min="9758" max="9758" width="7.85546875" style="70" customWidth="1"/>
    <col min="9759" max="9759" width="8.85546875" style="70" bestFit="1" customWidth="1"/>
    <col min="9760" max="9760" width="7.85546875" style="70" customWidth="1"/>
    <col min="9761" max="9761" width="8.85546875" style="70" bestFit="1" customWidth="1"/>
    <col min="9762" max="9762" width="7.85546875" style="70" customWidth="1"/>
    <col min="9763" max="9763" width="8.85546875" style="70" bestFit="1" customWidth="1"/>
    <col min="9764" max="9764" width="9" style="70" customWidth="1"/>
    <col min="9765" max="9765" width="8.85546875" style="70" bestFit="1" customWidth="1"/>
    <col min="9766" max="9766" width="7" style="70" customWidth="1"/>
    <col min="9767" max="9770" width="8.7109375" style="70" customWidth="1"/>
    <col min="9771" max="9771" width="9.85546875" style="70" customWidth="1"/>
    <col min="9772" max="9774" width="8.7109375" style="70" customWidth="1"/>
    <col min="9775" max="9984" width="9.140625" style="70"/>
    <col min="9985" max="9985" width="5.7109375" style="70" customWidth="1"/>
    <col min="9986" max="9988" width="21.7109375" style="70" customWidth="1"/>
    <col min="9989" max="10013" width="10.7109375" style="70" customWidth="1"/>
    <col min="10014" max="10014" width="7.85546875" style="70" customWidth="1"/>
    <col min="10015" max="10015" width="8.85546875" style="70" bestFit="1" customWidth="1"/>
    <col min="10016" max="10016" width="7.85546875" style="70" customWidth="1"/>
    <col min="10017" max="10017" width="8.85546875" style="70" bestFit="1" customWidth="1"/>
    <col min="10018" max="10018" width="7.85546875" style="70" customWidth="1"/>
    <col min="10019" max="10019" width="8.85546875" style="70" bestFit="1" customWidth="1"/>
    <col min="10020" max="10020" width="9" style="70" customWidth="1"/>
    <col min="10021" max="10021" width="8.85546875" style="70" bestFit="1" customWidth="1"/>
    <col min="10022" max="10022" width="7" style="70" customWidth="1"/>
    <col min="10023" max="10026" width="8.7109375" style="70" customWidth="1"/>
    <col min="10027" max="10027" width="9.85546875" style="70" customWidth="1"/>
    <col min="10028" max="10030" width="8.7109375" style="70" customWidth="1"/>
    <col min="10031" max="10240" width="9.140625" style="70"/>
    <col min="10241" max="10241" width="5.7109375" style="70" customWidth="1"/>
    <col min="10242" max="10244" width="21.7109375" style="70" customWidth="1"/>
    <col min="10245" max="10269" width="10.7109375" style="70" customWidth="1"/>
    <col min="10270" max="10270" width="7.85546875" style="70" customWidth="1"/>
    <col min="10271" max="10271" width="8.85546875" style="70" bestFit="1" customWidth="1"/>
    <col min="10272" max="10272" width="7.85546875" style="70" customWidth="1"/>
    <col min="10273" max="10273" width="8.85546875" style="70" bestFit="1" customWidth="1"/>
    <col min="10274" max="10274" width="7.85546875" style="70" customWidth="1"/>
    <col min="10275" max="10275" width="8.85546875" style="70" bestFit="1" customWidth="1"/>
    <col min="10276" max="10276" width="9" style="70" customWidth="1"/>
    <col min="10277" max="10277" width="8.85546875" style="70" bestFit="1" customWidth="1"/>
    <col min="10278" max="10278" width="7" style="70" customWidth="1"/>
    <col min="10279" max="10282" width="8.7109375" style="70" customWidth="1"/>
    <col min="10283" max="10283" width="9.85546875" style="70" customWidth="1"/>
    <col min="10284" max="10286" width="8.7109375" style="70" customWidth="1"/>
    <col min="10287" max="10496" width="9.140625" style="70"/>
    <col min="10497" max="10497" width="5.7109375" style="70" customWidth="1"/>
    <col min="10498" max="10500" width="21.7109375" style="70" customWidth="1"/>
    <col min="10501" max="10525" width="10.7109375" style="70" customWidth="1"/>
    <col min="10526" max="10526" width="7.85546875" style="70" customWidth="1"/>
    <col min="10527" max="10527" width="8.85546875" style="70" bestFit="1" customWidth="1"/>
    <col min="10528" max="10528" width="7.85546875" style="70" customWidth="1"/>
    <col min="10529" max="10529" width="8.85546875" style="70" bestFit="1" customWidth="1"/>
    <col min="10530" max="10530" width="7.85546875" style="70" customWidth="1"/>
    <col min="10531" max="10531" width="8.85546875" style="70" bestFit="1" customWidth="1"/>
    <col min="10532" max="10532" width="9" style="70" customWidth="1"/>
    <col min="10533" max="10533" width="8.85546875" style="70" bestFit="1" customWidth="1"/>
    <col min="10534" max="10534" width="7" style="70" customWidth="1"/>
    <col min="10535" max="10538" width="8.7109375" style="70" customWidth="1"/>
    <col min="10539" max="10539" width="9.85546875" style="70" customWidth="1"/>
    <col min="10540" max="10542" width="8.7109375" style="70" customWidth="1"/>
    <col min="10543" max="10752" width="9.140625" style="70"/>
    <col min="10753" max="10753" width="5.7109375" style="70" customWidth="1"/>
    <col min="10754" max="10756" width="21.7109375" style="70" customWidth="1"/>
    <col min="10757" max="10781" width="10.7109375" style="70" customWidth="1"/>
    <col min="10782" max="10782" width="7.85546875" style="70" customWidth="1"/>
    <col min="10783" max="10783" width="8.85546875" style="70" bestFit="1" customWidth="1"/>
    <col min="10784" max="10784" width="7.85546875" style="70" customWidth="1"/>
    <col min="10785" max="10785" width="8.85546875" style="70" bestFit="1" customWidth="1"/>
    <col min="10786" max="10786" width="7.85546875" style="70" customWidth="1"/>
    <col min="10787" max="10787" width="8.85546875" style="70" bestFit="1" customWidth="1"/>
    <col min="10788" max="10788" width="9" style="70" customWidth="1"/>
    <col min="10789" max="10789" width="8.85546875" style="70" bestFit="1" customWidth="1"/>
    <col min="10790" max="10790" width="7" style="70" customWidth="1"/>
    <col min="10791" max="10794" width="8.7109375" style="70" customWidth="1"/>
    <col min="10795" max="10795" width="9.85546875" style="70" customWidth="1"/>
    <col min="10796" max="10798" width="8.7109375" style="70" customWidth="1"/>
    <col min="10799" max="11008" width="9.140625" style="70"/>
    <col min="11009" max="11009" width="5.7109375" style="70" customWidth="1"/>
    <col min="11010" max="11012" width="21.7109375" style="70" customWidth="1"/>
    <col min="11013" max="11037" width="10.7109375" style="70" customWidth="1"/>
    <col min="11038" max="11038" width="7.85546875" style="70" customWidth="1"/>
    <col min="11039" max="11039" width="8.85546875" style="70" bestFit="1" customWidth="1"/>
    <col min="11040" max="11040" width="7.85546875" style="70" customWidth="1"/>
    <col min="11041" max="11041" width="8.85546875" style="70" bestFit="1" customWidth="1"/>
    <col min="11042" max="11042" width="7.85546875" style="70" customWidth="1"/>
    <col min="11043" max="11043" width="8.85546875" style="70" bestFit="1" customWidth="1"/>
    <col min="11044" max="11044" width="9" style="70" customWidth="1"/>
    <col min="11045" max="11045" width="8.85546875" style="70" bestFit="1" customWidth="1"/>
    <col min="11046" max="11046" width="7" style="70" customWidth="1"/>
    <col min="11047" max="11050" width="8.7109375" style="70" customWidth="1"/>
    <col min="11051" max="11051" width="9.85546875" style="70" customWidth="1"/>
    <col min="11052" max="11054" width="8.7109375" style="70" customWidth="1"/>
    <col min="11055" max="11264" width="9.140625" style="70"/>
    <col min="11265" max="11265" width="5.7109375" style="70" customWidth="1"/>
    <col min="11266" max="11268" width="21.7109375" style="70" customWidth="1"/>
    <col min="11269" max="11293" width="10.7109375" style="70" customWidth="1"/>
    <col min="11294" max="11294" width="7.85546875" style="70" customWidth="1"/>
    <col min="11295" max="11295" width="8.85546875" style="70" bestFit="1" customWidth="1"/>
    <col min="11296" max="11296" width="7.85546875" style="70" customWidth="1"/>
    <col min="11297" max="11297" width="8.85546875" style="70" bestFit="1" customWidth="1"/>
    <col min="11298" max="11298" width="7.85546875" style="70" customWidth="1"/>
    <col min="11299" max="11299" width="8.85546875" style="70" bestFit="1" customWidth="1"/>
    <col min="11300" max="11300" width="9" style="70" customWidth="1"/>
    <col min="11301" max="11301" width="8.85546875" style="70" bestFit="1" customWidth="1"/>
    <col min="11302" max="11302" width="7" style="70" customWidth="1"/>
    <col min="11303" max="11306" width="8.7109375" style="70" customWidth="1"/>
    <col min="11307" max="11307" width="9.85546875" style="70" customWidth="1"/>
    <col min="11308" max="11310" width="8.7109375" style="70" customWidth="1"/>
    <col min="11311" max="11520" width="9.140625" style="70"/>
    <col min="11521" max="11521" width="5.7109375" style="70" customWidth="1"/>
    <col min="11522" max="11524" width="21.7109375" style="70" customWidth="1"/>
    <col min="11525" max="11549" width="10.7109375" style="70" customWidth="1"/>
    <col min="11550" max="11550" width="7.85546875" style="70" customWidth="1"/>
    <col min="11551" max="11551" width="8.85546875" style="70" bestFit="1" customWidth="1"/>
    <col min="11552" max="11552" width="7.85546875" style="70" customWidth="1"/>
    <col min="11553" max="11553" width="8.85546875" style="70" bestFit="1" customWidth="1"/>
    <col min="11554" max="11554" width="7.85546875" style="70" customWidth="1"/>
    <col min="11555" max="11555" width="8.85546875" style="70" bestFit="1" customWidth="1"/>
    <col min="11556" max="11556" width="9" style="70" customWidth="1"/>
    <col min="11557" max="11557" width="8.85546875" style="70" bestFit="1" customWidth="1"/>
    <col min="11558" max="11558" width="7" style="70" customWidth="1"/>
    <col min="11559" max="11562" width="8.7109375" style="70" customWidth="1"/>
    <col min="11563" max="11563" width="9.85546875" style="70" customWidth="1"/>
    <col min="11564" max="11566" width="8.7109375" style="70" customWidth="1"/>
    <col min="11567" max="11776" width="9.140625" style="70"/>
    <col min="11777" max="11777" width="5.7109375" style="70" customWidth="1"/>
    <col min="11778" max="11780" width="21.7109375" style="70" customWidth="1"/>
    <col min="11781" max="11805" width="10.7109375" style="70" customWidth="1"/>
    <col min="11806" max="11806" width="7.85546875" style="70" customWidth="1"/>
    <col min="11807" max="11807" width="8.85546875" style="70" bestFit="1" customWidth="1"/>
    <col min="11808" max="11808" width="7.85546875" style="70" customWidth="1"/>
    <col min="11809" max="11809" width="8.85546875" style="70" bestFit="1" customWidth="1"/>
    <col min="11810" max="11810" width="7.85546875" style="70" customWidth="1"/>
    <col min="11811" max="11811" width="8.85546875" style="70" bestFit="1" customWidth="1"/>
    <col min="11812" max="11812" width="9" style="70" customWidth="1"/>
    <col min="11813" max="11813" width="8.85546875" style="70" bestFit="1" customWidth="1"/>
    <col min="11814" max="11814" width="7" style="70" customWidth="1"/>
    <col min="11815" max="11818" width="8.7109375" style="70" customWidth="1"/>
    <col min="11819" max="11819" width="9.85546875" style="70" customWidth="1"/>
    <col min="11820" max="11822" width="8.7109375" style="70" customWidth="1"/>
    <col min="11823" max="12032" width="9.140625" style="70"/>
    <col min="12033" max="12033" width="5.7109375" style="70" customWidth="1"/>
    <col min="12034" max="12036" width="21.7109375" style="70" customWidth="1"/>
    <col min="12037" max="12061" width="10.7109375" style="70" customWidth="1"/>
    <col min="12062" max="12062" width="7.85546875" style="70" customWidth="1"/>
    <col min="12063" max="12063" width="8.85546875" style="70" bestFit="1" customWidth="1"/>
    <col min="12064" max="12064" width="7.85546875" style="70" customWidth="1"/>
    <col min="12065" max="12065" width="8.85546875" style="70" bestFit="1" customWidth="1"/>
    <col min="12066" max="12066" width="7.85546875" style="70" customWidth="1"/>
    <col min="12067" max="12067" width="8.85546875" style="70" bestFit="1" customWidth="1"/>
    <col min="12068" max="12068" width="9" style="70" customWidth="1"/>
    <col min="12069" max="12069" width="8.85546875" style="70" bestFit="1" customWidth="1"/>
    <col min="12070" max="12070" width="7" style="70" customWidth="1"/>
    <col min="12071" max="12074" width="8.7109375" style="70" customWidth="1"/>
    <col min="12075" max="12075" width="9.85546875" style="70" customWidth="1"/>
    <col min="12076" max="12078" width="8.7109375" style="70" customWidth="1"/>
    <col min="12079" max="12288" width="9.140625" style="70"/>
    <col min="12289" max="12289" width="5.7109375" style="70" customWidth="1"/>
    <col min="12290" max="12292" width="21.7109375" style="70" customWidth="1"/>
    <col min="12293" max="12317" width="10.7109375" style="70" customWidth="1"/>
    <col min="12318" max="12318" width="7.85546875" style="70" customWidth="1"/>
    <col min="12319" max="12319" width="8.85546875" style="70" bestFit="1" customWidth="1"/>
    <col min="12320" max="12320" width="7.85546875" style="70" customWidth="1"/>
    <col min="12321" max="12321" width="8.85546875" style="70" bestFit="1" customWidth="1"/>
    <col min="12322" max="12322" width="7.85546875" style="70" customWidth="1"/>
    <col min="12323" max="12323" width="8.85546875" style="70" bestFit="1" customWidth="1"/>
    <col min="12324" max="12324" width="9" style="70" customWidth="1"/>
    <col min="12325" max="12325" width="8.85546875" style="70" bestFit="1" customWidth="1"/>
    <col min="12326" max="12326" width="7" style="70" customWidth="1"/>
    <col min="12327" max="12330" width="8.7109375" style="70" customWidth="1"/>
    <col min="12331" max="12331" width="9.85546875" style="70" customWidth="1"/>
    <col min="12332" max="12334" width="8.7109375" style="70" customWidth="1"/>
    <col min="12335" max="12544" width="9.140625" style="70"/>
    <col min="12545" max="12545" width="5.7109375" style="70" customWidth="1"/>
    <col min="12546" max="12548" width="21.7109375" style="70" customWidth="1"/>
    <col min="12549" max="12573" width="10.7109375" style="70" customWidth="1"/>
    <col min="12574" max="12574" width="7.85546875" style="70" customWidth="1"/>
    <col min="12575" max="12575" width="8.85546875" style="70" bestFit="1" customWidth="1"/>
    <col min="12576" max="12576" width="7.85546875" style="70" customWidth="1"/>
    <col min="12577" max="12577" width="8.85546875" style="70" bestFit="1" customWidth="1"/>
    <col min="12578" max="12578" width="7.85546875" style="70" customWidth="1"/>
    <col min="12579" max="12579" width="8.85546875" style="70" bestFit="1" customWidth="1"/>
    <col min="12580" max="12580" width="9" style="70" customWidth="1"/>
    <col min="12581" max="12581" width="8.85546875" style="70" bestFit="1" customWidth="1"/>
    <col min="12582" max="12582" width="7" style="70" customWidth="1"/>
    <col min="12583" max="12586" width="8.7109375" style="70" customWidth="1"/>
    <col min="12587" max="12587" width="9.85546875" style="70" customWidth="1"/>
    <col min="12588" max="12590" width="8.7109375" style="70" customWidth="1"/>
    <col min="12591" max="12800" width="9.140625" style="70"/>
    <col min="12801" max="12801" width="5.7109375" style="70" customWidth="1"/>
    <col min="12802" max="12804" width="21.7109375" style="70" customWidth="1"/>
    <col min="12805" max="12829" width="10.7109375" style="70" customWidth="1"/>
    <col min="12830" max="12830" width="7.85546875" style="70" customWidth="1"/>
    <col min="12831" max="12831" width="8.85546875" style="70" bestFit="1" customWidth="1"/>
    <col min="12832" max="12832" width="7.85546875" style="70" customWidth="1"/>
    <col min="12833" max="12833" width="8.85546875" style="70" bestFit="1" customWidth="1"/>
    <col min="12834" max="12834" width="7.85546875" style="70" customWidth="1"/>
    <col min="12835" max="12835" width="8.85546875" style="70" bestFit="1" customWidth="1"/>
    <col min="12836" max="12836" width="9" style="70" customWidth="1"/>
    <col min="12837" max="12837" width="8.85546875" style="70" bestFit="1" customWidth="1"/>
    <col min="12838" max="12838" width="7" style="70" customWidth="1"/>
    <col min="12839" max="12842" width="8.7109375" style="70" customWidth="1"/>
    <col min="12843" max="12843" width="9.85546875" style="70" customWidth="1"/>
    <col min="12844" max="12846" width="8.7109375" style="70" customWidth="1"/>
    <col min="12847" max="13056" width="9.140625" style="70"/>
    <col min="13057" max="13057" width="5.7109375" style="70" customWidth="1"/>
    <col min="13058" max="13060" width="21.7109375" style="70" customWidth="1"/>
    <col min="13061" max="13085" width="10.7109375" style="70" customWidth="1"/>
    <col min="13086" max="13086" width="7.85546875" style="70" customWidth="1"/>
    <col min="13087" max="13087" width="8.85546875" style="70" bestFit="1" customWidth="1"/>
    <col min="13088" max="13088" width="7.85546875" style="70" customWidth="1"/>
    <col min="13089" max="13089" width="8.85546875" style="70" bestFit="1" customWidth="1"/>
    <col min="13090" max="13090" width="7.85546875" style="70" customWidth="1"/>
    <col min="13091" max="13091" width="8.85546875" style="70" bestFit="1" customWidth="1"/>
    <col min="13092" max="13092" width="9" style="70" customWidth="1"/>
    <col min="13093" max="13093" width="8.85546875" style="70" bestFit="1" customWidth="1"/>
    <col min="13094" max="13094" width="7" style="70" customWidth="1"/>
    <col min="13095" max="13098" width="8.7109375" style="70" customWidth="1"/>
    <col min="13099" max="13099" width="9.85546875" style="70" customWidth="1"/>
    <col min="13100" max="13102" width="8.7109375" style="70" customWidth="1"/>
    <col min="13103" max="13312" width="9.140625" style="70"/>
    <col min="13313" max="13313" width="5.7109375" style="70" customWidth="1"/>
    <col min="13314" max="13316" width="21.7109375" style="70" customWidth="1"/>
    <col min="13317" max="13341" width="10.7109375" style="70" customWidth="1"/>
    <col min="13342" max="13342" width="7.85546875" style="70" customWidth="1"/>
    <col min="13343" max="13343" width="8.85546875" style="70" bestFit="1" customWidth="1"/>
    <col min="13344" max="13344" width="7.85546875" style="70" customWidth="1"/>
    <col min="13345" max="13345" width="8.85546875" style="70" bestFit="1" customWidth="1"/>
    <col min="13346" max="13346" width="7.85546875" style="70" customWidth="1"/>
    <col min="13347" max="13347" width="8.85546875" style="70" bestFit="1" customWidth="1"/>
    <col min="13348" max="13348" width="9" style="70" customWidth="1"/>
    <col min="13349" max="13349" width="8.85546875" style="70" bestFit="1" customWidth="1"/>
    <col min="13350" max="13350" width="7" style="70" customWidth="1"/>
    <col min="13351" max="13354" width="8.7109375" style="70" customWidth="1"/>
    <col min="13355" max="13355" width="9.85546875" style="70" customWidth="1"/>
    <col min="13356" max="13358" width="8.7109375" style="70" customWidth="1"/>
    <col min="13359" max="13568" width="9.140625" style="70"/>
    <col min="13569" max="13569" width="5.7109375" style="70" customWidth="1"/>
    <col min="13570" max="13572" width="21.7109375" style="70" customWidth="1"/>
    <col min="13573" max="13597" width="10.7109375" style="70" customWidth="1"/>
    <col min="13598" max="13598" width="7.85546875" style="70" customWidth="1"/>
    <col min="13599" max="13599" width="8.85546875" style="70" bestFit="1" customWidth="1"/>
    <col min="13600" max="13600" width="7.85546875" style="70" customWidth="1"/>
    <col min="13601" max="13601" width="8.85546875" style="70" bestFit="1" customWidth="1"/>
    <col min="13602" max="13602" width="7.85546875" style="70" customWidth="1"/>
    <col min="13603" max="13603" width="8.85546875" style="70" bestFit="1" customWidth="1"/>
    <col min="13604" max="13604" width="9" style="70" customWidth="1"/>
    <col min="13605" max="13605" width="8.85546875" style="70" bestFit="1" customWidth="1"/>
    <col min="13606" max="13606" width="7" style="70" customWidth="1"/>
    <col min="13607" max="13610" width="8.7109375" style="70" customWidth="1"/>
    <col min="13611" max="13611" width="9.85546875" style="70" customWidth="1"/>
    <col min="13612" max="13614" width="8.7109375" style="70" customWidth="1"/>
    <col min="13615" max="13824" width="9.140625" style="70"/>
    <col min="13825" max="13825" width="5.7109375" style="70" customWidth="1"/>
    <col min="13826" max="13828" width="21.7109375" style="70" customWidth="1"/>
    <col min="13829" max="13853" width="10.7109375" style="70" customWidth="1"/>
    <col min="13854" max="13854" width="7.85546875" style="70" customWidth="1"/>
    <col min="13855" max="13855" width="8.85546875" style="70" bestFit="1" customWidth="1"/>
    <col min="13856" max="13856" width="7.85546875" style="70" customWidth="1"/>
    <col min="13857" max="13857" width="8.85546875" style="70" bestFit="1" customWidth="1"/>
    <col min="13858" max="13858" width="7.85546875" style="70" customWidth="1"/>
    <col min="13859" max="13859" width="8.85546875" style="70" bestFit="1" customWidth="1"/>
    <col min="13860" max="13860" width="9" style="70" customWidth="1"/>
    <col min="13861" max="13861" width="8.85546875" style="70" bestFit="1" customWidth="1"/>
    <col min="13862" max="13862" width="7" style="70" customWidth="1"/>
    <col min="13863" max="13866" width="8.7109375" style="70" customWidth="1"/>
    <col min="13867" max="13867" width="9.85546875" style="70" customWidth="1"/>
    <col min="13868" max="13870" width="8.7109375" style="70" customWidth="1"/>
    <col min="13871" max="14080" width="9.140625" style="70"/>
    <col min="14081" max="14081" width="5.7109375" style="70" customWidth="1"/>
    <col min="14082" max="14084" width="21.7109375" style="70" customWidth="1"/>
    <col min="14085" max="14109" width="10.7109375" style="70" customWidth="1"/>
    <col min="14110" max="14110" width="7.85546875" style="70" customWidth="1"/>
    <col min="14111" max="14111" width="8.85546875" style="70" bestFit="1" customWidth="1"/>
    <col min="14112" max="14112" width="7.85546875" style="70" customWidth="1"/>
    <col min="14113" max="14113" width="8.85546875" style="70" bestFit="1" customWidth="1"/>
    <col min="14114" max="14114" width="7.85546875" style="70" customWidth="1"/>
    <col min="14115" max="14115" width="8.85546875" style="70" bestFit="1" customWidth="1"/>
    <col min="14116" max="14116" width="9" style="70" customWidth="1"/>
    <col min="14117" max="14117" width="8.85546875" style="70" bestFit="1" customWidth="1"/>
    <col min="14118" max="14118" width="7" style="70" customWidth="1"/>
    <col min="14119" max="14122" width="8.7109375" style="70" customWidth="1"/>
    <col min="14123" max="14123" width="9.85546875" style="70" customWidth="1"/>
    <col min="14124" max="14126" width="8.7109375" style="70" customWidth="1"/>
    <col min="14127" max="14336" width="9.140625" style="70"/>
    <col min="14337" max="14337" width="5.7109375" style="70" customWidth="1"/>
    <col min="14338" max="14340" width="21.7109375" style="70" customWidth="1"/>
    <col min="14341" max="14365" width="10.7109375" style="70" customWidth="1"/>
    <col min="14366" max="14366" width="7.85546875" style="70" customWidth="1"/>
    <col min="14367" max="14367" width="8.85546875" style="70" bestFit="1" customWidth="1"/>
    <col min="14368" max="14368" width="7.85546875" style="70" customWidth="1"/>
    <col min="14369" max="14369" width="8.85546875" style="70" bestFit="1" customWidth="1"/>
    <col min="14370" max="14370" width="7.85546875" style="70" customWidth="1"/>
    <col min="14371" max="14371" width="8.85546875" style="70" bestFit="1" customWidth="1"/>
    <col min="14372" max="14372" width="9" style="70" customWidth="1"/>
    <col min="14373" max="14373" width="8.85546875" style="70" bestFit="1" customWidth="1"/>
    <col min="14374" max="14374" width="7" style="70" customWidth="1"/>
    <col min="14375" max="14378" width="8.7109375" style="70" customWidth="1"/>
    <col min="14379" max="14379" width="9.85546875" style="70" customWidth="1"/>
    <col min="14380" max="14382" width="8.7109375" style="70" customWidth="1"/>
    <col min="14383" max="14592" width="9.140625" style="70"/>
    <col min="14593" max="14593" width="5.7109375" style="70" customWidth="1"/>
    <col min="14594" max="14596" width="21.7109375" style="70" customWidth="1"/>
    <col min="14597" max="14621" width="10.7109375" style="70" customWidth="1"/>
    <col min="14622" max="14622" width="7.85546875" style="70" customWidth="1"/>
    <col min="14623" max="14623" width="8.85546875" style="70" bestFit="1" customWidth="1"/>
    <col min="14624" max="14624" width="7.85546875" style="70" customWidth="1"/>
    <col min="14625" max="14625" width="8.85546875" style="70" bestFit="1" customWidth="1"/>
    <col min="14626" max="14626" width="7.85546875" style="70" customWidth="1"/>
    <col min="14627" max="14627" width="8.85546875" style="70" bestFit="1" customWidth="1"/>
    <col min="14628" max="14628" width="9" style="70" customWidth="1"/>
    <col min="14629" max="14629" width="8.85546875" style="70" bestFit="1" customWidth="1"/>
    <col min="14630" max="14630" width="7" style="70" customWidth="1"/>
    <col min="14631" max="14634" width="8.7109375" style="70" customWidth="1"/>
    <col min="14635" max="14635" width="9.85546875" style="70" customWidth="1"/>
    <col min="14636" max="14638" width="8.7109375" style="70" customWidth="1"/>
    <col min="14639" max="14848" width="9.140625" style="70"/>
    <col min="14849" max="14849" width="5.7109375" style="70" customWidth="1"/>
    <col min="14850" max="14852" width="21.7109375" style="70" customWidth="1"/>
    <col min="14853" max="14877" width="10.7109375" style="70" customWidth="1"/>
    <col min="14878" max="14878" width="7.85546875" style="70" customWidth="1"/>
    <col min="14879" max="14879" width="8.85546875" style="70" bestFit="1" customWidth="1"/>
    <col min="14880" max="14880" width="7.85546875" style="70" customWidth="1"/>
    <col min="14881" max="14881" width="8.85546875" style="70" bestFit="1" customWidth="1"/>
    <col min="14882" max="14882" width="7.85546875" style="70" customWidth="1"/>
    <col min="14883" max="14883" width="8.85546875" style="70" bestFit="1" customWidth="1"/>
    <col min="14884" max="14884" width="9" style="70" customWidth="1"/>
    <col min="14885" max="14885" width="8.85546875" style="70" bestFit="1" customWidth="1"/>
    <col min="14886" max="14886" width="7" style="70" customWidth="1"/>
    <col min="14887" max="14890" width="8.7109375" style="70" customWidth="1"/>
    <col min="14891" max="14891" width="9.85546875" style="70" customWidth="1"/>
    <col min="14892" max="14894" width="8.7109375" style="70" customWidth="1"/>
    <col min="14895" max="15104" width="9.140625" style="70"/>
    <col min="15105" max="15105" width="5.7109375" style="70" customWidth="1"/>
    <col min="15106" max="15108" width="21.7109375" style="70" customWidth="1"/>
    <col min="15109" max="15133" width="10.7109375" style="70" customWidth="1"/>
    <col min="15134" max="15134" width="7.85546875" style="70" customWidth="1"/>
    <col min="15135" max="15135" width="8.85546875" style="70" bestFit="1" customWidth="1"/>
    <col min="15136" max="15136" width="7.85546875" style="70" customWidth="1"/>
    <col min="15137" max="15137" width="8.85546875" style="70" bestFit="1" customWidth="1"/>
    <col min="15138" max="15138" width="7.85546875" style="70" customWidth="1"/>
    <col min="15139" max="15139" width="8.85546875" style="70" bestFit="1" customWidth="1"/>
    <col min="15140" max="15140" width="9" style="70" customWidth="1"/>
    <col min="15141" max="15141" width="8.85546875" style="70" bestFit="1" customWidth="1"/>
    <col min="15142" max="15142" width="7" style="70" customWidth="1"/>
    <col min="15143" max="15146" width="8.7109375" style="70" customWidth="1"/>
    <col min="15147" max="15147" width="9.85546875" style="70" customWidth="1"/>
    <col min="15148" max="15150" width="8.7109375" style="70" customWidth="1"/>
    <col min="15151" max="15360" width="9.140625" style="70"/>
    <col min="15361" max="15361" width="5.7109375" style="70" customWidth="1"/>
    <col min="15362" max="15364" width="21.7109375" style="70" customWidth="1"/>
    <col min="15365" max="15389" width="10.7109375" style="70" customWidth="1"/>
    <col min="15390" max="15390" width="7.85546875" style="70" customWidth="1"/>
    <col min="15391" max="15391" width="8.85546875" style="70" bestFit="1" customWidth="1"/>
    <col min="15392" max="15392" width="7.85546875" style="70" customWidth="1"/>
    <col min="15393" max="15393" width="8.85546875" style="70" bestFit="1" customWidth="1"/>
    <col min="15394" max="15394" width="7.85546875" style="70" customWidth="1"/>
    <col min="15395" max="15395" width="8.85546875" style="70" bestFit="1" customWidth="1"/>
    <col min="15396" max="15396" width="9" style="70" customWidth="1"/>
    <col min="15397" max="15397" width="8.85546875" style="70" bestFit="1" customWidth="1"/>
    <col min="15398" max="15398" width="7" style="70" customWidth="1"/>
    <col min="15399" max="15402" width="8.7109375" style="70" customWidth="1"/>
    <col min="15403" max="15403" width="9.85546875" style="70" customWidth="1"/>
    <col min="15404" max="15406" width="8.7109375" style="70" customWidth="1"/>
    <col min="15407" max="15616" width="9.140625" style="70"/>
    <col min="15617" max="15617" width="5.7109375" style="70" customWidth="1"/>
    <col min="15618" max="15620" width="21.7109375" style="70" customWidth="1"/>
    <col min="15621" max="15645" width="10.7109375" style="70" customWidth="1"/>
    <col min="15646" max="15646" width="7.85546875" style="70" customWidth="1"/>
    <col min="15647" max="15647" width="8.85546875" style="70" bestFit="1" customWidth="1"/>
    <col min="15648" max="15648" width="7.85546875" style="70" customWidth="1"/>
    <col min="15649" max="15649" width="8.85546875" style="70" bestFit="1" customWidth="1"/>
    <col min="15650" max="15650" width="7.85546875" style="70" customWidth="1"/>
    <col min="15651" max="15651" width="8.85546875" style="70" bestFit="1" customWidth="1"/>
    <col min="15652" max="15652" width="9" style="70" customWidth="1"/>
    <col min="15653" max="15653" width="8.85546875" style="70" bestFit="1" customWidth="1"/>
    <col min="15654" max="15654" width="7" style="70" customWidth="1"/>
    <col min="15655" max="15658" width="8.7109375" style="70" customWidth="1"/>
    <col min="15659" max="15659" width="9.85546875" style="70" customWidth="1"/>
    <col min="15660" max="15662" width="8.7109375" style="70" customWidth="1"/>
    <col min="15663" max="15872" width="9.140625" style="70"/>
    <col min="15873" max="15873" width="5.7109375" style="70" customWidth="1"/>
    <col min="15874" max="15876" width="21.7109375" style="70" customWidth="1"/>
    <col min="15877" max="15901" width="10.7109375" style="70" customWidth="1"/>
    <col min="15902" max="15902" width="7.85546875" style="70" customWidth="1"/>
    <col min="15903" max="15903" width="8.85546875" style="70" bestFit="1" customWidth="1"/>
    <col min="15904" max="15904" width="7.85546875" style="70" customWidth="1"/>
    <col min="15905" max="15905" width="8.85546875" style="70" bestFit="1" customWidth="1"/>
    <col min="15906" max="15906" width="7.85546875" style="70" customWidth="1"/>
    <col min="15907" max="15907" width="8.85546875" style="70" bestFit="1" customWidth="1"/>
    <col min="15908" max="15908" width="9" style="70" customWidth="1"/>
    <col min="15909" max="15909" width="8.85546875" style="70" bestFit="1" customWidth="1"/>
    <col min="15910" max="15910" width="7" style="70" customWidth="1"/>
    <col min="15911" max="15914" width="8.7109375" style="70" customWidth="1"/>
    <col min="15915" max="15915" width="9.85546875" style="70" customWidth="1"/>
    <col min="15916" max="15918" width="8.7109375" style="70" customWidth="1"/>
    <col min="15919" max="16128" width="9.140625" style="70"/>
    <col min="16129" max="16129" width="5.7109375" style="70" customWidth="1"/>
    <col min="16130" max="16132" width="21.7109375" style="70" customWidth="1"/>
    <col min="16133" max="16157" width="10.7109375" style="70" customWidth="1"/>
    <col min="16158" max="16158" width="7.85546875" style="70" customWidth="1"/>
    <col min="16159" max="16159" width="8.85546875" style="70" bestFit="1" customWidth="1"/>
    <col min="16160" max="16160" width="7.85546875" style="70" customWidth="1"/>
    <col min="16161" max="16161" width="8.85546875" style="70" bestFit="1" customWidth="1"/>
    <col min="16162" max="16162" width="7.85546875" style="70" customWidth="1"/>
    <col min="16163" max="16163" width="8.85546875" style="70" bestFit="1" customWidth="1"/>
    <col min="16164" max="16164" width="9" style="70" customWidth="1"/>
    <col min="16165" max="16165" width="8.85546875" style="70" bestFit="1" customWidth="1"/>
    <col min="16166" max="16166" width="7" style="70" customWidth="1"/>
    <col min="16167" max="16170" width="8.7109375" style="70" customWidth="1"/>
    <col min="16171" max="16171" width="9.85546875" style="70" customWidth="1"/>
    <col min="16172" max="16174" width="8.7109375" style="70" customWidth="1"/>
    <col min="16175" max="16384" width="9.140625" style="70"/>
  </cols>
  <sheetData>
    <row r="1" spans="1:46" s="222" customFormat="1" ht="15.75" x14ac:dyDescent="0.25">
      <c r="A1" s="289" t="s">
        <v>630</v>
      </c>
    </row>
    <row r="2" spans="1:46" s="222" customFormat="1" ht="15.75" x14ac:dyDescent="0.25"/>
    <row r="3" spans="1:46" s="222" customFormat="1" ht="15.75" x14ac:dyDescent="0.25">
      <c r="A3" s="1094" t="s">
        <v>621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94"/>
      <c r="M3" s="1094"/>
      <c r="N3" s="1094"/>
      <c r="O3" s="1094"/>
      <c r="P3" s="1094"/>
      <c r="Q3" s="1094"/>
      <c r="R3" s="1094"/>
      <c r="S3" s="1094"/>
      <c r="T3" s="1094"/>
      <c r="U3" s="1094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  <c r="AK3" s="585"/>
      <c r="AL3" s="586"/>
      <c r="AM3" s="586"/>
      <c r="AN3" s="586"/>
      <c r="AO3" s="586"/>
      <c r="AP3" s="586"/>
      <c r="AQ3" s="586"/>
      <c r="AR3" s="586"/>
      <c r="AS3" s="586"/>
      <c r="AT3" s="586"/>
    </row>
    <row r="4" spans="1:46" s="222" customFormat="1" ht="15.75" x14ac:dyDescent="0.25">
      <c r="H4" s="587" t="str">
        <f>'1'!E5</f>
        <v>KABUPATEN/KOTA</v>
      </c>
      <c r="I4" s="588" t="str">
        <f>'1'!$F$5</f>
        <v>….......</v>
      </c>
      <c r="AJ4" s="587">
        <f>'[4]1'!U5</f>
        <v>0</v>
      </c>
      <c r="AK4" s="588">
        <f>'[4]1'!V5</f>
        <v>0</v>
      </c>
      <c r="AL4" s="586"/>
      <c r="AM4" s="586"/>
      <c r="AN4" s="586"/>
      <c r="AO4" s="586"/>
      <c r="AP4" s="586"/>
      <c r="AQ4" s="586"/>
      <c r="AR4" s="586"/>
      <c r="AS4" s="586"/>
      <c r="AT4" s="586"/>
    </row>
    <row r="5" spans="1:46" s="222" customFormat="1" ht="15.75" x14ac:dyDescent="0.25">
      <c r="H5" s="587" t="str">
        <f>'1'!E6</f>
        <v>TAHUN</v>
      </c>
      <c r="I5" s="588" t="str">
        <f>'1'!$F$6</f>
        <v>….......</v>
      </c>
      <c r="AJ5" s="587">
        <f>'[4]1'!U6</f>
        <v>0</v>
      </c>
      <c r="AK5" s="588">
        <f>'[4]1'!V6</f>
        <v>0</v>
      </c>
      <c r="AL5" s="586"/>
      <c r="AM5" s="586"/>
      <c r="AN5" s="586"/>
      <c r="AO5" s="586"/>
      <c r="AP5" s="586"/>
      <c r="AQ5" s="586"/>
      <c r="AR5" s="586"/>
      <c r="AS5" s="586"/>
      <c r="AT5" s="586"/>
    </row>
    <row r="6" spans="1:46" ht="15.75" thickBot="1" x14ac:dyDescent="0.3">
      <c r="A6" s="109"/>
      <c r="B6" s="109"/>
      <c r="C6" s="109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</row>
    <row r="7" spans="1:46" x14ac:dyDescent="0.25">
      <c r="A7" s="1070" t="s">
        <v>2</v>
      </c>
      <c r="B7" s="1070" t="s">
        <v>254</v>
      </c>
      <c r="C7" s="1070" t="s">
        <v>409</v>
      </c>
      <c r="D7" s="1084" t="s">
        <v>622</v>
      </c>
      <c r="E7" s="1153" t="s">
        <v>623</v>
      </c>
      <c r="F7" s="1154"/>
      <c r="G7" s="1154"/>
      <c r="H7" s="1154"/>
      <c r="I7" s="1154"/>
      <c r="J7" s="1154"/>
      <c r="K7" s="1154"/>
      <c r="L7" s="1154"/>
      <c r="M7" s="1154"/>
      <c r="N7" s="1154"/>
      <c r="O7" s="1154"/>
      <c r="P7" s="1154"/>
      <c r="Q7" s="1154"/>
      <c r="R7" s="1154"/>
      <c r="S7" s="1154"/>
      <c r="T7" s="1154"/>
      <c r="U7" s="1154"/>
      <c r="V7" s="1155"/>
    </row>
    <row r="8" spans="1:46" x14ac:dyDescent="0.25">
      <c r="A8" s="1070"/>
      <c r="B8" s="1070"/>
      <c r="C8" s="1070"/>
      <c r="D8" s="1089"/>
      <c r="E8" s="1220"/>
      <c r="F8" s="1094"/>
      <c r="G8" s="1094"/>
      <c r="H8" s="1094"/>
      <c r="I8" s="1094"/>
      <c r="J8" s="1094"/>
      <c r="K8" s="1094"/>
      <c r="L8" s="1094"/>
      <c r="M8" s="1094"/>
      <c r="N8" s="1094"/>
      <c r="O8" s="1094"/>
      <c r="P8" s="1094"/>
      <c r="Q8" s="1094"/>
      <c r="R8" s="1094"/>
      <c r="S8" s="1094"/>
      <c r="T8" s="1094"/>
      <c r="U8" s="1094"/>
      <c r="V8" s="1221"/>
      <c r="W8" s="107"/>
      <c r="X8" s="107"/>
      <c r="Y8" s="107"/>
      <c r="Z8" s="107"/>
      <c r="AA8" s="107"/>
      <c r="AB8" s="107"/>
      <c r="AC8" s="107"/>
    </row>
    <row r="9" spans="1:46" ht="31.5" x14ac:dyDescent="0.25">
      <c r="A9" s="1071"/>
      <c r="B9" s="1071"/>
      <c r="C9" s="1071"/>
      <c r="D9" s="1077"/>
      <c r="E9" s="761" t="s">
        <v>603</v>
      </c>
      <c r="F9" s="761" t="s">
        <v>27</v>
      </c>
      <c r="G9" s="761" t="s">
        <v>604</v>
      </c>
      <c r="H9" s="761" t="s">
        <v>27</v>
      </c>
      <c r="I9" s="761" t="s">
        <v>605</v>
      </c>
      <c r="J9" s="761" t="s">
        <v>27</v>
      </c>
      <c r="K9" s="760" t="s">
        <v>606</v>
      </c>
      <c r="L9" s="760" t="s">
        <v>27</v>
      </c>
      <c r="M9" s="761" t="s">
        <v>607</v>
      </c>
      <c r="N9" s="761" t="s">
        <v>27</v>
      </c>
      <c r="O9" s="761" t="s">
        <v>608</v>
      </c>
      <c r="P9" s="761" t="s">
        <v>27</v>
      </c>
      <c r="Q9" s="761" t="s">
        <v>609</v>
      </c>
      <c r="R9" s="761" t="s">
        <v>27</v>
      </c>
      <c r="S9" s="761" t="s">
        <v>610</v>
      </c>
      <c r="T9" s="761" t="s">
        <v>27</v>
      </c>
      <c r="U9" s="761" t="s">
        <v>256</v>
      </c>
      <c r="V9" s="760" t="s">
        <v>27</v>
      </c>
    </row>
    <row r="10" spans="1:46" s="908" customFormat="1" ht="21" customHeight="1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06">
        <v>12</v>
      </c>
      <c r="M10" s="906">
        <v>13</v>
      </c>
      <c r="N10" s="906">
        <v>14</v>
      </c>
      <c r="O10" s="906">
        <v>15</v>
      </c>
      <c r="P10" s="906">
        <v>16</v>
      </c>
      <c r="Q10" s="906">
        <v>17</v>
      </c>
      <c r="R10" s="906">
        <v>18</v>
      </c>
      <c r="S10" s="906">
        <v>19</v>
      </c>
      <c r="T10" s="906">
        <v>20</v>
      </c>
      <c r="U10" s="906">
        <v>21</v>
      </c>
      <c r="V10" s="906">
        <v>22</v>
      </c>
    </row>
    <row r="11" spans="1:46" ht="18" customHeight="1" x14ac:dyDescent="0.25">
      <c r="A11" s="560">
        <v>1</v>
      </c>
      <c r="B11" s="131">
        <f>'9'!B9</f>
        <v>0</v>
      </c>
      <c r="C11" s="131">
        <f>'9'!C9</f>
        <v>0</v>
      </c>
      <c r="D11" s="228">
        <f>'24'!K11</f>
        <v>0</v>
      </c>
      <c r="E11" s="228"/>
      <c r="F11" s="278" t="e">
        <f>E11/$U11*100</f>
        <v>#DIV/0!</v>
      </c>
      <c r="G11" s="228"/>
      <c r="H11" s="278" t="e">
        <f t="shared" ref="H11:H30" si="0">G11/$U11*100</f>
        <v>#DIV/0!</v>
      </c>
      <c r="I11" s="228"/>
      <c r="J11" s="278" t="e">
        <f t="shared" ref="J11:J30" si="1">I11/$U11*100</f>
        <v>#DIV/0!</v>
      </c>
      <c r="K11" s="228"/>
      <c r="L11" s="290" t="e">
        <f t="shared" ref="L11:L30" si="2">K11/$U11*100</f>
        <v>#DIV/0!</v>
      </c>
      <c r="M11" s="291"/>
      <c r="N11" s="292" t="e">
        <f t="shared" ref="N11:N30" si="3">M11/$U11*100</f>
        <v>#DIV/0!</v>
      </c>
      <c r="O11" s="291"/>
      <c r="P11" s="292" t="e">
        <f t="shared" ref="P11:P30" si="4">O11/$U11*100</f>
        <v>#DIV/0!</v>
      </c>
      <c r="Q11" s="291"/>
      <c r="R11" s="292" t="e">
        <f t="shared" ref="R11:R30" si="5">Q11/$U11*100</f>
        <v>#DIV/0!</v>
      </c>
      <c r="S11" s="291"/>
      <c r="T11" s="292" t="e">
        <f t="shared" ref="T11:T30" si="6">S11/$U11*100</f>
        <v>#DIV/0!</v>
      </c>
      <c r="U11" s="293">
        <f t="shared" ref="U11:U30" si="7">SUM(E11,G11,I11,K11,M11,M11,O11,Q11)</f>
        <v>0</v>
      </c>
      <c r="V11" s="278" t="e">
        <f>U11/D11*100</f>
        <v>#DIV/0!</v>
      </c>
    </row>
    <row r="12" spans="1:46" ht="18" customHeight="1" x14ac:dyDescent="0.25">
      <c r="A12" s="556">
        <v>2</v>
      </c>
      <c r="B12" s="131">
        <f>'9'!B10</f>
        <v>0</v>
      </c>
      <c r="C12" s="131">
        <f>'9'!C10</f>
        <v>0</v>
      </c>
      <c r="D12" s="228">
        <f>'24'!K12</f>
        <v>0</v>
      </c>
      <c r="E12" s="228"/>
      <c r="F12" s="278" t="e">
        <f t="shared" ref="F12:F30" si="8">E12/$U12*100</f>
        <v>#DIV/0!</v>
      </c>
      <c r="G12" s="228"/>
      <c r="H12" s="278" t="e">
        <f t="shared" si="0"/>
        <v>#DIV/0!</v>
      </c>
      <c r="I12" s="228"/>
      <c r="J12" s="278" t="e">
        <f t="shared" si="1"/>
        <v>#DIV/0!</v>
      </c>
      <c r="K12" s="228"/>
      <c r="L12" s="290" t="e">
        <f t="shared" si="2"/>
        <v>#DIV/0!</v>
      </c>
      <c r="M12" s="295"/>
      <c r="N12" s="296" t="e">
        <f t="shared" si="3"/>
        <v>#DIV/0!</v>
      </c>
      <c r="O12" s="295"/>
      <c r="P12" s="296" t="e">
        <f t="shared" si="4"/>
        <v>#DIV/0!</v>
      </c>
      <c r="Q12" s="295"/>
      <c r="R12" s="296" t="e">
        <f t="shared" si="5"/>
        <v>#DIV/0!</v>
      </c>
      <c r="S12" s="295"/>
      <c r="T12" s="296" t="e">
        <f t="shared" si="6"/>
        <v>#DIV/0!</v>
      </c>
      <c r="U12" s="297">
        <f t="shared" si="7"/>
        <v>0</v>
      </c>
      <c r="V12" s="278" t="e">
        <f t="shared" ref="V12:V30" si="9">U12/D12*100</f>
        <v>#DIV/0!</v>
      </c>
    </row>
    <row r="13" spans="1:46" ht="18" customHeight="1" x14ac:dyDescent="0.25">
      <c r="A13" s="556">
        <v>3</v>
      </c>
      <c r="B13" s="131">
        <f>'9'!B11</f>
        <v>0</v>
      </c>
      <c r="C13" s="131">
        <f>'9'!C11</f>
        <v>0</v>
      </c>
      <c r="D13" s="228">
        <f>'24'!K13</f>
        <v>0</v>
      </c>
      <c r="E13" s="228"/>
      <c r="F13" s="278" t="e">
        <f t="shared" si="8"/>
        <v>#DIV/0!</v>
      </c>
      <c r="G13" s="228"/>
      <c r="H13" s="278" t="e">
        <f t="shared" si="0"/>
        <v>#DIV/0!</v>
      </c>
      <c r="I13" s="228"/>
      <c r="J13" s="278" t="e">
        <f t="shared" si="1"/>
        <v>#DIV/0!</v>
      </c>
      <c r="K13" s="228"/>
      <c r="L13" s="290" t="e">
        <f t="shared" si="2"/>
        <v>#DIV/0!</v>
      </c>
      <c r="M13" s="295"/>
      <c r="N13" s="296" t="e">
        <f t="shared" si="3"/>
        <v>#DIV/0!</v>
      </c>
      <c r="O13" s="295"/>
      <c r="P13" s="296" t="e">
        <f t="shared" si="4"/>
        <v>#DIV/0!</v>
      </c>
      <c r="Q13" s="295"/>
      <c r="R13" s="296" t="e">
        <f t="shared" si="5"/>
        <v>#DIV/0!</v>
      </c>
      <c r="S13" s="295"/>
      <c r="T13" s="296" t="e">
        <f t="shared" si="6"/>
        <v>#DIV/0!</v>
      </c>
      <c r="U13" s="297">
        <f t="shared" si="7"/>
        <v>0</v>
      </c>
      <c r="V13" s="278" t="e">
        <f t="shared" si="9"/>
        <v>#DIV/0!</v>
      </c>
    </row>
    <row r="14" spans="1:46" ht="18" customHeight="1" x14ac:dyDescent="0.25">
      <c r="A14" s="556">
        <v>4</v>
      </c>
      <c r="B14" s="131">
        <f>'9'!B12</f>
        <v>0</v>
      </c>
      <c r="C14" s="131">
        <f>'9'!C12</f>
        <v>0</v>
      </c>
      <c r="D14" s="228">
        <f>'24'!K14</f>
        <v>0</v>
      </c>
      <c r="E14" s="228"/>
      <c r="F14" s="278" t="e">
        <f t="shared" si="8"/>
        <v>#DIV/0!</v>
      </c>
      <c r="G14" s="228"/>
      <c r="H14" s="278" t="e">
        <f t="shared" si="0"/>
        <v>#DIV/0!</v>
      </c>
      <c r="I14" s="228"/>
      <c r="J14" s="278" t="e">
        <f t="shared" si="1"/>
        <v>#DIV/0!</v>
      </c>
      <c r="K14" s="228"/>
      <c r="L14" s="290" t="e">
        <f t="shared" si="2"/>
        <v>#DIV/0!</v>
      </c>
      <c r="M14" s="295"/>
      <c r="N14" s="296" t="e">
        <f t="shared" si="3"/>
        <v>#DIV/0!</v>
      </c>
      <c r="O14" s="295"/>
      <c r="P14" s="296" t="e">
        <f t="shared" si="4"/>
        <v>#DIV/0!</v>
      </c>
      <c r="Q14" s="295"/>
      <c r="R14" s="296" t="e">
        <f t="shared" si="5"/>
        <v>#DIV/0!</v>
      </c>
      <c r="S14" s="295"/>
      <c r="T14" s="296" t="e">
        <f t="shared" si="6"/>
        <v>#DIV/0!</v>
      </c>
      <c r="U14" s="297">
        <f t="shared" si="7"/>
        <v>0</v>
      </c>
      <c r="V14" s="278" t="e">
        <f t="shared" si="9"/>
        <v>#DIV/0!</v>
      </c>
    </row>
    <row r="15" spans="1:46" ht="18" customHeight="1" x14ac:dyDescent="0.25">
      <c r="A15" s="556">
        <v>5</v>
      </c>
      <c r="B15" s="131">
        <f>'9'!B13</f>
        <v>0</v>
      </c>
      <c r="C15" s="131">
        <f>'9'!C13</f>
        <v>0</v>
      </c>
      <c r="D15" s="228">
        <f>'24'!K15</f>
        <v>0</v>
      </c>
      <c r="E15" s="228"/>
      <c r="F15" s="278" t="e">
        <f t="shared" si="8"/>
        <v>#DIV/0!</v>
      </c>
      <c r="G15" s="228"/>
      <c r="H15" s="278" t="e">
        <f t="shared" si="0"/>
        <v>#DIV/0!</v>
      </c>
      <c r="I15" s="228"/>
      <c r="J15" s="278" t="e">
        <f t="shared" si="1"/>
        <v>#DIV/0!</v>
      </c>
      <c r="K15" s="228"/>
      <c r="L15" s="290" t="e">
        <f t="shared" si="2"/>
        <v>#DIV/0!</v>
      </c>
      <c r="M15" s="295"/>
      <c r="N15" s="296" t="e">
        <f t="shared" si="3"/>
        <v>#DIV/0!</v>
      </c>
      <c r="O15" s="295"/>
      <c r="P15" s="296" t="e">
        <f t="shared" si="4"/>
        <v>#DIV/0!</v>
      </c>
      <c r="Q15" s="295"/>
      <c r="R15" s="296" t="e">
        <f t="shared" si="5"/>
        <v>#DIV/0!</v>
      </c>
      <c r="S15" s="295"/>
      <c r="T15" s="296" t="e">
        <f t="shared" si="6"/>
        <v>#DIV/0!</v>
      </c>
      <c r="U15" s="297">
        <f t="shared" si="7"/>
        <v>0</v>
      </c>
      <c r="V15" s="278" t="e">
        <f t="shared" si="9"/>
        <v>#DIV/0!</v>
      </c>
    </row>
    <row r="16" spans="1:46" ht="18" customHeight="1" x14ac:dyDescent="0.25">
      <c r="A16" s="556">
        <v>6</v>
      </c>
      <c r="B16" s="131">
        <f>'9'!B14</f>
        <v>0</v>
      </c>
      <c r="C16" s="131">
        <f>'9'!C14</f>
        <v>0</v>
      </c>
      <c r="D16" s="228">
        <f>'24'!K16</f>
        <v>0</v>
      </c>
      <c r="E16" s="228"/>
      <c r="F16" s="278" t="e">
        <f t="shared" si="8"/>
        <v>#DIV/0!</v>
      </c>
      <c r="G16" s="228"/>
      <c r="H16" s="278" t="e">
        <f t="shared" si="0"/>
        <v>#DIV/0!</v>
      </c>
      <c r="I16" s="228"/>
      <c r="J16" s="278" t="e">
        <f t="shared" si="1"/>
        <v>#DIV/0!</v>
      </c>
      <c r="K16" s="228"/>
      <c r="L16" s="290" t="e">
        <f t="shared" si="2"/>
        <v>#DIV/0!</v>
      </c>
      <c r="M16" s="295"/>
      <c r="N16" s="296" t="e">
        <f t="shared" si="3"/>
        <v>#DIV/0!</v>
      </c>
      <c r="O16" s="295"/>
      <c r="P16" s="296" t="e">
        <f t="shared" si="4"/>
        <v>#DIV/0!</v>
      </c>
      <c r="Q16" s="295"/>
      <c r="R16" s="296" t="e">
        <f t="shared" si="5"/>
        <v>#DIV/0!</v>
      </c>
      <c r="S16" s="295"/>
      <c r="T16" s="296" t="e">
        <f t="shared" si="6"/>
        <v>#DIV/0!</v>
      </c>
      <c r="U16" s="297">
        <f t="shared" si="7"/>
        <v>0</v>
      </c>
      <c r="V16" s="278" t="e">
        <f t="shared" si="9"/>
        <v>#DIV/0!</v>
      </c>
    </row>
    <row r="17" spans="1:22" ht="18" customHeight="1" x14ac:dyDescent="0.25">
      <c r="A17" s="556">
        <v>7</v>
      </c>
      <c r="B17" s="131">
        <f>'9'!B15</f>
        <v>0</v>
      </c>
      <c r="C17" s="131">
        <f>'9'!C15</f>
        <v>0</v>
      </c>
      <c r="D17" s="228">
        <f>'24'!K17</f>
        <v>0</v>
      </c>
      <c r="E17" s="228"/>
      <c r="F17" s="278" t="e">
        <f t="shared" si="8"/>
        <v>#DIV/0!</v>
      </c>
      <c r="G17" s="228"/>
      <c r="H17" s="278" t="e">
        <f t="shared" si="0"/>
        <v>#DIV/0!</v>
      </c>
      <c r="I17" s="228"/>
      <c r="J17" s="278" t="e">
        <f t="shared" si="1"/>
        <v>#DIV/0!</v>
      </c>
      <c r="K17" s="228"/>
      <c r="L17" s="290" t="e">
        <f t="shared" si="2"/>
        <v>#DIV/0!</v>
      </c>
      <c r="M17" s="295"/>
      <c r="N17" s="296" t="e">
        <f t="shared" si="3"/>
        <v>#DIV/0!</v>
      </c>
      <c r="O17" s="295"/>
      <c r="P17" s="296" t="e">
        <f t="shared" si="4"/>
        <v>#DIV/0!</v>
      </c>
      <c r="Q17" s="295"/>
      <c r="R17" s="296" t="e">
        <f t="shared" si="5"/>
        <v>#DIV/0!</v>
      </c>
      <c r="S17" s="295"/>
      <c r="T17" s="296" t="e">
        <f t="shared" si="6"/>
        <v>#DIV/0!</v>
      </c>
      <c r="U17" s="297">
        <f t="shared" si="7"/>
        <v>0</v>
      </c>
      <c r="V17" s="278" t="e">
        <f t="shared" si="9"/>
        <v>#DIV/0!</v>
      </c>
    </row>
    <row r="18" spans="1:22" ht="18" customHeight="1" x14ac:dyDescent="0.25">
      <c r="A18" s="556">
        <v>8</v>
      </c>
      <c r="B18" s="131">
        <f>'9'!B16</f>
        <v>0</v>
      </c>
      <c r="C18" s="131">
        <f>'9'!C16</f>
        <v>0</v>
      </c>
      <c r="D18" s="228">
        <f>'24'!K18</f>
        <v>0</v>
      </c>
      <c r="E18" s="228"/>
      <c r="F18" s="278" t="e">
        <f t="shared" si="8"/>
        <v>#DIV/0!</v>
      </c>
      <c r="G18" s="228"/>
      <c r="H18" s="278" t="e">
        <f t="shared" si="0"/>
        <v>#DIV/0!</v>
      </c>
      <c r="I18" s="228"/>
      <c r="J18" s="278" t="e">
        <f t="shared" si="1"/>
        <v>#DIV/0!</v>
      </c>
      <c r="K18" s="228"/>
      <c r="L18" s="290" t="e">
        <f t="shared" si="2"/>
        <v>#DIV/0!</v>
      </c>
      <c r="M18" s="295"/>
      <c r="N18" s="296" t="e">
        <f t="shared" si="3"/>
        <v>#DIV/0!</v>
      </c>
      <c r="O18" s="295"/>
      <c r="P18" s="296" t="e">
        <f t="shared" si="4"/>
        <v>#DIV/0!</v>
      </c>
      <c r="Q18" s="295"/>
      <c r="R18" s="296" t="e">
        <f t="shared" si="5"/>
        <v>#DIV/0!</v>
      </c>
      <c r="S18" s="295"/>
      <c r="T18" s="296" t="e">
        <f t="shared" si="6"/>
        <v>#DIV/0!</v>
      </c>
      <c r="U18" s="297">
        <f t="shared" si="7"/>
        <v>0</v>
      </c>
      <c r="V18" s="278" t="e">
        <f t="shared" si="9"/>
        <v>#DIV/0!</v>
      </c>
    </row>
    <row r="19" spans="1:22" ht="18" customHeight="1" x14ac:dyDescent="0.25">
      <c r="A19" s="556">
        <v>9</v>
      </c>
      <c r="B19" s="131">
        <f>'9'!B17</f>
        <v>0</v>
      </c>
      <c r="C19" s="131">
        <f>'9'!C17</f>
        <v>0</v>
      </c>
      <c r="D19" s="228">
        <f>'24'!K19</f>
        <v>0</v>
      </c>
      <c r="E19" s="228"/>
      <c r="F19" s="278" t="e">
        <f t="shared" si="8"/>
        <v>#DIV/0!</v>
      </c>
      <c r="G19" s="228"/>
      <c r="H19" s="278" t="e">
        <f t="shared" si="0"/>
        <v>#DIV/0!</v>
      </c>
      <c r="I19" s="228"/>
      <c r="J19" s="278" t="e">
        <f t="shared" si="1"/>
        <v>#DIV/0!</v>
      </c>
      <c r="K19" s="228"/>
      <c r="L19" s="290" t="e">
        <f t="shared" si="2"/>
        <v>#DIV/0!</v>
      </c>
      <c r="M19" s="295"/>
      <c r="N19" s="296" t="e">
        <f t="shared" si="3"/>
        <v>#DIV/0!</v>
      </c>
      <c r="O19" s="295"/>
      <c r="P19" s="296" t="e">
        <f t="shared" si="4"/>
        <v>#DIV/0!</v>
      </c>
      <c r="Q19" s="295"/>
      <c r="R19" s="296" t="e">
        <f t="shared" si="5"/>
        <v>#DIV/0!</v>
      </c>
      <c r="S19" s="295"/>
      <c r="T19" s="296" t="e">
        <f t="shared" si="6"/>
        <v>#DIV/0!</v>
      </c>
      <c r="U19" s="297">
        <f t="shared" si="7"/>
        <v>0</v>
      </c>
      <c r="V19" s="278" t="e">
        <f t="shared" si="9"/>
        <v>#DIV/0!</v>
      </c>
    </row>
    <row r="20" spans="1:22" ht="18" customHeight="1" x14ac:dyDescent="0.25">
      <c r="A20" s="556">
        <v>10</v>
      </c>
      <c r="B20" s="131">
        <f>'9'!B18</f>
        <v>0</v>
      </c>
      <c r="C20" s="131">
        <f>'9'!C18</f>
        <v>0</v>
      </c>
      <c r="D20" s="228">
        <f>'24'!K20</f>
        <v>0</v>
      </c>
      <c r="E20" s="228"/>
      <c r="F20" s="278" t="e">
        <f t="shared" si="8"/>
        <v>#DIV/0!</v>
      </c>
      <c r="G20" s="228"/>
      <c r="H20" s="278" t="e">
        <f t="shared" si="0"/>
        <v>#DIV/0!</v>
      </c>
      <c r="I20" s="228"/>
      <c r="J20" s="278" t="e">
        <f t="shared" si="1"/>
        <v>#DIV/0!</v>
      </c>
      <c r="K20" s="228"/>
      <c r="L20" s="290" t="e">
        <f t="shared" si="2"/>
        <v>#DIV/0!</v>
      </c>
      <c r="M20" s="295"/>
      <c r="N20" s="296" t="e">
        <f t="shared" si="3"/>
        <v>#DIV/0!</v>
      </c>
      <c r="O20" s="295"/>
      <c r="P20" s="296" t="e">
        <f t="shared" si="4"/>
        <v>#DIV/0!</v>
      </c>
      <c r="Q20" s="295"/>
      <c r="R20" s="296" t="e">
        <f t="shared" si="5"/>
        <v>#DIV/0!</v>
      </c>
      <c r="S20" s="295"/>
      <c r="T20" s="296" t="e">
        <f t="shared" si="6"/>
        <v>#DIV/0!</v>
      </c>
      <c r="U20" s="297">
        <f t="shared" si="7"/>
        <v>0</v>
      </c>
      <c r="V20" s="278" t="e">
        <f t="shared" si="9"/>
        <v>#DIV/0!</v>
      </c>
    </row>
    <row r="21" spans="1:22" ht="18" customHeight="1" x14ac:dyDescent="0.25">
      <c r="A21" s="556">
        <v>11</v>
      </c>
      <c r="B21" s="131">
        <f>'9'!B19</f>
        <v>0</v>
      </c>
      <c r="C21" s="131">
        <f>'9'!C19</f>
        <v>0</v>
      </c>
      <c r="D21" s="228">
        <f>'24'!K21</f>
        <v>0</v>
      </c>
      <c r="E21" s="228"/>
      <c r="F21" s="278" t="e">
        <f t="shared" si="8"/>
        <v>#DIV/0!</v>
      </c>
      <c r="G21" s="228"/>
      <c r="H21" s="278" t="e">
        <f t="shared" si="0"/>
        <v>#DIV/0!</v>
      </c>
      <c r="I21" s="228"/>
      <c r="J21" s="278" t="e">
        <f t="shared" si="1"/>
        <v>#DIV/0!</v>
      </c>
      <c r="K21" s="228"/>
      <c r="L21" s="290" t="e">
        <f t="shared" si="2"/>
        <v>#DIV/0!</v>
      </c>
      <c r="M21" s="295"/>
      <c r="N21" s="296" t="e">
        <f t="shared" si="3"/>
        <v>#DIV/0!</v>
      </c>
      <c r="O21" s="295"/>
      <c r="P21" s="296" t="e">
        <f t="shared" si="4"/>
        <v>#DIV/0!</v>
      </c>
      <c r="Q21" s="295"/>
      <c r="R21" s="296" t="e">
        <f t="shared" si="5"/>
        <v>#DIV/0!</v>
      </c>
      <c r="S21" s="295"/>
      <c r="T21" s="296" t="e">
        <f t="shared" si="6"/>
        <v>#DIV/0!</v>
      </c>
      <c r="U21" s="297">
        <f t="shared" si="7"/>
        <v>0</v>
      </c>
      <c r="V21" s="278" t="e">
        <f t="shared" si="9"/>
        <v>#DIV/0!</v>
      </c>
    </row>
    <row r="22" spans="1:22" ht="18" customHeight="1" x14ac:dyDescent="0.25">
      <c r="A22" s="556">
        <v>12</v>
      </c>
      <c r="B22" s="131">
        <f>'9'!B20</f>
        <v>0</v>
      </c>
      <c r="C22" s="131">
        <f>'9'!C20</f>
        <v>0</v>
      </c>
      <c r="D22" s="228">
        <f>'24'!K22</f>
        <v>0</v>
      </c>
      <c r="E22" s="228"/>
      <c r="F22" s="278" t="e">
        <f t="shared" si="8"/>
        <v>#DIV/0!</v>
      </c>
      <c r="G22" s="228"/>
      <c r="H22" s="278" t="e">
        <f t="shared" si="0"/>
        <v>#DIV/0!</v>
      </c>
      <c r="I22" s="228"/>
      <c r="J22" s="278" t="e">
        <f t="shared" si="1"/>
        <v>#DIV/0!</v>
      </c>
      <c r="K22" s="228"/>
      <c r="L22" s="290" t="e">
        <f t="shared" si="2"/>
        <v>#DIV/0!</v>
      </c>
      <c r="M22" s="295"/>
      <c r="N22" s="296" t="e">
        <f t="shared" si="3"/>
        <v>#DIV/0!</v>
      </c>
      <c r="O22" s="295"/>
      <c r="P22" s="296" t="e">
        <f t="shared" si="4"/>
        <v>#DIV/0!</v>
      </c>
      <c r="Q22" s="295"/>
      <c r="R22" s="296" t="e">
        <f t="shared" si="5"/>
        <v>#DIV/0!</v>
      </c>
      <c r="S22" s="295"/>
      <c r="T22" s="296" t="e">
        <f t="shared" si="6"/>
        <v>#DIV/0!</v>
      </c>
      <c r="U22" s="297">
        <f t="shared" si="7"/>
        <v>0</v>
      </c>
      <c r="V22" s="278" t="e">
        <f t="shared" si="9"/>
        <v>#DIV/0!</v>
      </c>
    </row>
    <row r="23" spans="1:22" ht="18" customHeight="1" x14ac:dyDescent="0.25">
      <c r="A23" s="556">
        <v>13</v>
      </c>
      <c r="B23" s="131">
        <f>'9'!B21</f>
        <v>0</v>
      </c>
      <c r="C23" s="131">
        <f>'9'!C21</f>
        <v>0</v>
      </c>
      <c r="D23" s="228">
        <f>'24'!K23</f>
        <v>0</v>
      </c>
      <c r="E23" s="228"/>
      <c r="F23" s="278" t="e">
        <f t="shared" si="8"/>
        <v>#DIV/0!</v>
      </c>
      <c r="G23" s="228"/>
      <c r="H23" s="278" t="e">
        <f t="shared" si="0"/>
        <v>#DIV/0!</v>
      </c>
      <c r="I23" s="228"/>
      <c r="J23" s="278" t="e">
        <f t="shared" si="1"/>
        <v>#DIV/0!</v>
      </c>
      <c r="K23" s="228"/>
      <c r="L23" s="290" t="e">
        <f t="shared" si="2"/>
        <v>#DIV/0!</v>
      </c>
      <c r="M23" s="295"/>
      <c r="N23" s="296" t="e">
        <f t="shared" si="3"/>
        <v>#DIV/0!</v>
      </c>
      <c r="O23" s="295"/>
      <c r="P23" s="296" t="e">
        <f t="shared" si="4"/>
        <v>#DIV/0!</v>
      </c>
      <c r="Q23" s="295"/>
      <c r="R23" s="296" t="e">
        <f t="shared" si="5"/>
        <v>#DIV/0!</v>
      </c>
      <c r="S23" s="295"/>
      <c r="T23" s="296" t="e">
        <f t="shared" si="6"/>
        <v>#DIV/0!</v>
      </c>
      <c r="U23" s="297">
        <f t="shared" si="7"/>
        <v>0</v>
      </c>
      <c r="V23" s="278" t="e">
        <f t="shared" si="9"/>
        <v>#DIV/0!</v>
      </c>
    </row>
    <row r="24" spans="1:22" ht="18" customHeight="1" x14ac:dyDescent="0.25">
      <c r="A24" s="556">
        <v>14</v>
      </c>
      <c r="B24" s="131">
        <f>'9'!B22</f>
        <v>0</v>
      </c>
      <c r="C24" s="131">
        <f>'9'!C22</f>
        <v>0</v>
      </c>
      <c r="D24" s="228">
        <f>'24'!K24</f>
        <v>0</v>
      </c>
      <c r="E24" s="228"/>
      <c r="F24" s="278" t="e">
        <f t="shared" si="8"/>
        <v>#DIV/0!</v>
      </c>
      <c r="G24" s="228"/>
      <c r="H24" s="278" t="e">
        <f t="shared" si="0"/>
        <v>#DIV/0!</v>
      </c>
      <c r="I24" s="228"/>
      <c r="J24" s="278" t="e">
        <f t="shared" si="1"/>
        <v>#DIV/0!</v>
      </c>
      <c r="K24" s="228"/>
      <c r="L24" s="290" t="e">
        <f t="shared" si="2"/>
        <v>#DIV/0!</v>
      </c>
      <c r="M24" s="295"/>
      <c r="N24" s="296" t="e">
        <f t="shared" si="3"/>
        <v>#DIV/0!</v>
      </c>
      <c r="O24" s="295"/>
      <c r="P24" s="296" t="e">
        <f t="shared" si="4"/>
        <v>#DIV/0!</v>
      </c>
      <c r="Q24" s="295"/>
      <c r="R24" s="296" t="e">
        <f t="shared" si="5"/>
        <v>#DIV/0!</v>
      </c>
      <c r="S24" s="295"/>
      <c r="T24" s="296" t="e">
        <f t="shared" si="6"/>
        <v>#DIV/0!</v>
      </c>
      <c r="U24" s="297">
        <f t="shared" si="7"/>
        <v>0</v>
      </c>
      <c r="V24" s="278" t="e">
        <f t="shared" si="9"/>
        <v>#DIV/0!</v>
      </c>
    </row>
    <row r="25" spans="1:22" ht="18" customHeight="1" x14ac:dyDescent="0.25">
      <c r="A25" s="556">
        <v>15</v>
      </c>
      <c r="B25" s="131">
        <f>'9'!B23</f>
        <v>0</v>
      </c>
      <c r="C25" s="131">
        <f>'9'!C23</f>
        <v>0</v>
      </c>
      <c r="D25" s="228">
        <f>'24'!K25</f>
        <v>0</v>
      </c>
      <c r="E25" s="228"/>
      <c r="F25" s="278" t="e">
        <f t="shared" si="8"/>
        <v>#DIV/0!</v>
      </c>
      <c r="G25" s="228"/>
      <c r="H25" s="278" t="e">
        <f t="shared" si="0"/>
        <v>#DIV/0!</v>
      </c>
      <c r="I25" s="228"/>
      <c r="J25" s="278" t="e">
        <f t="shared" si="1"/>
        <v>#DIV/0!</v>
      </c>
      <c r="K25" s="228"/>
      <c r="L25" s="290" t="e">
        <f t="shared" si="2"/>
        <v>#DIV/0!</v>
      </c>
      <c r="M25" s="295"/>
      <c r="N25" s="296" t="e">
        <f t="shared" si="3"/>
        <v>#DIV/0!</v>
      </c>
      <c r="O25" s="295"/>
      <c r="P25" s="296" t="e">
        <f t="shared" si="4"/>
        <v>#DIV/0!</v>
      </c>
      <c r="Q25" s="295"/>
      <c r="R25" s="296" t="e">
        <f t="shared" si="5"/>
        <v>#DIV/0!</v>
      </c>
      <c r="S25" s="295"/>
      <c r="T25" s="296" t="e">
        <f t="shared" si="6"/>
        <v>#DIV/0!</v>
      </c>
      <c r="U25" s="297">
        <f t="shared" si="7"/>
        <v>0</v>
      </c>
      <c r="V25" s="278" t="e">
        <f t="shared" si="9"/>
        <v>#DIV/0!</v>
      </c>
    </row>
    <row r="26" spans="1:22" ht="18" customHeight="1" x14ac:dyDescent="0.25">
      <c r="A26" s="556">
        <v>16</v>
      </c>
      <c r="B26" s="131">
        <f>'9'!B24</f>
        <v>0</v>
      </c>
      <c r="C26" s="131">
        <f>'9'!C24</f>
        <v>0</v>
      </c>
      <c r="D26" s="228">
        <f>'24'!K26</f>
        <v>0</v>
      </c>
      <c r="E26" s="228"/>
      <c r="F26" s="278" t="e">
        <f t="shared" si="8"/>
        <v>#DIV/0!</v>
      </c>
      <c r="G26" s="228"/>
      <c r="H26" s="278" t="e">
        <f t="shared" si="0"/>
        <v>#DIV/0!</v>
      </c>
      <c r="I26" s="228"/>
      <c r="J26" s="278" t="e">
        <f t="shared" si="1"/>
        <v>#DIV/0!</v>
      </c>
      <c r="K26" s="228"/>
      <c r="L26" s="290" t="e">
        <f t="shared" si="2"/>
        <v>#DIV/0!</v>
      </c>
      <c r="M26" s="295"/>
      <c r="N26" s="296" t="e">
        <f t="shared" si="3"/>
        <v>#DIV/0!</v>
      </c>
      <c r="O26" s="295"/>
      <c r="P26" s="296" t="e">
        <f t="shared" si="4"/>
        <v>#DIV/0!</v>
      </c>
      <c r="Q26" s="295"/>
      <c r="R26" s="296" t="e">
        <f t="shared" si="5"/>
        <v>#DIV/0!</v>
      </c>
      <c r="S26" s="295"/>
      <c r="T26" s="296" t="e">
        <f t="shared" si="6"/>
        <v>#DIV/0!</v>
      </c>
      <c r="U26" s="297">
        <f t="shared" si="7"/>
        <v>0</v>
      </c>
      <c r="V26" s="278" t="e">
        <f t="shared" si="9"/>
        <v>#DIV/0!</v>
      </c>
    </row>
    <row r="27" spans="1:22" ht="18" customHeight="1" x14ac:dyDescent="0.25">
      <c r="A27" s="556">
        <v>17</v>
      </c>
      <c r="B27" s="131">
        <f>'9'!B25</f>
        <v>0</v>
      </c>
      <c r="C27" s="131">
        <f>'9'!C25</f>
        <v>0</v>
      </c>
      <c r="D27" s="228">
        <f>'24'!K27</f>
        <v>0</v>
      </c>
      <c r="E27" s="228"/>
      <c r="F27" s="278" t="e">
        <f t="shared" si="8"/>
        <v>#DIV/0!</v>
      </c>
      <c r="G27" s="228"/>
      <c r="H27" s="278" t="e">
        <f t="shared" si="0"/>
        <v>#DIV/0!</v>
      </c>
      <c r="I27" s="228"/>
      <c r="J27" s="278" t="e">
        <f t="shared" si="1"/>
        <v>#DIV/0!</v>
      </c>
      <c r="K27" s="228"/>
      <c r="L27" s="290" t="e">
        <f t="shared" si="2"/>
        <v>#DIV/0!</v>
      </c>
      <c r="M27" s="295"/>
      <c r="N27" s="296" t="e">
        <f t="shared" si="3"/>
        <v>#DIV/0!</v>
      </c>
      <c r="O27" s="295"/>
      <c r="P27" s="296" t="e">
        <f t="shared" si="4"/>
        <v>#DIV/0!</v>
      </c>
      <c r="Q27" s="295"/>
      <c r="R27" s="296" t="e">
        <f t="shared" si="5"/>
        <v>#DIV/0!</v>
      </c>
      <c r="S27" s="295"/>
      <c r="T27" s="296" t="e">
        <f t="shared" si="6"/>
        <v>#DIV/0!</v>
      </c>
      <c r="U27" s="297">
        <f t="shared" si="7"/>
        <v>0</v>
      </c>
      <c r="V27" s="278" t="e">
        <f t="shared" si="9"/>
        <v>#DIV/0!</v>
      </c>
    </row>
    <row r="28" spans="1:22" ht="18" customHeight="1" x14ac:dyDescent="0.25">
      <c r="A28" s="556">
        <v>18</v>
      </c>
      <c r="B28" s="131">
        <f>'9'!B26</f>
        <v>0</v>
      </c>
      <c r="C28" s="131">
        <f>'9'!C26</f>
        <v>0</v>
      </c>
      <c r="D28" s="228">
        <f>'24'!K28</f>
        <v>0</v>
      </c>
      <c r="E28" s="228"/>
      <c r="F28" s="278" t="e">
        <f t="shared" si="8"/>
        <v>#DIV/0!</v>
      </c>
      <c r="G28" s="228"/>
      <c r="H28" s="278" t="e">
        <f t="shared" si="0"/>
        <v>#DIV/0!</v>
      </c>
      <c r="I28" s="228"/>
      <c r="J28" s="278" t="e">
        <f t="shared" si="1"/>
        <v>#DIV/0!</v>
      </c>
      <c r="K28" s="228"/>
      <c r="L28" s="290" t="e">
        <f t="shared" si="2"/>
        <v>#DIV/0!</v>
      </c>
      <c r="M28" s="295"/>
      <c r="N28" s="296" t="e">
        <f t="shared" si="3"/>
        <v>#DIV/0!</v>
      </c>
      <c r="O28" s="295"/>
      <c r="P28" s="296" t="e">
        <f t="shared" si="4"/>
        <v>#DIV/0!</v>
      </c>
      <c r="Q28" s="295"/>
      <c r="R28" s="296" t="e">
        <f t="shared" si="5"/>
        <v>#DIV/0!</v>
      </c>
      <c r="S28" s="295"/>
      <c r="T28" s="296" t="e">
        <f t="shared" si="6"/>
        <v>#DIV/0!</v>
      </c>
      <c r="U28" s="297">
        <f t="shared" si="7"/>
        <v>0</v>
      </c>
      <c r="V28" s="278" t="e">
        <f t="shared" si="9"/>
        <v>#DIV/0!</v>
      </c>
    </row>
    <row r="29" spans="1:22" ht="18" customHeight="1" x14ac:dyDescent="0.25">
      <c r="A29" s="556">
        <v>19</v>
      </c>
      <c r="B29" s="131">
        <f>'9'!B27</f>
        <v>0</v>
      </c>
      <c r="C29" s="131">
        <f>'9'!C27</f>
        <v>0</v>
      </c>
      <c r="D29" s="228">
        <f>'24'!K29</f>
        <v>0</v>
      </c>
      <c r="E29" s="228"/>
      <c r="F29" s="278" t="e">
        <f t="shared" si="8"/>
        <v>#DIV/0!</v>
      </c>
      <c r="G29" s="228"/>
      <c r="H29" s="278" t="e">
        <f t="shared" si="0"/>
        <v>#DIV/0!</v>
      </c>
      <c r="I29" s="228"/>
      <c r="J29" s="278" t="e">
        <f t="shared" si="1"/>
        <v>#DIV/0!</v>
      </c>
      <c r="K29" s="228"/>
      <c r="L29" s="290" t="e">
        <f t="shared" si="2"/>
        <v>#DIV/0!</v>
      </c>
      <c r="M29" s="295"/>
      <c r="N29" s="296" t="e">
        <f t="shared" si="3"/>
        <v>#DIV/0!</v>
      </c>
      <c r="O29" s="295"/>
      <c r="P29" s="296" t="e">
        <f t="shared" si="4"/>
        <v>#DIV/0!</v>
      </c>
      <c r="Q29" s="295"/>
      <c r="R29" s="296" t="e">
        <f t="shared" si="5"/>
        <v>#DIV/0!</v>
      </c>
      <c r="S29" s="295"/>
      <c r="T29" s="296" t="e">
        <f t="shared" si="6"/>
        <v>#DIV/0!</v>
      </c>
      <c r="U29" s="297">
        <f t="shared" si="7"/>
        <v>0</v>
      </c>
      <c r="V29" s="278" t="e">
        <f t="shared" si="9"/>
        <v>#DIV/0!</v>
      </c>
    </row>
    <row r="30" spans="1:22" ht="18" customHeight="1" x14ac:dyDescent="0.25">
      <c r="A30" s="556">
        <v>20</v>
      </c>
      <c r="B30" s="131">
        <f>'9'!B28</f>
        <v>0</v>
      </c>
      <c r="C30" s="131">
        <f>'9'!C28</f>
        <v>0</v>
      </c>
      <c r="D30" s="228">
        <f>'24'!K30</f>
        <v>0</v>
      </c>
      <c r="E30" s="228"/>
      <c r="F30" s="278" t="e">
        <f t="shared" si="8"/>
        <v>#DIV/0!</v>
      </c>
      <c r="G30" s="228"/>
      <c r="H30" s="278" t="e">
        <f t="shared" si="0"/>
        <v>#DIV/0!</v>
      </c>
      <c r="I30" s="228"/>
      <c r="J30" s="278" t="e">
        <f t="shared" si="1"/>
        <v>#DIV/0!</v>
      </c>
      <c r="K30" s="228"/>
      <c r="L30" s="290" t="e">
        <f t="shared" si="2"/>
        <v>#DIV/0!</v>
      </c>
      <c r="M30" s="295"/>
      <c r="N30" s="296" t="e">
        <f t="shared" si="3"/>
        <v>#DIV/0!</v>
      </c>
      <c r="O30" s="295"/>
      <c r="P30" s="296" t="e">
        <f t="shared" si="4"/>
        <v>#DIV/0!</v>
      </c>
      <c r="Q30" s="295"/>
      <c r="R30" s="296" t="e">
        <f t="shared" si="5"/>
        <v>#DIV/0!</v>
      </c>
      <c r="S30" s="295"/>
      <c r="T30" s="296" t="e">
        <f t="shared" si="6"/>
        <v>#DIV/0!</v>
      </c>
      <c r="U30" s="297">
        <f t="shared" si="7"/>
        <v>0</v>
      </c>
      <c r="V30" s="278" t="e">
        <f t="shared" si="9"/>
        <v>#DIV/0!</v>
      </c>
    </row>
    <row r="31" spans="1:22" ht="18" customHeight="1" x14ac:dyDescent="0.25">
      <c r="A31" s="72"/>
      <c r="B31" s="72"/>
      <c r="C31" s="72"/>
      <c r="D31" s="228"/>
      <c r="E31" s="228"/>
      <c r="F31" s="278"/>
      <c r="G31" s="228"/>
      <c r="H31" s="278"/>
      <c r="I31" s="228"/>
      <c r="J31" s="278"/>
      <c r="K31" s="228"/>
      <c r="L31" s="278"/>
      <c r="M31" s="295"/>
      <c r="N31" s="296"/>
      <c r="O31" s="295"/>
      <c r="P31" s="296"/>
      <c r="Q31" s="295"/>
      <c r="R31" s="296"/>
      <c r="S31" s="295"/>
      <c r="T31" s="296"/>
      <c r="U31" s="297"/>
      <c r="V31" s="278"/>
    </row>
    <row r="32" spans="1:22" ht="18" customHeight="1" x14ac:dyDescent="0.25">
      <c r="A32" s="72"/>
      <c r="B32" s="72"/>
      <c r="C32" s="72"/>
      <c r="D32" s="228"/>
      <c r="E32" s="228"/>
      <c r="F32" s="278"/>
      <c r="G32" s="228"/>
      <c r="H32" s="278"/>
      <c r="I32" s="228"/>
      <c r="J32" s="278"/>
      <c r="K32" s="228"/>
      <c r="L32" s="278"/>
      <c r="M32" s="295"/>
      <c r="N32" s="296"/>
      <c r="O32" s="295"/>
      <c r="P32" s="296"/>
      <c r="Q32" s="295"/>
      <c r="R32" s="296"/>
      <c r="S32" s="295"/>
      <c r="T32" s="296"/>
      <c r="U32" s="297"/>
      <c r="V32" s="278"/>
    </row>
    <row r="33" spans="1:31" ht="18" customHeight="1" x14ac:dyDescent="0.25">
      <c r="A33" s="72"/>
      <c r="B33" s="72"/>
      <c r="C33" s="72"/>
      <c r="D33" s="228"/>
      <c r="E33" s="228"/>
      <c r="F33" s="278"/>
      <c r="G33" s="228"/>
      <c r="H33" s="278"/>
      <c r="I33" s="228"/>
      <c r="J33" s="278"/>
      <c r="K33" s="228"/>
      <c r="L33" s="278"/>
      <c r="M33" s="295"/>
      <c r="N33" s="296"/>
      <c r="O33" s="295"/>
      <c r="P33" s="296"/>
      <c r="Q33" s="295"/>
      <c r="R33" s="296"/>
      <c r="S33" s="295"/>
      <c r="T33" s="296"/>
      <c r="U33" s="297"/>
      <c r="V33" s="278"/>
    </row>
    <row r="34" spans="1:31" ht="18" customHeight="1" x14ac:dyDescent="0.25">
      <c r="A34" s="78"/>
      <c r="B34" s="78"/>
      <c r="C34" s="78"/>
      <c r="D34" s="233"/>
      <c r="E34" s="233"/>
      <c r="F34" s="267"/>
      <c r="G34" s="233"/>
      <c r="H34" s="267"/>
      <c r="I34" s="233"/>
      <c r="J34" s="267"/>
      <c r="K34" s="233"/>
      <c r="L34" s="267"/>
      <c r="M34" s="301"/>
      <c r="N34" s="302"/>
      <c r="O34" s="301"/>
      <c r="P34" s="302"/>
      <c r="Q34" s="301"/>
      <c r="R34" s="302"/>
      <c r="S34" s="301"/>
      <c r="T34" s="302"/>
      <c r="U34" s="303"/>
      <c r="V34" s="267"/>
    </row>
    <row r="35" spans="1:31" ht="18" customHeight="1" thickBot="1" x14ac:dyDescent="0.3">
      <c r="A35" s="567" t="s">
        <v>524</v>
      </c>
      <c r="B35" s="568"/>
      <c r="C35" s="568"/>
      <c r="D35" s="306">
        <f>SUM(D11:D30)</f>
        <v>0</v>
      </c>
      <c r="E35" s="306">
        <f>SUM(E11:E30)</f>
        <v>0</v>
      </c>
      <c r="F35" s="307" t="e">
        <f>E35/$U35*100</f>
        <v>#DIV/0!</v>
      </c>
      <c r="G35" s="306">
        <f>SUM(G11:G34)</f>
        <v>0</v>
      </c>
      <c r="H35" s="307" t="e">
        <f>G35/$U35*100</f>
        <v>#DIV/0!</v>
      </c>
      <c r="I35" s="306">
        <f>SUM(I11:I34)</f>
        <v>0</v>
      </c>
      <c r="J35" s="307" t="e">
        <f>I35/$U35*100</f>
        <v>#DIV/0!</v>
      </c>
      <c r="K35" s="306">
        <f>SUM(K11:K34)</f>
        <v>0</v>
      </c>
      <c r="L35" s="307" t="e">
        <f>K35/$U35*100</f>
        <v>#DIV/0!</v>
      </c>
      <c r="M35" s="306">
        <f>SUM(M11:M34)</f>
        <v>0</v>
      </c>
      <c r="N35" s="307" t="e">
        <f>M35/$U35*100</f>
        <v>#DIV/0!</v>
      </c>
      <c r="O35" s="306">
        <f>SUM(O11:O34)</f>
        <v>0</v>
      </c>
      <c r="P35" s="307" t="e">
        <f>O35/$U35*100</f>
        <v>#DIV/0!</v>
      </c>
      <c r="Q35" s="306">
        <f>SUM(Q11:Q34)</f>
        <v>0</v>
      </c>
      <c r="R35" s="307" t="e">
        <f>Q35/$U35*100</f>
        <v>#DIV/0!</v>
      </c>
      <c r="S35" s="306">
        <f>SUM(S11:S34)</f>
        <v>0</v>
      </c>
      <c r="T35" s="307" t="e">
        <f>S35/$U35*100</f>
        <v>#DIV/0!</v>
      </c>
      <c r="U35" s="308">
        <f>SUM(E35,G35,I35,K35,M35,O35,Q35)</f>
        <v>0</v>
      </c>
      <c r="V35" s="309" t="e">
        <f>U35/D35*100</f>
        <v>#DIV/0!</v>
      </c>
    </row>
    <row r="36" spans="1:31" x14ac:dyDescent="0.25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311"/>
      <c r="O36" s="104"/>
      <c r="P36" s="104"/>
      <c r="Q36" s="104"/>
      <c r="R36" s="104"/>
      <c r="S36" s="104"/>
      <c r="T36" s="104"/>
      <c r="U36" s="104"/>
      <c r="AE36" s="290"/>
    </row>
    <row r="37" spans="1:31" x14ac:dyDescent="0.25">
      <c r="A37" s="727" t="s">
        <v>525</v>
      </c>
    </row>
  </sheetData>
  <mergeCells count="6">
    <mergeCell ref="A3:U3"/>
    <mergeCell ref="A7:A9"/>
    <mergeCell ref="B7:B9"/>
    <mergeCell ref="C7:C9"/>
    <mergeCell ref="D7:D9"/>
    <mergeCell ref="E7:V8"/>
  </mergeCells>
  <pageMargins left="0.7" right="0.7" top="0.75" bottom="0.75" header="0.3" footer="0.3"/>
  <pageSetup paperSize="9" scale="4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DEFB8-F167-47EB-B31B-C0EC72646FCA}">
  <sheetPr codeName="Sheet27">
    <tabColor rgb="FF92D050"/>
    <pageSetUpPr fitToPage="1"/>
  </sheetPr>
  <dimension ref="A1:U38"/>
  <sheetViews>
    <sheetView zoomScale="60" zoomScaleNormal="60" workbookViewId="0">
      <selection activeCell="O38" sqref="O38"/>
    </sheetView>
  </sheetViews>
  <sheetFormatPr defaultColWidth="9.28515625" defaultRowHeight="15" x14ac:dyDescent="0.25"/>
  <cols>
    <col min="1" max="1" width="5.5703125" style="148" customWidth="1"/>
    <col min="2" max="2" width="18.140625" style="148" customWidth="1"/>
    <col min="3" max="3" width="17.5703125" style="148" customWidth="1"/>
    <col min="4" max="4" width="11.5703125" style="148" customWidth="1"/>
    <col min="5" max="5" width="15.7109375" style="148" customWidth="1"/>
    <col min="6" max="6" width="13.42578125" style="148" customWidth="1"/>
    <col min="7" max="7" width="14.7109375" style="148" customWidth="1"/>
    <col min="8" max="9" width="13.85546875" style="148" customWidth="1"/>
    <col min="10" max="10" width="16.42578125" style="148" customWidth="1"/>
    <col min="11" max="11" width="18.5703125" style="148" customWidth="1"/>
    <col min="12" max="13" width="13.85546875" style="148" customWidth="1"/>
    <col min="14" max="14" width="16.7109375" style="148" customWidth="1"/>
    <col min="15" max="15" width="13.85546875" style="148" customWidth="1"/>
    <col min="16" max="16" width="15.140625" style="148" customWidth="1"/>
    <col min="17" max="17" width="12.5703125" style="148" customWidth="1"/>
    <col min="18" max="18" width="13.85546875" style="148" customWidth="1"/>
    <col min="19" max="19" width="16.140625" style="148" customWidth="1"/>
    <col min="20" max="20" width="16.28515625" style="148" customWidth="1"/>
    <col min="21" max="21" width="17.140625" style="148" customWidth="1"/>
    <col min="22" max="258" width="9.28515625" style="148"/>
    <col min="259" max="259" width="5.5703125" style="148" customWidth="1"/>
    <col min="260" max="261" width="19.5703125" style="148" customWidth="1"/>
    <col min="262" max="262" width="12.5703125" style="148" customWidth="1"/>
    <col min="263" max="263" width="13.42578125" style="148" customWidth="1"/>
    <col min="264" max="264" width="9.42578125" style="148" customWidth="1"/>
    <col min="265" max="265" width="9.5703125" style="148" customWidth="1"/>
    <col min="266" max="277" width="8.5703125" style="148" customWidth="1"/>
    <col min="278" max="514" width="9.28515625" style="148"/>
    <col min="515" max="515" width="5.5703125" style="148" customWidth="1"/>
    <col min="516" max="517" width="19.5703125" style="148" customWidth="1"/>
    <col min="518" max="518" width="12.5703125" style="148" customWidth="1"/>
    <col min="519" max="519" width="13.42578125" style="148" customWidth="1"/>
    <col min="520" max="520" width="9.42578125" style="148" customWidth="1"/>
    <col min="521" max="521" width="9.5703125" style="148" customWidth="1"/>
    <col min="522" max="533" width="8.5703125" style="148" customWidth="1"/>
    <col min="534" max="770" width="9.28515625" style="148"/>
    <col min="771" max="771" width="5.5703125" style="148" customWidth="1"/>
    <col min="772" max="773" width="19.5703125" style="148" customWidth="1"/>
    <col min="774" max="774" width="12.5703125" style="148" customWidth="1"/>
    <col min="775" max="775" width="13.42578125" style="148" customWidth="1"/>
    <col min="776" max="776" width="9.42578125" style="148" customWidth="1"/>
    <col min="777" max="777" width="9.5703125" style="148" customWidth="1"/>
    <col min="778" max="789" width="8.5703125" style="148" customWidth="1"/>
    <col min="790" max="1026" width="9.28515625" style="148"/>
    <col min="1027" max="1027" width="5.5703125" style="148" customWidth="1"/>
    <col min="1028" max="1029" width="19.5703125" style="148" customWidth="1"/>
    <col min="1030" max="1030" width="12.5703125" style="148" customWidth="1"/>
    <col min="1031" max="1031" width="13.42578125" style="148" customWidth="1"/>
    <col min="1032" max="1032" width="9.42578125" style="148" customWidth="1"/>
    <col min="1033" max="1033" width="9.5703125" style="148" customWidth="1"/>
    <col min="1034" max="1045" width="8.5703125" style="148" customWidth="1"/>
    <col min="1046" max="1282" width="9.28515625" style="148"/>
    <col min="1283" max="1283" width="5.5703125" style="148" customWidth="1"/>
    <col min="1284" max="1285" width="19.5703125" style="148" customWidth="1"/>
    <col min="1286" max="1286" width="12.5703125" style="148" customWidth="1"/>
    <col min="1287" max="1287" width="13.42578125" style="148" customWidth="1"/>
    <col min="1288" max="1288" width="9.42578125" style="148" customWidth="1"/>
    <col min="1289" max="1289" width="9.5703125" style="148" customWidth="1"/>
    <col min="1290" max="1301" width="8.5703125" style="148" customWidth="1"/>
    <col min="1302" max="1538" width="9.28515625" style="148"/>
    <col min="1539" max="1539" width="5.5703125" style="148" customWidth="1"/>
    <col min="1540" max="1541" width="19.5703125" style="148" customWidth="1"/>
    <col min="1542" max="1542" width="12.5703125" style="148" customWidth="1"/>
    <col min="1543" max="1543" width="13.42578125" style="148" customWidth="1"/>
    <col min="1544" max="1544" width="9.42578125" style="148" customWidth="1"/>
    <col min="1545" max="1545" width="9.5703125" style="148" customWidth="1"/>
    <col min="1546" max="1557" width="8.5703125" style="148" customWidth="1"/>
    <col min="1558" max="1794" width="9.28515625" style="148"/>
    <col min="1795" max="1795" width="5.5703125" style="148" customWidth="1"/>
    <col min="1796" max="1797" width="19.5703125" style="148" customWidth="1"/>
    <col min="1798" max="1798" width="12.5703125" style="148" customWidth="1"/>
    <col min="1799" max="1799" width="13.42578125" style="148" customWidth="1"/>
    <col min="1800" max="1800" width="9.42578125" style="148" customWidth="1"/>
    <col min="1801" max="1801" width="9.5703125" style="148" customWidth="1"/>
    <col min="1802" max="1813" width="8.5703125" style="148" customWidth="1"/>
    <col min="1814" max="2050" width="9.28515625" style="148"/>
    <col min="2051" max="2051" width="5.5703125" style="148" customWidth="1"/>
    <col min="2052" max="2053" width="19.5703125" style="148" customWidth="1"/>
    <col min="2054" max="2054" width="12.5703125" style="148" customWidth="1"/>
    <col min="2055" max="2055" width="13.42578125" style="148" customWidth="1"/>
    <col min="2056" max="2056" width="9.42578125" style="148" customWidth="1"/>
    <col min="2057" max="2057" width="9.5703125" style="148" customWidth="1"/>
    <col min="2058" max="2069" width="8.5703125" style="148" customWidth="1"/>
    <col min="2070" max="2306" width="9.28515625" style="148"/>
    <col min="2307" max="2307" width="5.5703125" style="148" customWidth="1"/>
    <col min="2308" max="2309" width="19.5703125" style="148" customWidth="1"/>
    <col min="2310" max="2310" width="12.5703125" style="148" customWidth="1"/>
    <col min="2311" max="2311" width="13.42578125" style="148" customWidth="1"/>
    <col min="2312" max="2312" width="9.42578125" style="148" customWidth="1"/>
    <col min="2313" max="2313" width="9.5703125" style="148" customWidth="1"/>
    <col min="2314" max="2325" width="8.5703125" style="148" customWidth="1"/>
    <col min="2326" max="2562" width="9.28515625" style="148"/>
    <col min="2563" max="2563" width="5.5703125" style="148" customWidth="1"/>
    <col min="2564" max="2565" width="19.5703125" style="148" customWidth="1"/>
    <col min="2566" max="2566" width="12.5703125" style="148" customWidth="1"/>
    <col min="2567" max="2567" width="13.42578125" style="148" customWidth="1"/>
    <col min="2568" max="2568" width="9.42578125" style="148" customWidth="1"/>
    <col min="2569" max="2569" width="9.5703125" style="148" customWidth="1"/>
    <col min="2570" max="2581" width="8.5703125" style="148" customWidth="1"/>
    <col min="2582" max="2818" width="9.28515625" style="148"/>
    <col min="2819" max="2819" width="5.5703125" style="148" customWidth="1"/>
    <col min="2820" max="2821" width="19.5703125" style="148" customWidth="1"/>
    <col min="2822" max="2822" width="12.5703125" style="148" customWidth="1"/>
    <col min="2823" max="2823" width="13.42578125" style="148" customWidth="1"/>
    <col min="2824" max="2824" width="9.42578125" style="148" customWidth="1"/>
    <col min="2825" max="2825" width="9.5703125" style="148" customWidth="1"/>
    <col min="2826" max="2837" width="8.5703125" style="148" customWidth="1"/>
    <col min="2838" max="3074" width="9.28515625" style="148"/>
    <col min="3075" max="3075" width="5.5703125" style="148" customWidth="1"/>
    <col min="3076" max="3077" width="19.5703125" style="148" customWidth="1"/>
    <col min="3078" max="3078" width="12.5703125" style="148" customWidth="1"/>
    <col min="3079" max="3079" width="13.42578125" style="148" customWidth="1"/>
    <col min="3080" max="3080" width="9.42578125" style="148" customWidth="1"/>
    <col min="3081" max="3081" width="9.5703125" style="148" customWidth="1"/>
    <col min="3082" max="3093" width="8.5703125" style="148" customWidth="1"/>
    <col min="3094" max="3330" width="9.28515625" style="148"/>
    <col min="3331" max="3331" width="5.5703125" style="148" customWidth="1"/>
    <col min="3332" max="3333" width="19.5703125" style="148" customWidth="1"/>
    <col min="3334" max="3334" width="12.5703125" style="148" customWidth="1"/>
    <col min="3335" max="3335" width="13.42578125" style="148" customWidth="1"/>
    <col min="3336" max="3336" width="9.42578125" style="148" customWidth="1"/>
    <col min="3337" max="3337" width="9.5703125" style="148" customWidth="1"/>
    <col min="3338" max="3349" width="8.5703125" style="148" customWidth="1"/>
    <col min="3350" max="3586" width="9.28515625" style="148"/>
    <col min="3587" max="3587" width="5.5703125" style="148" customWidth="1"/>
    <col min="3588" max="3589" width="19.5703125" style="148" customWidth="1"/>
    <col min="3590" max="3590" width="12.5703125" style="148" customWidth="1"/>
    <col min="3591" max="3591" width="13.42578125" style="148" customWidth="1"/>
    <col min="3592" max="3592" width="9.42578125" style="148" customWidth="1"/>
    <col min="3593" max="3593" width="9.5703125" style="148" customWidth="1"/>
    <col min="3594" max="3605" width="8.5703125" style="148" customWidth="1"/>
    <col min="3606" max="3842" width="9.28515625" style="148"/>
    <col min="3843" max="3843" width="5.5703125" style="148" customWidth="1"/>
    <col min="3844" max="3845" width="19.5703125" style="148" customWidth="1"/>
    <col min="3846" max="3846" width="12.5703125" style="148" customWidth="1"/>
    <col min="3847" max="3847" width="13.42578125" style="148" customWidth="1"/>
    <col min="3848" max="3848" width="9.42578125" style="148" customWidth="1"/>
    <col min="3849" max="3849" width="9.5703125" style="148" customWidth="1"/>
    <col min="3850" max="3861" width="8.5703125" style="148" customWidth="1"/>
    <col min="3862" max="4098" width="9.28515625" style="148"/>
    <col min="4099" max="4099" width="5.5703125" style="148" customWidth="1"/>
    <col min="4100" max="4101" width="19.5703125" style="148" customWidth="1"/>
    <col min="4102" max="4102" width="12.5703125" style="148" customWidth="1"/>
    <col min="4103" max="4103" width="13.42578125" style="148" customWidth="1"/>
    <col min="4104" max="4104" width="9.42578125" style="148" customWidth="1"/>
    <col min="4105" max="4105" width="9.5703125" style="148" customWidth="1"/>
    <col min="4106" max="4117" width="8.5703125" style="148" customWidth="1"/>
    <col min="4118" max="4354" width="9.28515625" style="148"/>
    <col min="4355" max="4355" width="5.5703125" style="148" customWidth="1"/>
    <col min="4356" max="4357" width="19.5703125" style="148" customWidth="1"/>
    <col min="4358" max="4358" width="12.5703125" style="148" customWidth="1"/>
    <col min="4359" max="4359" width="13.42578125" style="148" customWidth="1"/>
    <col min="4360" max="4360" width="9.42578125" style="148" customWidth="1"/>
    <col min="4361" max="4361" width="9.5703125" style="148" customWidth="1"/>
    <col min="4362" max="4373" width="8.5703125" style="148" customWidth="1"/>
    <col min="4374" max="4610" width="9.28515625" style="148"/>
    <col min="4611" max="4611" width="5.5703125" style="148" customWidth="1"/>
    <col min="4612" max="4613" width="19.5703125" style="148" customWidth="1"/>
    <col min="4614" max="4614" width="12.5703125" style="148" customWidth="1"/>
    <col min="4615" max="4615" width="13.42578125" style="148" customWidth="1"/>
    <col min="4616" max="4616" width="9.42578125" style="148" customWidth="1"/>
    <col min="4617" max="4617" width="9.5703125" style="148" customWidth="1"/>
    <col min="4618" max="4629" width="8.5703125" style="148" customWidth="1"/>
    <col min="4630" max="4866" width="9.28515625" style="148"/>
    <col min="4867" max="4867" width="5.5703125" style="148" customWidth="1"/>
    <col min="4868" max="4869" width="19.5703125" style="148" customWidth="1"/>
    <col min="4870" max="4870" width="12.5703125" style="148" customWidth="1"/>
    <col min="4871" max="4871" width="13.42578125" style="148" customWidth="1"/>
    <col min="4872" max="4872" width="9.42578125" style="148" customWidth="1"/>
    <col min="4873" max="4873" width="9.5703125" style="148" customWidth="1"/>
    <col min="4874" max="4885" width="8.5703125" style="148" customWidth="1"/>
    <col min="4886" max="5122" width="9.28515625" style="148"/>
    <col min="5123" max="5123" width="5.5703125" style="148" customWidth="1"/>
    <col min="5124" max="5125" width="19.5703125" style="148" customWidth="1"/>
    <col min="5126" max="5126" width="12.5703125" style="148" customWidth="1"/>
    <col min="5127" max="5127" width="13.42578125" style="148" customWidth="1"/>
    <col min="5128" max="5128" width="9.42578125" style="148" customWidth="1"/>
    <col min="5129" max="5129" width="9.5703125" style="148" customWidth="1"/>
    <col min="5130" max="5141" width="8.5703125" style="148" customWidth="1"/>
    <col min="5142" max="5378" width="9.28515625" style="148"/>
    <col min="5379" max="5379" width="5.5703125" style="148" customWidth="1"/>
    <col min="5380" max="5381" width="19.5703125" style="148" customWidth="1"/>
    <col min="5382" max="5382" width="12.5703125" style="148" customWidth="1"/>
    <col min="5383" max="5383" width="13.42578125" style="148" customWidth="1"/>
    <col min="5384" max="5384" width="9.42578125" style="148" customWidth="1"/>
    <col min="5385" max="5385" width="9.5703125" style="148" customWidth="1"/>
    <col min="5386" max="5397" width="8.5703125" style="148" customWidth="1"/>
    <col min="5398" max="5634" width="9.28515625" style="148"/>
    <col min="5635" max="5635" width="5.5703125" style="148" customWidth="1"/>
    <col min="5636" max="5637" width="19.5703125" style="148" customWidth="1"/>
    <col min="5638" max="5638" width="12.5703125" style="148" customWidth="1"/>
    <col min="5639" max="5639" width="13.42578125" style="148" customWidth="1"/>
    <col min="5640" max="5640" width="9.42578125" style="148" customWidth="1"/>
    <col min="5641" max="5641" width="9.5703125" style="148" customWidth="1"/>
    <col min="5642" max="5653" width="8.5703125" style="148" customWidth="1"/>
    <col min="5654" max="5890" width="9.28515625" style="148"/>
    <col min="5891" max="5891" width="5.5703125" style="148" customWidth="1"/>
    <col min="5892" max="5893" width="19.5703125" style="148" customWidth="1"/>
    <col min="5894" max="5894" width="12.5703125" style="148" customWidth="1"/>
    <col min="5895" max="5895" width="13.42578125" style="148" customWidth="1"/>
    <col min="5896" max="5896" width="9.42578125" style="148" customWidth="1"/>
    <col min="5897" max="5897" width="9.5703125" style="148" customWidth="1"/>
    <col min="5898" max="5909" width="8.5703125" style="148" customWidth="1"/>
    <col min="5910" max="6146" width="9.28515625" style="148"/>
    <col min="6147" max="6147" width="5.5703125" style="148" customWidth="1"/>
    <col min="6148" max="6149" width="19.5703125" style="148" customWidth="1"/>
    <col min="6150" max="6150" width="12.5703125" style="148" customWidth="1"/>
    <col min="6151" max="6151" width="13.42578125" style="148" customWidth="1"/>
    <col min="6152" max="6152" width="9.42578125" style="148" customWidth="1"/>
    <col min="6153" max="6153" width="9.5703125" style="148" customWidth="1"/>
    <col min="6154" max="6165" width="8.5703125" style="148" customWidth="1"/>
    <col min="6166" max="6402" width="9.28515625" style="148"/>
    <col min="6403" max="6403" width="5.5703125" style="148" customWidth="1"/>
    <col min="6404" max="6405" width="19.5703125" style="148" customWidth="1"/>
    <col min="6406" max="6406" width="12.5703125" style="148" customWidth="1"/>
    <col min="6407" max="6407" width="13.42578125" style="148" customWidth="1"/>
    <col min="6408" max="6408" width="9.42578125" style="148" customWidth="1"/>
    <col min="6409" max="6409" width="9.5703125" style="148" customWidth="1"/>
    <col min="6410" max="6421" width="8.5703125" style="148" customWidth="1"/>
    <col min="6422" max="6658" width="9.28515625" style="148"/>
    <col min="6659" max="6659" width="5.5703125" style="148" customWidth="1"/>
    <col min="6660" max="6661" width="19.5703125" style="148" customWidth="1"/>
    <col min="6662" max="6662" width="12.5703125" style="148" customWidth="1"/>
    <col min="6663" max="6663" width="13.42578125" style="148" customWidth="1"/>
    <col min="6664" max="6664" width="9.42578125" style="148" customWidth="1"/>
    <col min="6665" max="6665" width="9.5703125" style="148" customWidth="1"/>
    <col min="6666" max="6677" width="8.5703125" style="148" customWidth="1"/>
    <col min="6678" max="6914" width="9.28515625" style="148"/>
    <col min="6915" max="6915" width="5.5703125" style="148" customWidth="1"/>
    <col min="6916" max="6917" width="19.5703125" style="148" customWidth="1"/>
    <col min="6918" max="6918" width="12.5703125" style="148" customWidth="1"/>
    <col min="6919" max="6919" width="13.42578125" style="148" customWidth="1"/>
    <col min="6920" max="6920" width="9.42578125" style="148" customWidth="1"/>
    <col min="6921" max="6921" width="9.5703125" style="148" customWidth="1"/>
    <col min="6922" max="6933" width="8.5703125" style="148" customWidth="1"/>
    <col min="6934" max="7170" width="9.28515625" style="148"/>
    <col min="7171" max="7171" width="5.5703125" style="148" customWidth="1"/>
    <col min="7172" max="7173" width="19.5703125" style="148" customWidth="1"/>
    <col min="7174" max="7174" width="12.5703125" style="148" customWidth="1"/>
    <col min="7175" max="7175" width="13.42578125" style="148" customWidth="1"/>
    <col min="7176" max="7176" width="9.42578125" style="148" customWidth="1"/>
    <col min="7177" max="7177" width="9.5703125" style="148" customWidth="1"/>
    <col min="7178" max="7189" width="8.5703125" style="148" customWidth="1"/>
    <col min="7190" max="7426" width="9.28515625" style="148"/>
    <col min="7427" max="7427" width="5.5703125" style="148" customWidth="1"/>
    <col min="7428" max="7429" width="19.5703125" style="148" customWidth="1"/>
    <col min="7430" max="7430" width="12.5703125" style="148" customWidth="1"/>
    <col min="7431" max="7431" width="13.42578125" style="148" customWidth="1"/>
    <col min="7432" max="7432" width="9.42578125" style="148" customWidth="1"/>
    <col min="7433" max="7433" width="9.5703125" style="148" customWidth="1"/>
    <col min="7434" max="7445" width="8.5703125" style="148" customWidth="1"/>
    <col min="7446" max="7682" width="9.28515625" style="148"/>
    <col min="7683" max="7683" width="5.5703125" style="148" customWidth="1"/>
    <col min="7684" max="7685" width="19.5703125" style="148" customWidth="1"/>
    <col min="7686" max="7686" width="12.5703125" style="148" customWidth="1"/>
    <col min="7687" max="7687" width="13.42578125" style="148" customWidth="1"/>
    <col min="7688" max="7688" width="9.42578125" style="148" customWidth="1"/>
    <col min="7689" max="7689" width="9.5703125" style="148" customWidth="1"/>
    <col min="7690" max="7701" width="8.5703125" style="148" customWidth="1"/>
    <col min="7702" max="7938" width="9.28515625" style="148"/>
    <col min="7939" max="7939" width="5.5703125" style="148" customWidth="1"/>
    <col min="7940" max="7941" width="19.5703125" style="148" customWidth="1"/>
    <col min="7942" max="7942" width="12.5703125" style="148" customWidth="1"/>
    <col min="7943" max="7943" width="13.42578125" style="148" customWidth="1"/>
    <col min="7944" max="7944" width="9.42578125" style="148" customWidth="1"/>
    <col min="7945" max="7945" width="9.5703125" style="148" customWidth="1"/>
    <col min="7946" max="7957" width="8.5703125" style="148" customWidth="1"/>
    <col min="7958" max="8194" width="9.28515625" style="148"/>
    <col min="8195" max="8195" width="5.5703125" style="148" customWidth="1"/>
    <col min="8196" max="8197" width="19.5703125" style="148" customWidth="1"/>
    <col min="8198" max="8198" width="12.5703125" style="148" customWidth="1"/>
    <col min="8199" max="8199" width="13.42578125" style="148" customWidth="1"/>
    <col min="8200" max="8200" width="9.42578125" style="148" customWidth="1"/>
    <col min="8201" max="8201" width="9.5703125" style="148" customWidth="1"/>
    <col min="8202" max="8213" width="8.5703125" style="148" customWidth="1"/>
    <col min="8214" max="8450" width="9.28515625" style="148"/>
    <col min="8451" max="8451" width="5.5703125" style="148" customWidth="1"/>
    <col min="8452" max="8453" width="19.5703125" style="148" customWidth="1"/>
    <col min="8454" max="8454" width="12.5703125" style="148" customWidth="1"/>
    <col min="8455" max="8455" width="13.42578125" style="148" customWidth="1"/>
    <col min="8456" max="8456" width="9.42578125" style="148" customWidth="1"/>
    <col min="8457" max="8457" width="9.5703125" style="148" customWidth="1"/>
    <col min="8458" max="8469" width="8.5703125" style="148" customWidth="1"/>
    <col min="8470" max="8706" width="9.28515625" style="148"/>
    <col min="8707" max="8707" width="5.5703125" style="148" customWidth="1"/>
    <col min="8708" max="8709" width="19.5703125" style="148" customWidth="1"/>
    <col min="8710" max="8710" width="12.5703125" style="148" customWidth="1"/>
    <col min="8711" max="8711" width="13.42578125" style="148" customWidth="1"/>
    <col min="8712" max="8712" width="9.42578125" style="148" customWidth="1"/>
    <col min="8713" max="8713" width="9.5703125" style="148" customWidth="1"/>
    <col min="8714" max="8725" width="8.5703125" style="148" customWidth="1"/>
    <col min="8726" max="8962" width="9.28515625" style="148"/>
    <col min="8963" max="8963" width="5.5703125" style="148" customWidth="1"/>
    <col min="8964" max="8965" width="19.5703125" style="148" customWidth="1"/>
    <col min="8966" max="8966" width="12.5703125" style="148" customWidth="1"/>
    <col min="8967" max="8967" width="13.42578125" style="148" customWidth="1"/>
    <col min="8968" max="8968" width="9.42578125" style="148" customWidth="1"/>
    <col min="8969" max="8969" width="9.5703125" style="148" customWidth="1"/>
    <col min="8970" max="8981" width="8.5703125" style="148" customWidth="1"/>
    <col min="8982" max="9218" width="9.28515625" style="148"/>
    <col min="9219" max="9219" width="5.5703125" style="148" customWidth="1"/>
    <col min="9220" max="9221" width="19.5703125" style="148" customWidth="1"/>
    <col min="9222" max="9222" width="12.5703125" style="148" customWidth="1"/>
    <col min="9223" max="9223" width="13.42578125" style="148" customWidth="1"/>
    <col min="9224" max="9224" width="9.42578125" style="148" customWidth="1"/>
    <col min="9225" max="9225" width="9.5703125" style="148" customWidth="1"/>
    <col min="9226" max="9237" width="8.5703125" style="148" customWidth="1"/>
    <col min="9238" max="9474" width="9.28515625" style="148"/>
    <col min="9475" max="9475" width="5.5703125" style="148" customWidth="1"/>
    <col min="9476" max="9477" width="19.5703125" style="148" customWidth="1"/>
    <col min="9478" max="9478" width="12.5703125" style="148" customWidth="1"/>
    <col min="9479" max="9479" width="13.42578125" style="148" customWidth="1"/>
    <col min="9480" max="9480" width="9.42578125" style="148" customWidth="1"/>
    <col min="9481" max="9481" width="9.5703125" style="148" customWidth="1"/>
    <col min="9482" max="9493" width="8.5703125" style="148" customWidth="1"/>
    <col min="9494" max="9730" width="9.28515625" style="148"/>
    <col min="9731" max="9731" width="5.5703125" style="148" customWidth="1"/>
    <col min="9732" max="9733" width="19.5703125" style="148" customWidth="1"/>
    <col min="9734" max="9734" width="12.5703125" style="148" customWidth="1"/>
    <col min="9735" max="9735" width="13.42578125" style="148" customWidth="1"/>
    <col min="9736" max="9736" width="9.42578125" style="148" customWidth="1"/>
    <col min="9737" max="9737" width="9.5703125" style="148" customWidth="1"/>
    <col min="9738" max="9749" width="8.5703125" style="148" customWidth="1"/>
    <col min="9750" max="9986" width="9.28515625" style="148"/>
    <col min="9987" max="9987" width="5.5703125" style="148" customWidth="1"/>
    <col min="9988" max="9989" width="19.5703125" style="148" customWidth="1"/>
    <col min="9990" max="9990" width="12.5703125" style="148" customWidth="1"/>
    <col min="9991" max="9991" width="13.42578125" style="148" customWidth="1"/>
    <col min="9992" max="9992" width="9.42578125" style="148" customWidth="1"/>
    <col min="9993" max="9993" width="9.5703125" style="148" customWidth="1"/>
    <col min="9994" max="10005" width="8.5703125" style="148" customWidth="1"/>
    <col min="10006" max="10242" width="9.28515625" style="148"/>
    <col min="10243" max="10243" width="5.5703125" style="148" customWidth="1"/>
    <col min="10244" max="10245" width="19.5703125" style="148" customWidth="1"/>
    <col min="10246" max="10246" width="12.5703125" style="148" customWidth="1"/>
    <col min="10247" max="10247" width="13.42578125" style="148" customWidth="1"/>
    <col min="10248" max="10248" width="9.42578125" style="148" customWidth="1"/>
    <col min="10249" max="10249" width="9.5703125" style="148" customWidth="1"/>
    <col min="10250" max="10261" width="8.5703125" style="148" customWidth="1"/>
    <col min="10262" max="10498" width="9.28515625" style="148"/>
    <col min="10499" max="10499" width="5.5703125" style="148" customWidth="1"/>
    <col min="10500" max="10501" width="19.5703125" style="148" customWidth="1"/>
    <col min="10502" max="10502" width="12.5703125" style="148" customWidth="1"/>
    <col min="10503" max="10503" width="13.42578125" style="148" customWidth="1"/>
    <col min="10504" max="10504" width="9.42578125" style="148" customWidth="1"/>
    <col min="10505" max="10505" width="9.5703125" style="148" customWidth="1"/>
    <col min="10506" max="10517" width="8.5703125" style="148" customWidth="1"/>
    <col min="10518" max="10754" width="9.28515625" style="148"/>
    <col min="10755" max="10755" width="5.5703125" style="148" customWidth="1"/>
    <col min="10756" max="10757" width="19.5703125" style="148" customWidth="1"/>
    <col min="10758" max="10758" width="12.5703125" style="148" customWidth="1"/>
    <col min="10759" max="10759" width="13.42578125" style="148" customWidth="1"/>
    <col min="10760" max="10760" width="9.42578125" style="148" customWidth="1"/>
    <col min="10761" max="10761" width="9.5703125" style="148" customWidth="1"/>
    <col min="10762" max="10773" width="8.5703125" style="148" customWidth="1"/>
    <col min="10774" max="11010" width="9.28515625" style="148"/>
    <col min="11011" max="11011" width="5.5703125" style="148" customWidth="1"/>
    <col min="11012" max="11013" width="19.5703125" style="148" customWidth="1"/>
    <col min="11014" max="11014" width="12.5703125" style="148" customWidth="1"/>
    <col min="11015" max="11015" width="13.42578125" style="148" customWidth="1"/>
    <col min="11016" max="11016" width="9.42578125" style="148" customWidth="1"/>
    <col min="11017" max="11017" width="9.5703125" style="148" customWidth="1"/>
    <col min="11018" max="11029" width="8.5703125" style="148" customWidth="1"/>
    <col min="11030" max="11266" width="9.28515625" style="148"/>
    <col min="11267" max="11267" width="5.5703125" style="148" customWidth="1"/>
    <col min="11268" max="11269" width="19.5703125" style="148" customWidth="1"/>
    <col min="11270" max="11270" width="12.5703125" style="148" customWidth="1"/>
    <col min="11271" max="11271" width="13.42578125" style="148" customWidth="1"/>
    <col min="11272" max="11272" width="9.42578125" style="148" customWidth="1"/>
    <col min="11273" max="11273" width="9.5703125" style="148" customWidth="1"/>
    <col min="11274" max="11285" width="8.5703125" style="148" customWidth="1"/>
    <col min="11286" max="11522" width="9.28515625" style="148"/>
    <col min="11523" max="11523" width="5.5703125" style="148" customWidth="1"/>
    <col min="11524" max="11525" width="19.5703125" style="148" customWidth="1"/>
    <col min="11526" max="11526" width="12.5703125" style="148" customWidth="1"/>
    <col min="11527" max="11527" width="13.42578125" style="148" customWidth="1"/>
    <col min="11528" max="11528" width="9.42578125" style="148" customWidth="1"/>
    <col min="11529" max="11529" width="9.5703125" style="148" customWidth="1"/>
    <col min="11530" max="11541" width="8.5703125" style="148" customWidth="1"/>
    <col min="11542" max="11778" width="9.28515625" style="148"/>
    <col min="11779" max="11779" width="5.5703125" style="148" customWidth="1"/>
    <col min="11780" max="11781" width="19.5703125" style="148" customWidth="1"/>
    <col min="11782" max="11782" width="12.5703125" style="148" customWidth="1"/>
    <col min="11783" max="11783" width="13.42578125" style="148" customWidth="1"/>
    <col min="11784" max="11784" width="9.42578125" style="148" customWidth="1"/>
    <col min="11785" max="11785" width="9.5703125" style="148" customWidth="1"/>
    <col min="11786" max="11797" width="8.5703125" style="148" customWidth="1"/>
    <col min="11798" max="12034" width="9.28515625" style="148"/>
    <col min="12035" max="12035" width="5.5703125" style="148" customWidth="1"/>
    <col min="12036" max="12037" width="19.5703125" style="148" customWidth="1"/>
    <col min="12038" max="12038" width="12.5703125" style="148" customWidth="1"/>
    <col min="12039" max="12039" width="13.42578125" style="148" customWidth="1"/>
    <col min="12040" max="12040" width="9.42578125" style="148" customWidth="1"/>
    <col min="12041" max="12041" width="9.5703125" style="148" customWidth="1"/>
    <col min="12042" max="12053" width="8.5703125" style="148" customWidth="1"/>
    <col min="12054" max="12290" width="9.28515625" style="148"/>
    <col min="12291" max="12291" width="5.5703125" style="148" customWidth="1"/>
    <col min="12292" max="12293" width="19.5703125" style="148" customWidth="1"/>
    <col min="12294" max="12294" width="12.5703125" style="148" customWidth="1"/>
    <col min="12295" max="12295" width="13.42578125" style="148" customWidth="1"/>
    <col min="12296" max="12296" width="9.42578125" style="148" customWidth="1"/>
    <col min="12297" max="12297" width="9.5703125" style="148" customWidth="1"/>
    <col min="12298" max="12309" width="8.5703125" style="148" customWidth="1"/>
    <col min="12310" max="12546" width="9.28515625" style="148"/>
    <col min="12547" max="12547" width="5.5703125" style="148" customWidth="1"/>
    <col min="12548" max="12549" width="19.5703125" style="148" customWidth="1"/>
    <col min="12550" max="12550" width="12.5703125" style="148" customWidth="1"/>
    <col min="12551" max="12551" width="13.42578125" style="148" customWidth="1"/>
    <col min="12552" max="12552" width="9.42578125" style="148" customWidth="1"/>
    <col min="12553" max="12553" width="9.5703125" style="148" customWidth="1"/>
    <col min="12554" max="12565" width="8.5703125" style="148" customWidth="1"/>
    <col min="12566" max="12802" width="9.28515625" style="148"/>
    <col min="12803" max="12803" width="5.5703125" style="148" customWidth="1"/>
    <col min="12804" max="12805" width="19.5703125" style="148" customWidth="1"/>
    <col min="12806" max="12806" width="12.5703125" style="148" customWidth="1"/>
    <col min="12807" max="12807" width="13.42578125" style="148" customWidth="1"/>
    <col min="12808" max="12808" width="9.42578125" style="148" customWidth="1"/>
    <col min="12809" max="12809" width="9.5703125" style="148" customWidth="1"/>
    <col min="12810" max="12821" width="8.5703125" style="148" customWidth="1"/>
    <col min="12822" max="13058" width="9.28515625" style="148"/>
    <col min="13059" max="13059" width="5.5703125" style="148" customWidth="1"/>
    <col min="13060" max="13061" width="19.5703125" style="148" customWidth="1"/>
    <col min="13062" max="13062" width="12.5703125" style="148" customWidth="1"/>
    <col min="13063" max="13063" width="13.42578125" style="148" customWidth="1"/>
    <col min="13064" max="13064" width="9.42578125" style="148" customWidth="1"/>
    <col min="13065" max="13065" width="9.5703125" style="148" customWidth="1"/>
    <col min="13066" max="13077" width="8.5703125" style="148" customWidth="1"/>
    <col min="13078" max="13314" width="9.28515625" style="148"/>
    <col min="13315" max="13315" width="5.5703125" style="148" customWidth="1"/>
    <col min="13316" max="13317" width="19.5703125" style="148" customWidth="1"/>
    <col min="13318" max="13318" width="12.5703125" style="148" customWidth="1"/>
    <col min="13319" max="13319" width="13.42578125" style="148" customWidth="1"/>
    <col min="13320" max="13320" width="9.42578125" style="148" customWidth="1"/>
    <col min="13321" max="13321" width="9.5703125" style="148" customWidth="1"/>
    <col min="13322" max="13333" width="8.5703125" style="148" customWidth="1"/>
    <col min="13334" max="13570" width="9.28515625" style="148"/>
    <col min="13571" max="13571" width="5.5703125" style="148" customWidth="1"/>
    <col min="13572" max="13573" width="19.5703125" style="148" customWidth="1"/>
    <col min="13574" max="13574" width="12.5703125" style="148" customWidth="1"/>
    <col min="13575" max="13575" width="13.42578125" style="148" customWidth="1"/>
    <col min="13576" max="13576" width="9.42578125" style="148" customWidth="1"/>
    <col min="13577" max="13577" width="9.5703125" style="148" customWidth="1"/>
    <col min="13578" max="13589" width="8.5703125" style="148" customWidth="1"/>
    <col min="13590" max="13826" width="9.28515625" style="148"/>
    <col min="13827" max="13827" width="5.5703125" style="148" customWidth="1"/>
    <col min="13828" max="13829" width="19.5703125" style="148" customWidth="1"/>
    <col min="13830" max="13830" width="12.5703125" style="148" customWidth="1"/>
    <col min="13831" max="13831" width="13.42578125" style="148" customWidth="1"/>
    <col min="13832" max="13832" width="9.42578125" style="148" customWidth="1"/>
    <col min="13833" max="13833" width="9.5703125" style="148" customWidth="1"/>
    <col min="13834" max="13845" width="8.5703125" style="148" customWidth="1"/>
    <col min="13846" max="14082" width="9.28515625" style="148"/>
    <col min="14083" max="14083" width="5.5703125" style="148" customWidth="1"/>
    <col min="14084" max="14085" width="19.5703125" style="148" customWidth="1"/>
    <col min="14086" max="14086" width="12.5703125" style="148" customWidth="1"/>
    <col min="14087" max="14087" width="13.42578125" style="148" customWidth="1"/>
    <col min="14088" max="14088" width="9.42578125" style="148" customWidth="1"/>
    <col min="14089" max="14089" width="9.5703125" style="148" customWidth="1"/>
    <col min="14090" max="14101" width="8.5703125" style="148" customWidth="1"/>
    <col min="14102" max="14338" width="9.28515625" style="148"/>
    <col min="14339" max="14339" width="5.5703125" style="148" customWidth="1"/>
    <col min="14340" max="14341" width="19.5703125" style="148" customWidth="1"/>
    <col min="14342" max="14342" width="12.5703125" style="148" customWidth="1"/>
    <col min="14343" max="14343" width="13.42578125" style="148" customWidth="1"/>
    <col min="14344" max="14344" width="9.42578125" style="148" customWidth="1"/>
    <col min="14345" max="14345" width="9.5703125" style="148" customWidth="1"/>
    <col min="14346" max="14357" width="8.5703125" style="148" customWidth="1"/>
    <col min="14358" max="14594" width="9.28515625" style="148"/>
    <col min="14595" max="14595" width="5.5703125" style="148" customWidth="1"/>
    <col min="14596" max="14597" width="19.5703125" style="148" customWidth="1"/>
    <col min="14598" max="14598" width="12.5703125" style="148" customWidth="1"/>
    <col min="14599" max="14599" width="13.42578125" style="148" customWidth="1"/>
    <col min="14600" max="14600" width="9.42578125" style="148" customWidth="1"/>
    <col min="14601" max="14601" width="9.5703125" style="148" customWidth="1"/>
    <col min="14602" max="14613" width="8.5703125" style="148" customWidth="1"/>
    <col min="14614" max="14850" width="9.28515625" style="148"/>
    <col min="14851" max="14851" width="5.5703125" style="148" customWidth="1"/>
    <col min="14852" max="14853" width="19.5703125" style="148" customWidth="1"/>
    <col min="14854" max="14854" width="12.5703125" style="148" customWidth="1"/>
    <col min="14855" max="14855" width="13.42578125" style="148" customWidth="1"/>
    <col min="14856" max="14856" width="9.42578125" style="148" customWidth="1"/>
    <col min="14857" max="14857" width="9.5703125" style="148" customWidth="1"/>
    <col min="14858" max="14869" width="8.5703125" style="148" customWidth="1"/>
    <col min="14870" max="15106" width="9.28515625" style="148"/>
    <col min="15107" max="15107" width="5.5703125" style="148" customWidth="1"/>
    <col min="15108" max="15109" width="19.5703125" style="148" customWidth="1"/>
    <col min="15110" max="15110" width="12.5703125" style="148" customWidth="1"/>
    <col min="15111" max="15111" width="13.42578125" style="148" customWidth="1"/>
    <col min="15112" max="15112" width="9.42578125" style="148" customWidth="1"/>
    <col min="15113" max="15113" width="9.5703125" style="148" customWidth="1"/>
    <col min="15114" max="15125" width="8.5703125" style="148" customWidth="1"/>
    <col min="15126" max="15362" width="9.28515625" style="148"/>
    <col min="15363" max="15363" width="5.5703125" style="148" customWidth="1"/>
    <col min="15364" max="15365" width="19.5703125" style="148" customWidth="1"/>
    <col min="15366" max="15366" width="12.5703125" style="148" customWidth="1"/>
    <col min="15367" max="15367" width="13.42578125" style="148" customWidth="1"/>
    <col min="15368" max="15368" width="9.42578125" style="148" customWidth="1"/>
    <col min="15369" max="15369" width="9.5703125" style="148" customWidth="1"/>
    <col min="15370" max="15381" width="8.5703125" style="148" customWidth="1"/>
    <col min="15382" max="15618" width="9.28515625" style="148"/>
    <col min="15619" max="15619" width="5.5703125" style="148" customWidth="1"/>
    <col min="15620" max="15621" width="19.5703125" style="148" customWidth="1"/>
    <col min="15622" max="15622" width="12.5703125" style="148" customWidth="1"/>
    <col min="15623" max="15623" width="13.42578125" style="148" customWidth="1"/>
    <col min="15624" max="15624" width="9.42578125" style="148" customWidth="1"/>
    <col min="15625" max="15625" width="9.5703125" style="148" customWidth="1"/>
    <col min="15626" max="15637" width="8.5703125" style="148" customWidth="1"/>
    <col min="15638" max="15874" width="9.28515625" style="148"/>
    <col min="15875" max="15875" width="5.5703125" style="148" customWidth="1"/>
    <col min="15876" max="15877" width="19.5703125" style="148" customWidth="1"/>
    <col min="15878" max="15878" width="12.5703125" style="148" customWidth="1"/>
    <col min="15879" max="15879" width="13.42578125" style="148" customWidth="1"/>
    <col min="15880" max="15880" width="9.42578125" style="148" customWidth="1"/>
    <col min="15881" max="15881" width="9.5703125" style="148" customWidth="1"/>
    <col min="15882" max="15893" width="8.5703125" style="148" customWidth="1"/>
    <col min="15894" max="16130" width="9.28515625" style="148"/>
    <col min="16131" max="16131" width="5.5703125" style="148" customWidth="1"/>
    <col min="16132" max="16133" width="19.5703125" style="148" customWidth="1"/>
    <col min="16134" max="16134" width="12.5703125" style="148" customWidth="1"/>
    <col min="16135" max="16135" width="13.42578125" style="148" customWidth="1"/>
    <col min="16136" max="16136" width="9.42578125" style="148" customWidth="1"/>
    <col min="16137" max="16137" width="9.5703125" style="148" customWidth="1"/>
    <col min="16138" max="16149" width="8.5703125" style="148" customWidth="1"/>
    <col min="16150" max="16384" width="9.28515625" style="148"/>
  </cols>
  <sheetData>
    <row r="1" spans="1:21" ht="15.75" x14ac:dyDescent="0.25">
      <c r="A1" s="379" t="s">
        <v>640</v>
      </c>
    </row>
    <row r="3" spans="1:21" ht="15.75" x14ac:dyDescent="0.25">
      <c r="A3" s="1222" t="s">
        <v>1053</v>
      </c>
      <c r="B3" s="1222"/>
      <c r="C3" s="1222"/>
      <c r="D3" s="1222"/>
      <c r="E3" s="1222"/>
      <c r="F3" s="1222"/>
      <c r="G3" s="1222"/>
      <c r="H3" s="1222"/>
      <c r="I3" s="1222"/>
      <c r="J3" s="1222"/>
      <c r="K3" s="1222"/>
      <c r="L3" s="1222"/>
      <c r="M3" s="1222"/>
      <c r="N3" s="1222"/>
      <c r="O3" s="1222"/>
      <c r="P3" s="1222"/>
      <c r="Q3" s="1222"/>
      <c r="R3" s="1222"/>
      <c r="S3" s="1222"/>
      <c r="T3" s="1222"/>
      <c r="U3" s="1222"/>
    </row>
    <row r="4" spans="1:21" ht="15.75" x14ac:dyDescent="0.25">
      <c r="A4" s="1100" t="s">
        <v>625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</row>
    <row r="5" spans="1:21" ht="15.75" x14ac:dyDescent="0.25">
      <c r="A5" s="899"/>
      <c r="B5" s="900"/>
      <c r="C5" s="901"/>
      <c r="D5" s="381"/>
      <c r="E5" s="381"/>
      <c r="F5" s="381"/>
      <c r="G5" s="381"/>
      <c r="H5" s="381"/>
      <c r="I5" s="381"/>
      <c r="J5" s="381"/>
      <c r="K5" s="587" t="str">
        <f>'1'!E5</f>
        <v>KABUPATEN/KOTA</v>
      </c>
      <c r="L5" s="828" t="str">
        <f>'1'!$F$5</f>
        <v>….......</v>
      </c>
      <c r="M5" s="222"/>
      <c r="N5" s="381"/>
      <c r="O5" s="381"/>
      <c r="P5" s="381"/>
      <c r="Q5" s="381"/>
      <c r="R5" s="381"/>
      <c r="S5" s="381"/>
      <c r="T5" s="381"/>
      <c r="U5" s="381"/>
    </row>
    <row r="6" spans="1:21" ht="15.75" x14ac:dyDescent="0.25">
      <c r="A6" s="583"/>
      <c r="B6" s="900"/>
      <c r="C6" s="901"/>
      <c r="D6" s="381"/>
      <c r="E6" s="381"/>
      <c r="F6" s="381"/>
      <c r="G6" s="381"/>
      <c r="H6" s="381"/>
      <c r="I6" s="381"/>
      <c r="J6" s="381"/>
      <c r="K6" s="587" t="str">
        <f>'1'!E6</f>
        <v>TAHUN</v>
      </c>
      <c r="L6" s="828" t="str">
        <f>'1'!$F$6</f>
        <v>….......</v>
      </c>
      <c r="M6" s="222"/>
      <c r="N6" s="381"/>
      <c r="O6" s="381"/>
      <c r="P6" s="381"/>
      <c r="Q6" s="381"/>
      <c r="R6" s="381"/>
      <c r="S6" s="381"/>
      <c r="T6" s="381"/>
      <c r="U6" s="381"/>
    </row>
    <row r="7" spans="1:21" ht="15.75" thickBot="1" x14ac:dyDescent="0.3">
      <c r="A7" s="368"/>
      <c r="B7" s="368"/>
      <c r="C7" s="368"/>
      <c r="D7" s="368"/>
      <c r="E7" s="368"/>
      <c r="S7" s="368"/>
      <c r="T7" s="368"/>
      <c r="U7" s="368"/>
    </row>
    <row r="8" spans="1:21" ht="28.5" customHeight="1" x14ac:dyDescent="0.25">
      <c r="A8" s="1101" t="s">
        <v>2</v>
      </c>
      <c r="B8" s="1225" t="s">
        <v>254</v>
      </c>
      <c r="C8" s="1225" t="s">
        <v>409</v>
      </c>
      <c r="D8" s="1226" t="s">
        <v>626</v>
      </c>
      <c r="E8" s="1227" t="s">
        <v>627</v>
      </c>
      <c r="F8" s="1103" t="s">
        <v>1099</v>
      </c>
      <c r="G8" s="1223"/>
      <c r="H8" s="1387" t="s">
        <v>1054</v>
      </c>
      <c r="I8" s="1387"/>
      <c r="J8" s="1387"/>
      <c r="K8" s="1387"/>
      <c r="L8" s="1387"/>
      <c r="M8" s="1387"/>
      <c r="N8" s="1387"/>
      <c r="O8" s="1387"/>
      <c r="P8" s="1387"/>
      <c r="Q8" s="1387"/>
      <c r="R8" s="1387"/>
      <c r="S8" s="1388" t="s">
        <v>1106</v>
      </c>
      <c r="T8" s="1388" t="s">
        <v>1107</v>
      </c>
      <c r="U8" s="1388" t="s">
        <v>1108</v>
      </c>
    </row>
    <row r="9" spans="1:21" ht="28.9" customHeight="1" x14ac:dyDescent="0.25">
      <c r="A9" s="1204"/>
      <c r="B9" s="1102"/>
      <c r="C9" s="1102"/>
      <c r="D9" s="1206"/>
      <c r="E9" s="1228"/>
      <c r="F9" s="1104"/>
      <c r="G9" s="1224"/>
      <c r="H9" s="1389" t="s">
        <v>1100</v>
      </c>
      <c r="I9" s="1389" t="s">
        <v>1101</v>
      </c>
      <c r="J9" s="1389" t="s">
        <v>569</v>
      </c>
      <c r="K9" s="1389" t="s">
        <v>1113</v>
      </c>
      <c r="L9" s="1389" t="s">
        <v>649</v>
      </c>
      <c r="M9" s="1389" t="s">
        <v>1102</v>
      </c>
      <c r="N9" s="1389" t="s">
        <v>1304</v>
      </c>
      <c r="O9" s="1389" t="s">
        <v>1103</v>
      </c>
      <c r="P9" s="1389" t="s">
        <v>1104</v>
      </c>
      <c r="Q9" s="1389" t="s">
        <v>1023</v>
      </c>
      <c r="R9" s="1390" t="s">
        <v>1105</v>
      </c>
      <c r="S9" s="1389"/>
      <c r="T9" s="1389"/>
      <c r="U9" s="1389"/>
    </row>
    <row r="10" spans="1:21" ht="37.5" customHeight="1" x14ac:dyDescent="0.25">
      <c r="A10" s="1102"/>
      <c r="B10" s="1205"/>
      <c r="C10" s="1205"/>
      <c r="D10" s="1207"/>
      <c r="E10" s="1206"/>
      <c r="F10" s="825" t="s">
        <v>256</v>
      </c>
      <c r="G10" s="825" t="s">
        <v>27</v>
      </c>
      <c r="H10" s="1391"/>
      <c r="I10" s="1391"/>
      <c r="J10" s="1391"/>
      <c r="K10" s="1391"/>
      <c r="L10" s="1391"/>
      <c r="M10" s="1391"/>
      <c r="N10" s="1391"/>
      <c r="O10" s="1391"/>
      <c r="P10" s="1391"/>
      <c r="Q10" s="1391"/>
      <c r="R10" s="1391"/>
      <c r="S10" s="1391"/>
      <c r="T10" s="1391"/>
      <c r="U10" s="1391"/>
    </row>
    <row r="11" spans="1:21" x14ac:dyDescent="0.25">
      <c r="A11" s="822">
        <v>1</v>
      </c>
      <c r="B11" s="827">
        <v>2</v>
      </c>
      <c r="C11" s="822">
        <v>3</v>
      </c>
      <c r="D11" s="827">
        <v>4</v>
      </c>
      <c r="E11" s="822">
        <v>5</v>
      </c>
      <c r="F11" s="827">
        <v>6</v>
      </c>
      <c r="G11" s="822">
        <v>7</v>
      </c>
      <c r="H11" s="827">
        <v>8</v>
      </c>
      <c r="I11" s="827">
        <v>10</v>
      </c>
      <c r="J11" s="822">
        <v>11</v>
      </c>
      <c r="K11" s="827">
        <v>12</v>
      </c>
      <c r="L11" s="827">
        <v>13</v>
      </c>
      <c r="M11" s="822">
        <v>14</v>
      </c>
      <c r="N11" s="827">
        <v>15</v>
      </c>
      <c r="O11" s="822">
        <v>16</v>
      </c>
      <c r="P11" s="827">
        <v>17</v>
      </c>
      <c r="Q11" s="822">
        <v>18</v>
      </c>
      <c r="R11" s="827">
        <v>19</v>
      </c>
      <c r="S11" s="822">
        <v>20</v>
      </c>
      <c r="T11" s="827">
        <v>21</v>
      </c>
      <c r="U11" s="822">
        <v>22</v>
      </c>
    </row>
    <row r="12" spans="1:21" ht="17.100000000000001" customHeight="1" x14ac:dyDescent="0.25">
      <c r="A12" s="560">
        <v>1</v>
      </c>
      <c r="B12" s="130">
        <f>'9'!B9</f>
        <v>0</v>
      </c>
      <c r="C12" s="130">
        <f>'9'!C9</f>
        <v>0</v>
      </c>
      <c r="D12" s="653">
        <f>'24'!D11</f>
        <v>0</v>
      </c>
      <c r="E12" s="654">
        <f>20%*D12</f>
        <v>0</v>
      </c>
      <c r="F12" s="654"/>
      <c r="G12" s="654" t="e">
        <f>F12/E12*100</f>
        <v>#DIV/0!</v>
      </c>
      <c r="H12" s="654"/>
      <c r="I12" s="654"/>
      <c r="J12" s="654"/>
      <c r="K12" s="654"/>
      <c r="L12" s="654"/>
      <c r="M12" s="654"/>
      <c r="N12" s="654"/>
      <c r="O12" s="654"/>
      <c r="P12" s="654"/>
      <c r="Q12" s="654"/>
      <c r="R12" s="654"/>
      <c r="S12" s="654"/>
      <c r="T12" s="654"/>
      <c r="U12" s="654"/>
    </row>
    <row r="13" spans="1:21" ht="17.100000000000001" customHeight="1" x14ac:dyDescent="0.25">
      <c r="A13" s="556">
        <v>2</v>
      </c>
      <c r="B13" s="130">
        <f>'9'!B10</f>
        <v>0</v>
      </c>
      <c r="C13" s="130">
        <f>'9'!C10</f>
        <v>0</v>
      </c>
      <c r="D13" s="653">
        <f>'24'!D12</f>
        <v>0</v>
      </c>
      <c r="E13" s="654">
        <f>20%*D13</f>
        <v>0</v>
      </c>
      <c r="F13" s="654"/>
      <c r="G13" s="654" t="e">
        <f t="shared" ref="G13:G31" si="0">F13/E13*100</f>
        <v>#DIV/0!</v>
      </c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654"/>
      <c r="S13" s="654"/>
      <c r="T13" s="654"/>
      <c r="U13" s="654"/>
    </row>
    <row r="14" spans="1:21" ht="17.100000000000001" customHeight="1" x14ac:dyDescent="0.25">
      <c r="A14" s="556">
        <v>3</v>
      </c>
      <c r="B14" s="130">
        <f>'9'!B11</f>
        <v>0</v>
      </c>
      <c r="C14" s="130">
        <f>'9'!C11</f>
        <v>0</v>
      </c>
      <c r="D14" s="653">
        <f>'24'!D13</f>
        <v>0</v>
      </c>
      <c r="E14" s="654">
        <f t="shared" ref="E14:E31" si="1">20%*D14</f>
        <v>0</v>
      </c>
      <c r="F14" s="654"/>
      <c r="G14" s="654" t="e">
        <f t="shared" si="0"/>
        <v>#DIV/0!</v>
      </c>
      <c r="H14" s="654"/>
      <c r="I14" s="654"/>
      <c r="J14" s="654"/>
      <c r="K14" s="654"/>
      <c r="L14" s="654"/>
      <c r="M14" s="654"/>
      <c r="N14" s="654"/>
      <c r="O14" s="654"/>
      <c r="P14" s="654"/>
      <c r="Q14" s="654"/>
      <c r="R14" s="654"/>
      <c r="S14" s="654"/>
      <c r="T14" s="654"/>
      <c r="U14" s="654"/>
    </row>
    <row r="15" spans="1:21" ht="17.100000000000001" customHeight="1" x14ac:dyDescent="0.25">
      <c r="A15" s="556">
        <v>4</v>
      </c>
      <c r="B15" s="130">
        <f>'9'!B12</f>
        <v>0</v>
      </c>
      <c r="C15" s="130">
        <f>'9'!C12</f>
        <v>0</v>
      </c>
      <c r="D15" s="653">
        <f>'24'!D14</f>
        <v>0</v>
      </c>
      <c r="E15" s="654">
        <f>20%*D15</f>
        <v>0</v>
      </c>
      <c r="F15" s="654"/>
      <c r="G15" s="654" t="e">
        <f t="shared" si="0"/>
        <v>#DIV/0!</v>
      </c>
      <c r="H15" s="654"/>
      <c r="I15" s="654"/>
      <c r="J15" s="654"/>
      <c r="K15" s="654"/>
      <c r="L15" s="654"/>
      <c r="M15" s="654"/>
      <c r="N15" s="654"/>
      <c r="O15" s="654"/>
      <c r="P15" s="654"/>
      <c r="Q15" s="654"/>
      <c r="R15" s="654"/>
      <c r="S15" s="654"/>
      <c r="T15" s="654"/>
      <c r="U15" s="654"/>
    </row>
    <row r="16" spans="1:21" ht="17.100000000000001" customHeight="1" x14ac:dyDescent="0.25">
      <c r="A16" s="556">
        <v>5</v>
      </c>
      <c r="B16" s="130">
        <f>'9'!B13</f>
        <v>0</v>
      </c>
      <c r="C16" s="130">
        <f>'9'!C13</f>
        <v>0</v>
      </c>
      <c r="D16" s="653">
        <f>'24'!D15</f>
        <v>0</v>
      </c>
      <c r="E16" s="654">
        <f t="shared" si="1"/>
        <v>0</v>
      </c>
      <c r="F16" s="654"/>
      <c r="G16" s="654" t="e">
        <f t="shared" si="0"/>
        <v>#DIV/0!</v>
      </c>
      <c r="H16" s="654"/>
      <c r="I16" s="654"/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</row>
    <row r="17" spans="1:21" ht="17.100000000000001" customHeight="1" x14ac:dyDescent="0.25">
      <c r="A17" s="556">
        <v>6</v>
      </c>
      <c r="B17" s="130">
        <f>'9'!B14</f>
        <v>0</v>
      </c>
      <c r="C17" s="130">
        <f>'9'!C14</f>
        <v>0</v>
      </c>
      <c r="D17" s="653">
        <f>'24'!D16</f>
        <v>0</v>
      </c>
      <c r="E17" s="654">
        <f t="shared" si="1"/>
        <v>0</v>
      </c>
      <c r="F17" s="654"/>
      <c r="G17" s="654" t="e">
        <f t="shared" si="0"/>
        <v>#DIV/0!</v>
      </c>
      <c r="H17" s="654"/>
      <c r="I17" s="654"/>
      <c r="J17" s="654"/>
      <c r="K17" s="654"/>
      <c r="L17" s="654"/>
      <c r="M17" s="654"/>
      <c r="N17" s="654"/>
      <c r="O17" s="654"/>
      <c r="P17" s="654"/>
      <c r="Q17" s="654"/>
      <c r="R17" s="654"/>
      <c r="S17" s="654"/>
      <c r="T17" s="654"/>
      <c r="U17" s="654"/>
    </row>
    <row r="18" spans="1:21" ht="17.100000000000001" customHeight="1" x14ac:dyDescent="0.25">
      <c r="A18" s="556">
        <v>7</v>
      </c>
      <c r="B18" s="130">
        <f>'9'!B15</f>
        <v>0</v>
      </c>
      <c r="C18" s="130">
        <f>'9'!C15</f>
        <v>0</v>
      </c>
      <c r="D18" s="653">
        <f>'24'!D17</f>
        <v>0</v>
      </c>
      <c r="E18" s="654">
        <f t="shared" si="1"/>
        <v>0</v>
      </c>
      <c r="F18" s="654"/>
      <c r="G18" s="654" t="e">
        <f t="shared" si="0"/>
        <v>#DIV/0!</v>
      </c>
      <c r="H18" s="654"/>
      <c r="I18" s="654"/>
      <c r="J18" s="654"/>
      <c r="K18" s="654"/>
      <c r="L18" s="654"/>
      <c r="M18" s="654"/>
      <c r="N18" s="654"/>
      <c r="O18" s="654"/>
      <c r="P18" s="654"/>
      <c r="Q18" s="654"/>
      <c r="R18" s="654"/>
      <c r="S18" s="654"/>
      <c r="T18" s="654"/>
      <c r="U18" s="654"/>
    </row>
    <row r="19" spans="1:21" ht="17.100000000000001" customHeight="1" x14ac:dyDescent="0.25">
      <c r="A19" s="556">
        <v>8</v>
      </c>
      <c r="B19" s="130">
        <f>'9'!B16</f>
        <v>0</v>
      </c>
      <c r="C19" s="130">
        <f>'9'!C16</f>
        <v>0</v>
      </c>
      <c r="D19" s="653">
        <f>'24'!D18</f>
        <v>0</v>
      </c>
      <c r="E19" s="654">
        <f t="shared" si="1"/>
        <v>0</v>
      </c>
      <c r="F19" s="654"/>
      <c r="G19" s="654" t="e">
        <f t="shared" si="0"/>
        <v>#DIV/0!</v>
      </c>
      <c r="H19" s="654"/>
      <c r="I19" s="654"/>
      <c r="J19" s="654"/>
      <c r="K19" s="654"/>
      <c r="L19" s="654"/>
      <c r="M19" s="654"/>
      <c r="N19" s="654"/>
      <c r="O19" s="654"/>
      <c r="P19" s="654"/>
      <c r="Q19" s="654"/>
      <c r="R19" s="654"/>
      <c r="S19" s="654"/>
      <c r="T19" s="654"/>
      <c r="U19" s="654"/>
    </row>
    <row r="20" spans="1:21" ht="17.100000000000001" customHeight="1" x14ac:dyDescent="0.25">
      <c r="A20" s="556">
        <v>9</v>
      </c>
      <c r="B20" s="130">
        <f>'9'!B17</f>
        <v>0</v>
      </c>
      <c r="C20" s="130">
        <f>'9'!C17</f>
        <v>0</v>
      </c>
      <c r="D20" s="653">
        <f>'24'!D19</f>
        <v>0</v>
      </c>
      <c r="E20" s="654">
        <f t="shared" si="1"/>
        <v>0</v>
      </c>
      <c r="F20" s="654"/>
      <c r="G20" s="654" t="e">
        <f t="shared" si="0"/>
        <v>#DIV/0!</v>
      </c>
      <c r="H20" s="654"/>
      <c r="I20" s="654"/>
      <c r="J20" s="654"/>
      <c r="K20" s="654"/>
      <c r="L20" s="654"/>
      <c r="M20" s="654"/>
      <c r="N20" s="654"/>
      <c r="O20" s="654"/>
      <c r="P20" s="654"/>
      <c r="Q20" s="654"/>
      <c r="R20" s="654"/>
      <c r="S20" s="654"/>
      <c r="T20" s="654"/>
      <c r="U20" s="654"/>
    </row>
    <row r="21" spans="1:21" ht="17.100000000000001" customHeight="1" x14ac:dyDescent="0.25">
      <c r="A21" s="556">
        <v>10</v>
      </c>
      <c r="B21" s="130">
        <f>'9'!B18</f>
        <v>0</v>
      </c>
      <c r="C21" s="130">
        <f>'9'!C18</f>
        <v>0</v>
      </c>
      <c r="D21" s="653">
        <f>'24'!D20</f>
        <v>0</v>
      </c>
      <c r="E21" s="654">
        <f t="shared" si="1"/>
        <v>0</v>
      </c>
      <c r="F21" s="654"/>
      <c r="G21" s="654" t="e">
        <f t="shared" si="0"/>
        <v>#DIV/0!</v>
      </c>
      <c r="H21" s="654"/>
      <c r="I21" s="654"/>
      <c r="J21" s="654"/>
      <c r="K21" s="654"/>
      <c r="L21" s="654"/>
      <c r="M21" s="654"/>
      <c r="N21" s="654"/>
      <c r="O21" s="654"/>
      <c r="P21" s="654"/>
      <c r="Q21" s="654"/>
      <c r="R21" s="654"/>
      <c r="S21" s="654"/>
      <c r="T21" s="654"/>
      <c r="U21" s="654"/>
    </row>
    <row r="22" spans="1:21" ht="17.100000000000001" customHeight="1" x14ac:dyDescent="0.25">
      <c r="A22" s="556">
        <v>11</v>
      </c>
      <c r="B22" s="130">
        <f>'9'!B19</f>
        <v>0</v>
      </c>
      <c r="C22" s="130">
        <f>'9'!C19</f>
        <v>0</v>
      </c>
      <c r="D22" s="653">
        <f>'24'!D21</f>
        <v>0</v>
      </c>
      <c r="E22" s="654">
        <f t="shared" si="1"/>
        <v>0</v>
      </c>
      <c r="F22" s="654"/>
      <c r="G22" s="654" t="e">
        <f t="shared" si="0"/>
        <v>#DIV/0!</v>
      </c>
      <c r="H22" s="654"/>
      <c r="I22" s="654"/>
      <c r="J22" s="654"/>
      <c r="K22" s="654"/>
      <c r="L22" s="654"/>
      <c r="M22" s="654"/>
      <c r="N22" s="654"/>
      <c r="O22" s="654"/>
      <c r="P22" s="654"/>
      <c r="Q22" s="654"/>
      <c r="R22" s="654"/>
      <c r="S22" s="654"/>
      <c r="T22" s="654"/>
      <c r="U22" s="654"/>
    </row>
    <row r="23" spans="1:21" ht="17.100000000000001" customHeight="1" x14ac:dyDescent="0.25">
      <c r="A23" s="556">
        <v>12</v>
      </c>
      <c r="B23" s="130">
        <f>'9'!B20</f>
        <v>0</v>
      </c>
      <c r="C23" s="130">
        <f>'9'!C20</f>
        <v>0</v>
      </c>
      <c r="D23" s="653">
        <f>'24'!D22</f>
        <v>0</v>
      </c>
      <c r="E23" s="654">
        <f t="shared" si="1"/>
        <v>0</v>
      </c>
      <c r="F23" s="654"/>
      <c r="G23" s="654" t="e">
        <f t="shared" si="0"/>
        <v>#DIV/0!</v>
      </c>
      <c r="H23" s="654"/>
      <c r="I23" s="654"/>
      <c r="J23" s="654"/>
      <c r="K23" s="654"/>
      <c r="L23" s="654"/>
      <c r="M23" s="654"/>
      <c r="N23" s="654"/>
      <c r="O23" s="654"/>
      <c r="P23" s="654"/>
      <c r="Q23" s="654"/>
      <c r="R23" s="654"/>
      <c r="S23" s="654"/>
      <c r="T23" s="654"/>
      <c r="U23" s="654"/>
    </row>
    <row r="24" spans="1:21" ht="17.100000000000001" customHeight="1" x14ac:dyDescent="0.25">
      <c r="A24" s="556">
        <v>13</v>
      </c>
      <c r="B24" s="130">
        <f>'9'!B21</f>
        <v>0</v>
      </c>
      <c r="C24" s="130">
        <f>'9'!C21</f>
        <v>0</v>
      </c>
      <c r="D24" s="653">
        <f>'24'!D23</f>
        <v>0</v>
      </c>
      <c r="E24" s="654">
        <f t="shared" si="1"/>
        <v>0</v>
      </c>
      <c r="F24" s="654"/>
      <c r="G24" s="654" t="e">
        <f t="shared" si="0"/>
        <v>#DIV/0!</v>
      </c>
      <c r="H24" s="654"/>
      <c r="I24" s="654"/>
      <c r="J24" s="654"/>
      <c r="K24" s="654"/>
      <c r="L24" s="654"/>
      <c r="M24" s="654"/>
      <c r="N24" s="654"/>
      <c r="O24" s="654"/>
      <c r="P24" s="654"/>
      <c r="Q24" s="654"/>
      <c r="R24" s="654"/>
      <c r="S24" s="654"/>
      <c r="T24" s="654"/>
      <c r="U24" s="654"/>
    </row>
    <row r="25" spans="1:21" ht="17.100000000000001" customHeight="1" x14ac:dyDescent="0.25">
      <c r="A25" s="556">
        <v>14</v>
      </c>
      <c r="B25" s="130">
        <f>'9'!B22</f>
        <v>0</v>
      </c>
      <c r="C25" s="130">
        <f>'9'!C22</f>
        <v>0</v>
      </c>
      <c r="D25" s="653">
        <f>'24'!D24</f>
        <v>0</v>
      </c>
      <c r="E25" s="654">
        <f t="shared" si="1"/>
        <v>0</v>
      </c>
      <c r="F25" s="654"/>
      <c r="G25" s="654" t="e">
        <f t="shared" si="0"/>
        <v>#DIV/0!</v>
      </c>
      <c r="H25" s="654"/>
      <c r="I25" s="654"/>
      <c r="J25" s="654"/>
      <c r="K25" s="654"/>
      <c r="L25" s="654"/>
      <c r="M25" s="654"/>
      <c r="N25" s="654"/>
      <c r="O25" s="654"/>
      <c r="P25" s="654"/>
      <c r="Q25" s="654"/>
      <c r="R25" s="654"/>
      <c r="S25" s="654"/>
      <c r="T25" s="654"/>
      <c r="U25" s="654"/>
    </row>
    <row r="26" spans="1:21" ht="17.100000000000001" customHeight="1" x14ac:dyDescent="0.25">
      <c r="A26" s="556">
        <v>15</v>
      </c>
      <c r="B26" s="130">
        <f>'9'!B23</f>
        <v>0</v>
      </c>
      <c r="C26" s="130">
        <f>'9'!C23</f>
        <v>0</v>
      </c>
      <c r="D26" s="653">
        <f>'24'!D25</f>
        <v>0</v>
      </c>
      <c r="E26" s="654">
        <f t="shared" si="1"/>
        <v>0</v>
      </c>
      <c r="F26" s="654"/>
      <c r="G26" s="654" t="e">
        <f t="shared" si="0"/>
        <v>#DIV/0!</v>
      </c>
      <c r="H26" s="654"/>
      <c r="I26" s="654"/>
      <c r="J26" s="654"/>
      <c r="K26" s="654"/>
      <c r="L26" s="654"/>
      <c r="M26" s="654"/>
      <c r="N26" s="654"/>
      <c r="O26" s="654"/>
      <c r="P26" s="654"/>
      <c r="Q26" s="654"/>
      <c r="R26" s="654"/>
      <c r="S26" s="654"/>
      <c r="T26" s="654"/>
      <c r="U26" s="654"/>
    </row>
    <row r="27" spans="1:21" ht="17.100000000000001" customHeight="1" x14ac:dyDescent="0.25">
      <c r="A27" s="556">
        <v>16</v>
      </c>
      <c r="B27" s="130">
        <f>'9'!B24</f>
        <v>0</v>
      </c>
      <c r="C27" s="130">
        <f>'9'!C24</f>
        <v>0</v>
      </c>
      <c r="D27" s="653">
        <f>'24'!D26</f>
        <v>0</v>
      </c>
      <c r="E27" s="654">
        <f t="shared" si="1"/>
        <v>0</v>
      </c>
      <c r="F27" s="654"/>
      <c r="G27" s="654" t="e">
        <f t="shared" si="0"/>
        <v>#DIV/0!</v>
      </c>
      <c r="H27" s="654"/>
      <c r="I27" s="654"/>
      <c r="J27" s="654"/>
      <c r="K27" s="654"/>
      <c r="L27" s="654"/>
      <c r="M27" s="654"/>
      <c r="N27" s="654"/>
      <c r="O27" s="654"/>
      <c r="P27" s="654"/>
      <c r="Q27" s="654"/>
      <c r="R27" s="654"/>
      <c r="S27" s="654"/>
      <c r="T27" s="654"/>
      <c r="U27" s="654"/>
    </row>
    <row r="28" spans="1:21" ht="17.100000000000001" customHeight="1" x14ac:dyDescent="0.25">
      <c r="A28" s="556">
        <v>17</v>
      </c>
      <c r="B28" s="130">
        <f>'9'!B25</f>
        <v>0</v>
      </c>
      <c r="C28" s="130">
        <f>'9'!C25</f>
        <v>0</v>
      </c>
      <c r="D28" s="653">
        <f>'24'!D27</f>
        <v>0</v>
      </c>
      <c r="E28" s="654">
        <f t="shared" si="1"/>
        <v>0</v>
      </c>
      <c r="F28" s="654"/>
      <c r="G28" s="654" t="e">
        <f t="shared" si="0"/>
        <v>#DIV/0!</v>
      </c>
      <c r="H28" s="654"/>
      <c r="I28" s="654"/>
      <c r="J28" s="654"/>
      <c r="K28" s="654"/>
      <c r="L28" s="654"/>
      <c r="M28" s="654"/>
      <c r="N28" s="654"/>
      <c r="O28" s="654"/>
      <c r="P28" s="654"/>
      <c r="Q28" s="654"/>
      <c r="R28" s="654"/>
      <c r="S28" s="654"/>
      <c r="T28" s="654"/>
      <c r="U28" s="654"/>
    </row>
    <row r="29" spans="1:21" ht="17.100000000000001" customHeight="1" x14ac:dyDescent="0.25">
      <c r="A29" s="556">
        <v>18</v>
      </c>
      <c r="B29" s="130">
        <f>'9'!B26</f>
        <v>0</v>
      </c>
      <c r="C29" s="130">
        <f>'9'!C26</f>
        <v>0</v>
      </c>
      <c r="D29" s="653">
        <f>'24'!D28</f>
        <v>0</v>
      </c>
      <c r="E29" s="654">
        <f t="shared" si="1"/>
        <v>0</v>
      </c>
      <c r="F29" s="654"/>
      <c r="G29" s="654" t="e">
        <f t="shared" si="0"/>
        <v>#DIV/0!</v>
      </c>
      <c r="H29" s="654"/>
      <c r="I29" s="654"/>
      <c r="J29" s="654"/>
      <c r="K29" s="654"/>
      <c r="L29" s="654"/>
      <c r="M29" s="654"/>
      <c r="N29" s="654"/>
      <c r="O29" s="654"/>
      <c r="P29" s="654"/>
      <c r="Q29" s="654"/>
      <c r="R29" s="654"/>
      <c r="S29" s="654"/>
      <c r="T29" s="654"/>
      <c r="U29" s="654"/>
    </row>
    <row r="30" spans="1:21" ht="17.100000000000001" customHeight="1" x14ac:dyDescent="0.25">
      <c r="A30" s="556">
        <v>19</v>
      </c>
      <c r="B30" s="130">
        <f>'9'!B27</f>
        <v>0</v>
      </c>
      <c r="C30" s="130">
        <f>'9'!C27</f>
        <v>0</v>
      </c>
      <c r="D30" s="653">
        <f>'24'!D29</f>
        <v>0</v>
      </c>
      <c r="E30" s="654">
        <f t="shared" si="1"/>
        <v>0</v>
      </c>
      <c r="F30" s="654"/>
      <c r="G30" s="654" t="e">
        <f t="shared" si="0"/>
        <v>#DIV/0!</v>
      </c>
      <c r="H30" s="654"/>
      <c r="I30" s="654"/>
      <c r="J30" s="654"/>
      <c r="K30" s="654"/>
      <c r="L30" s="654"/>
      <c r="M30" s="654"/>
      <c r="N30" s="654"/>
      <c r="O30" s="654"/>
      <c r="P30" s="654"/>
      <c r="Q30" s="654"/>
      <c r="R30" s="654"/>
      <c r="S30" s="654"/>
      <c r="T30" s="654"/>
      <c r="U30" s="654"/>
    </row>
    <row r="31" spans="1:21" ht="17.100000000000001" customHeight="1" x14ac:dyDescent="0.25">
      <c r="A31" s="556">
        <v>20</v>
      </c>
      <c r="B31" s="130">
        <f>'9'!B28</f>
        <v>0</v>
      </c>
      <c r="C31" s="130">
        <f>'9'!C28</f>
        <v>0</v>
      </c>
      <c r="D31" s="653">
        <f>'24'!D30</f>
        <v>0</v>
      </c>
      <c r="E31" s="654">
        <f t="shared" si="1"/>
        <v>0</v>
      </c>
      <c r="F31" s="654"/>
      <c r="G31" s="654" t="e">
        <f t="shared" si="0"/>
        <v>#DIV/0!</v>
      </c>
      <c r="H31" s="654"/>
      <c r="I31" s="654"/>
      <c r="J31" s="654"/>
      <c r="K31" s="654"/>
      <c r="L31" s="654"/>
      <c r="M31" s="654"/>
      <c r="N31" s="654"/>
      <c r="O31" s="654"/>
      <c r="P31" s="654"/>
      <c r="Q31" s="654"/>
      <c r="R31" s="654"/>
      <c r="S31" s="654"/>
      <c r="T31" s="654"/>
      <c r="U31" s="654"/>
    </row>
    <row r="32" spans="1:21" ht="17.100000000000001" customHeight="1" x14ac:dyDescent="0.25">
      <c r="A32" s="149"/>
      <c r="B32" s="644"/>
      <c r="C32" s="644"/>
      <c r="D32" s="653"/>
      <c r="E32" s="654"/>
      <c r="F32" s="654"/>
      <c r="G32" s="654"/>
      <c r="H32" s="654"/>
      <c r="I32" s="654"/>
      <c r="J32" s="654"/>
      <c r="K32" s="654"/>
      <c r="L32" s="654"/>
      <c r="M32" s="654"/>
      <c r="N32" s="654"/>
      <c r="O32" s="654"/>
      <c r="P32" s="654"/>
      <c r="Q32" s="654"/>
      <c r="R32" s="654"/>
      <c r="S32" s="654"/>
      <c r="T32" s="654"/>
      <c r="U32" s="654"/>
    </row>
    <row r="33" spans="1:21" ht="17.100000000000001" customHeight="1" x14ac:dyDescent="0.25">
      <c r="A33" s="149"/>
      <c r="B33" s="644"/>
      <c r="C33" s="644"/>
      <c r="D33" s="653"/>
      <c r="E33" s="654"/>
      <c r="F33" s="654"/>
      <c r="G33" s="654"/>
      <c r="H33" s="654"/>
      <c r="I33" s="654"/>
      <c r="J33" s="654"/>
      <c r="K33" s="654"/>
      <c r="L33" s="654"/>
      <c r="M33" s="654"/>
      <c r="N33" s="654"/>
      <c r="O33" s="654"/>
      <c r="P33" s="654"/>
      <c r="Q33" s="654"/>
      <c r="R33" s="654"/>
      <c r="S33" s="654"/>
      <c r="T33" s="654"/>
      <c r="U33" s="654"/>
    </row>
    <row r="34" spans="1:21" ht="17.100000000000001" customHeight="1" x14ac:dyDescent="0.25">
      <c r="A34" s="149"/>
      <c r="B34" s="644"/>
      <c r="C34" s="644"/>
      <c r="D34" s="653"/>
      <c r="E34" s="654"/>
      <c r="F34" s="654"/>
      <c r="G34" s="654"/>
      <c r="H34" s="654"/>
      <c r="I34" s="654"/>
      <c r="J34" s="654"/>
      <c r="K34" s="654"/>
      <c r="L34" s="654"/>
      <c r="M34" s="654"/>
      <c r="N34" s="654"/>
      <c r="O34" s="654"/>
      <c r="P34" s="654"/>
      <c r="Q34" s="654"/>
      <c r="R34" s="654"/>
      <c r="S34" s="654"/>
      <c r="T34" s="654"/>
      <c r="U34" s="654"/>
    </row>
    <row r="35" spans="1:21" ht="17.100000000000001" customHeight="1" x14ac:dyDescent="0.25">
      <c r="A35" s="149"/>
      <c r="B35" s="644"/>
      <c r="C35" s="644"/>
      <c r="D35" s="653"/>
      <c r="E35" s="654"/>
      <c r="F35" s="654"/>
      <c r="G35" s="654"/>
      <c r="H35" s="654"/>
      <c r="I35" s="654"/>
      <c r="J35" s="654"/>
      <c r="K35" s="654"/>
      <c r="L35" s="654"/>
      <c r="M35" s="654"/>
      <c r="N35" s="654"/>
      <c r="O35" s="654"/>
      <c r="P35" s="654"/>
      <c r="Q35" s="654"/>
      <c r="R35" s="654"/>
      <c r="S35" s="654"/>
      <c r="T35" s="654"/>
      <c r="U35" s="654"/>
    </row>
    <row r="36" spans="1:21" ht="17.100000000000001" customHeight="1" thickBot="1" x14ac:dyDescent="0.3">
      <c r="A36" s="371" t="s">
        <v>484</v>
      </c>
      <c r="B36" s="155"/>
      <c r="C36" s="645"/>
      <c r="D36" s="655">
        <f>SUM(D12:D35)</f>
        <v>0</v>
      </c>
      <c r="E36" s="656">
        <f>20%*D36</f>
        <v>0</v>
      </c>
      <c r="F36" s="656"/>
      <c r="G36" s="656" t="e">
        <f>SUM(G12:G35)</f>
        <v>#DIV/0!</v>
      </c>
      <c r="H36" s="656">
        <f>SUM(H12:H35)</f>
        <v>0</v>
      </c>
      <c r="I36" s="656">
        <f t="shared" ref="I36:U36" si="2">SUM(I12:I35)</f>
        <v>0</v>
      </c>
      <c r="J36" s="656">
        <f t="shared" si="2"/>
        <v>0</v>
      </c>
      <c r="K36" s="656">
        <f t="shared" si="2"/>
        <v>0</v>
      </c>
      <c r="L36" s="656">
        <f t="shared" si="2"/>
        <v>0</v>
      </c>
      <c r="M36" s="656">
        <f t="shared" si="2"/>
        <v>0</v>
      </c>
      <c r="N36" s="656">
        <f t="shared" si="2"/>
        <v>0</v>
      </c>
      <c r="O36" s="656">
        <f t="shared" si="2"/>
        <v>0</v>
      </c>
      <c r="P36" s="656">
        <f t="shared" si="2"/>
        <v>0</v>
      </c>
      <c r="Q36" s="656">
        <f t="shared" si="2"/>
        <v>0</v>
      </c>
      <c r="R36" s="656">
        <f t="shared" si="2"/>
        <v>0</v>
      </c>
      <c r="S36" s="656">
        <f t="shared" si="2"/>
        <v>0</v>
      </c>
      <c r="T36" s="656">
        <f t="shared" si="2"/>
        <v>0</v>
      </c>
      <c r="U36" s="656">
        <f t="shared" si="2"/>
        <v>0</v>
      </c>
    </row>
    <row r="38" spans="1:21" x14ac:dyDescent="0.25">
      <c r="A38" s="646" t="s">
        <v>388</v>
      </c>
    </row>
  </sheetData>
  <mergeCells count="23">
    <mergeCell ref="K9:K10"/>
    <mergeCell ref="L9:L10"/>
    <mergeCell ref="A8:A10"/>
    <mergeCell ref="B8:B10"/>
    <mergeCell ref="C8:C10"/>
    <mergeCell ref="D8:D10"/>
    <mergeCell ref="E8:E10"/>
    <mergeCell ref="A3:U3"/>
    <mergeCell ref="A4:U4"/>
    <mergeCell ref="O9:O10"/>
    <mergeCell ref="P9:P10"/>
    <mergeCell ref="Q9:Q10"/>
    <mergeCell ref="R9:R10"/>
    <mergeCell ref="J9:J10"/>
    <mergeCell ref="M9:M10"/>
    <mergeCell ref="N9:N10"/>
    <mergeCell ref="T8:T10"/>
    <mergeCell ref="U8:U10"/>
    <mergeCell ref="H9:H10"/>
    <mergeCell ref="I9:I10"/>
    <mergeCell ref="F8:G9"/>
    <mergeCell ref="H8:R8"/>
    <mergeCell ref="S8:S10"/>
  </mergeCells>
  <printOptions horizontalCentered="1"/>
  <pageMargins left="1.1100000000000001" right="0.9" top="1.1499999999999999" bottom="0.9" header="0" footer="0"/>
  <pageSetup paperSize="9" scale="40" orientation="landscape" horizontalDpi="300" verticalDpi="3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59084-23F4-476B-9673-269B680364E5}">
  <sheetPr codeName="Sheet30">
    <tabColor rgb="FF92D050"/>
    <pageSetUpPr fitToPage="1"/>
  </sheetPr>
  <dimension ref="A1:Y38"/>
  <sheetViews>
    <sheetView zoomScale="70" zoomScaleNormal="70" workbookViewId="0">
      <selection activeCell="R44" sqref="R44"/>
    </sheetView>
  </sheetViews>
  <sheetFormatPr defaultColWidth="9.28515625" defaultRowHeight="15" x14ac:dyDescent="0.25"/>
  <cols>
    <col min="1" max="1" width="5.5703125" style="148" customWidth="1"/>
    <col min="2" max="3" width="19.5703125" style="148" customWidth="1"/>
    <col min="4" max="9" width="8.5703125" style="148" customWidth="1"/>
    <col min="10" max="10" width="12.7109375" style="148" customWidth="1"/>
    <col min="11" max="11" width="8.5703125" style="148" customWidth="1"/>
    <col min="12" max="12" width="12.85546875" style="148" customWidth="1"/>
    <col min="13" max="13" width="8.5703125" style="148" customWidth="1"/>
    <col min="14" max="14" width="12" style="148" customWidth="1"/>
    <col min="15" max="15" width="8.5703125" style="148" customWidth="1"/>
    <col min="16" max="16" width="11.5703125" style="148" customWidth="1"/>
    <col min="17" max="17" width="8.5703125" style="148" customWidth="1"/>
    <col min="18" max="18" width="11.7109375" style="148" customWidth="1"/>
    <col min="19" max="19" width="8.5703125" style="148" customWidth="1"/>
    <col min="20" max="20" width="12.28515625" style="148" customWidth="1"/>
    <col min="21" max="21" width="8.5703125" style="148" customWidth="1"/>
    <col min="22" max="22" width="10.7109375" style="148" customWidth="1"/>
    <col min="23" max="23" width="8.5703125" style="148" customWidth="1"/>
    <col min="24" max="24" width="12" style="148" customWidth="1"/>
    <col min="25" max="25" width="8.5703125" style="148" customWidth="1"/>
    <col min="26" max="262" width="9.28515625" style="148"/>
    <col min="263" max="263" width="5.5703125" style="148" customWidth="1"/>
    <col min="264" max="265" width="19.5703125" style="148" customWidth="1"/>
    <col min="266" max="266" width="12.5703125" style="148" customWidth="1"/>
    <col min="267" max="267" width="13.42578125" style="148" customWidth="1"/>
    <col min="268" max="268" width="9.42578125" style="148" customWidth="1"/>
    <col min="269" max="269" width="9.5703125" style="148" customWidth="1"/>
    <col min="270" max="281" width="8.5703125" style="148" customWidth="1"/>
    <col min="282" max="518" width="9.28515625" style="148"/>
    <col min="519" max="519" width="5.5703125" style="148" customWidth="1"/>
    <col min="520" max="521" width="19.5703125" style="148" customWidth="1"/>
    <col min="522" max="522" width="12.5703125" style="148" customWidth="1"/>
    <col min="523" max="523" width="13.42578125" style="148" customWidth="1"/>
    <col min="524" max="524" width="9.42578125" style="148" customWidth="1"/>
    <col min="525" max="525" width="9.5703125" style="148" customWidth="1"/>
    <col min="526" max="537" width="8.5703125" style="148" customWidth="1"/>
    <col min="538" max="774" width="9.28515625" style="148"/>
    <col min="775" max="775" width="5.5703125" style="148" customWidth="1"/>
    <col min="776" max="777" width="19.5703125" style="148" customWidth="1"/>
    <col min="778" max="778" width="12.5703125" style="148" customWidth="1"/>
    <col min="779" max="779" width="13.42578125" style="148" customWidth="1"/>
    <col min="780" max="780" width="9.42578125" style="148" customWidth="1"/>
    <col min="781" max="781" width="9.5703125" style="148" customWidth="1"/>
    <col min="782" max="793" width="8.5703125" style="148" customWidth="1"/>
    <col min="794" max="1030" width="9.28515625" style="148"/>
    <col min="1031" max="1031" width="5.5703125" style="148" customWidth="1"/>
    <col min="1032" max="1033" width="19.5703125" style="148" customWidth="1"/>
    <col min="1034" max="1034" width="12.5703125" style="148" customWidth="1"/>
    <col min="1035" max="1035" width="13.42578125" style="148" customWidth="1"/>
    <col min="1036" max="1036" width="9.42578125" style="148" customWidth="1"/>
    <col min="1037" max="1037" width="9.5703125" style="148" customWidth="1"/>
    <col min="1038" max="1049" width="8.5703125" style="148" customWidth="1"/>
    <col min="1050" max="1286" width="9.28515625" style="148"/>
    <col min="1287" max="1287" width="5.5703125" style="148" customWidth="1"/>
    <col min="1288" max="1289" width="19.5703125" style="148" customWidth="1"/>
    <col min="1290" max="1290" width="12.5703125" style="148" customWidth="1"/>
    <col min="1291" max="1291" width="13.42578125" style="148" customWidth="1"/>
    <col min="1292" max="1292" width="9.42578125" style="148" customWidth="1"/>
    <col min="1293" max="1293" width="9.5703125" style="148" customWidth="1"/>
    <col min="1294" max="1305" width="8.5703125" style="148" customWidth="1"/>
    <col min="1306" max="1542" width="9.28515625" style="148"/>
    <col min="1543" max="1543" width="5.5703125" style="148" customWidth="1"/>
    <col min="1544" max="1545" width="19.5703125" style="148" customWidth="1"/>
    <col min="1546" max="1546" width="12.5703125" style="148" customWidth="1"/>
    <col min="1547" max="1547" width="13.42578125" style="148" customWidth="1"/>
    <col min="1548" max="1548" width="9.42578125" style="148" customWidth="1"/>
    <col min="1549" max="1549" width="9.5703125" style="148" customWidth="1"/>
    <col min="1550" max="1561" width="8.5703125" style="148" customWidth="1"/>
    <col min="1562" max="1798" width="9.28515625" style="148"/>
    <col min="1799" max="1799" width="5.5703125" style="148" customWidth="1"/>
    <col min="1800" max="1801" width="19.5703125" style="148" customWidth="1"/>
    <col min="1802" max="1802" width="12.5703125" style="148" customWidth="1"/>
    <col min="1803" max="1803" width="13.42578125" style="148" customWidth="1"/>
    <col min="1804" max="1804" width="9.42578125" style="148" customWidth="1"/>
    <col min="1805" max="1805" width="9.5703125" style="148" customWidth="1"/>
    <col min="1806" max="1817" width="8.5703125" style="148" customWidth="1"/>
    <col min="1818" max="2054" width="9.28515625" style="148"/>
    <col min="2055" max="2055" width="5.5703125" style="148" customWidth="1"/>
    <col min="2056" max="2057" width="19.5703125" style="148" customWidth="1"/>
    <col min="2058" max="2058" width="12.5703125" style="148" customWidth="1"/>
    <col min="2059" max="2059" width="13.42578125" style="148" customWidth="1"/>
    <col min="2060" max="2060" width="9.42578125" style="148" customWidth="1"/>
    <col min="2061" max="2061" width="9.5703125" style="148" customWidth="1"/>
    <col min="2062" max="2073" width="8.5703125" style="148" customWidth="1"/>
    <col min="2074" max="2310" width="9.28515625" style="148"/>
    <col min="2311" max="2311" width="5.5703125" style="148" customWidth="1"/>
    <col min="2312" max="2313" width="19.5703125" style="148" customWidth="1"/>
    <col min="2314" max="2314" width="12.5703125" style="148" customWidth="1"/>
    <col min="2315" max="2315" width="13.42578125" style="148" customWidth="1"/>
    <col min="2316" max="2316" width="9.42578125" style="148" customWidth="1"/>
    <col min="2317" max="2317" width="9.5703125" style="148" customWidth="1"/>
    <col min="2318" max="2329" width="8.5703125" style="148" customWidth="1"/>
    <col min="2330" max="2566" width="9.28515625" style="148"/>
    <col min="2567" max="2567" width="5.5703125" style="148" customWidth="1"/>
    <col min="2568" max="2569" width="19.5703125" style="148" customWidth="1"/>
    <col min="2570" max="2570" width="12.5703125" style="148" customWidth="1"/>
    <col min="2571" max="2571" width="13.42578125" style="148" customWidth="1"/>
    <col min="2572" max="2572" width="9.42578125" style="148" customWidth="1"/>
    <col min="2573" max="2573" width="9.5703125" style="148" customWidth="1"/>
    <col min="2574" max="2585" width="8.5703125" style="148" customWidth="1"/>
    <col min="2586" max="2822" width="9.28515625" style="148"/>
    <col min="2823" max="2823" width="5.5703125" style="148" customWidth="1"/>
    <col min="2824" max="2825" width="19.5703125" style="148" customWidth="1"/>
    <col min="2826" max="2826" width="12.5703125" style="148" customWidth="1"/>
    <col min="2827" max="2827" width="13.42578125" style="148" customWidth="1"/>
    <col min="2828" max="2828" width="9.42578125" style="148" customWidth="1"/>
    <col min="2829" max="2829" width="9.5703125" style="148" customWidth="1"/>
    <col min="2830" max="2841" width="8.5703125" style="148" customWidth="1"/>
    <col min="2842" max="3078" width="9.28515625" style="148"/>
    <col min="3079" max="3079" width="5.5703125" style="148" customWidth="1"/>
    <col min="3080" max="3081" width="19.5703125" style="148" customWidth="1"/>
    <col min="3082" max="3082" width="12.5703125" style="148" customWidth="1"/>
    <col min="3083" max="3083" width="13.42578125" style="148" customWidth="1"/>
    <col min="3084" max="3084" width="9.42578125" style="148" customWidth="1"/>
    <col min="3085" max="3085" width="9.5703125" style="148" customWidth="1"/>
    <col min="3086" max="3097" width="8.5703125" style="148" customWidth="1"/>
    <col min="3098" max="3334" width="9.28515625" style="148"/>
    <col min="3335" max="3335" width="5.5703125" style="148" customWidth="1"/>
    <col min="3336" max="3337" width="19.5703125" style="148" customWidth="1"/>
    <col min="3338" max="3338" width="12.5703125" style="148" customWidth="1"/>
    <col min="3339" max="3339" width="13.42578125" style="148" customWidth="1"/>
    <col min="3340" max="3340" width="9.42578125" style="148" customWidth="1"/>
    <col min="3341" max="3341" width="9.5703125" style="148" customWidth="1"/>
    <col min="3342" max="3353" width="8.5703125" style="148" customWidth="1"/>
    <col min="3354" max="3590" width="9.28515625" style="148"/>
    <col min="3591" max="3591" width="5.5703125" style="148" customWidth="1"/>
    <col min="3592" max="3593" width="19.5703125" style="148" customWidth="1"/>
    <col min="3594" max="3594" width="12.5703125" style="148" customWidth="1"/>
    <col min="3595" max="3595" width="13.42578125" style="148" customWidth="1"/>
    <col min="3596" max="3596" width="9.42578125" style="148" customWidth="1"/>
    <col min="3597" max="3597" width="9.5703125" style="148" customWidth="1"/>
    <col min="3598" max="3609" width="8.5703125" style="148" customWidth="1"/>
    <col min="3610" max="3846" width="9.28515625" style="148"/>
    <col min="3847" max="3847" width="5.5703125" style="148" customWidth="1"/>
    <col min="3848" max="3849" width="19.5703125" style="148" customWidth="1"/>
    <col min="3850" max="3850" width="12.5703125" style="148" customWidth="1"/>
    <col min="3851" max="3851" width="13.42578125" style="148" customWidth="1"/>
    <col min="3852" max="3852" width="9.42578125" style="148" customWidth="1"/>
    <col min="3853" max="3853" width="9.5703125" style="148" customWidth="1"/>
    <col min="3854" max="3865" width="8.5703125" style="148" customWidth="1"/>
    <col min="3866" max="4102" width="9.28515625" style="148"/>
    <col min="4103" max="4103" width="5.5703125" style="148" customWidth="1"/>
    <col min="4104" max="4105" width="19.5703125" style="148" customWidth="1"/>
    <col min="4106" max="4106" width="12.5703125" style="148" customWidth="1"/>
    <col min="4107" max="4107" width="13.42578125" style="148" customWidth="1"/>
    <col min="4108" max="4108" width="9.42578125" style="148" customWidth="1"/>
    <col min="4109" max="4109" width="9.5703125" style="148" customWidth="1"/>
    <col min="4110" max="4121" width="8.5703125" style="148" customWidth="1"/>
    <col min="4122" max="4358" width="9.28515625" style="148"/>
    <col min="4359" max="4359" width="5.5703125" style="148" customWidth="1"/>
    <col min="4360" max="4361" width="19.5703125" style="148" customWidth="1"/>
    <col min="4362" max="4362" width="12.5703125" style="148" customWidth="1"/>
    <col min="4363" max="4363" width="13.42578125" style="148" customWidth="1"/>
    <col min="4364" max="4364" width="9.42578125" style="148" customWidth="1"/>
    <col min="4365" max="4365" width="9.5703125" style="148" customWidth="1"/>
    <col min="4366" max="4377" width="8.5703125" style="148" customWidth="1"/>
    <col min="4378" max="4614" width="9.28515625" style="148"/>
    <col min="4615" max="4615" width="5.5703125" style="148" customWidth="1"/>
    <col min="4616" max="4617" width="19.5703125" style="148" customWidth="1"/>
    <col min="4618" max="4618" width="12.5703125" style="148" customWidth="1"/>
    <col min="4619" max="4619" width="13.42578125" style="148" customWidth="1"/>
    <col min="4620" max="4620" width="9.42578125" style="148" customWidth="1"/>
    <col min="4621" max="4621" width="9.5703125" style="148" customWidth="1"/>
    <col min="4622" max="4633" width="8.5703125" style="148" customWidth="1"/>
    <col min="4634" max="4870" width="9.28515625" style="148"/>
    <col min="4871" max="4871" width="5.5703125" style="148" customWidth="1"/>
    <col min="4872" max="4873" width="19.5703125" style="148" customWidth="1"/>
    <col min="4874" max="4874" width="12.5703125" style="148" customWidth="1"/>
    <col min="4875" max="4875" width="13.42578125" style="148" customWidth="1"/>
    <col min="4876" max="4876" width="9.42578125" style="148" customWidth="1"/>
    <col min="4877" max="4877" width="9.5703125" style="148" customWidth="1"/>
    <col min="4878" max="4889" width="8.5703125" style="148" customWidth="1"/>
    <col min="4890" max="5126" width="9.28515625" style="148"/>
    <col min="5127" max="5127" width="5.5703125" style="148" customWidth="1"/>
    <col min="5128" max="5129" width="19.5703125" style="148" customWidth="1"/>
    <col min="5130" max="5130" width="12.5703125" style="148" customWidth="1"/>
    <col min="5131" max="5131" width="13.42578125" style="148" customWidth="1"/>
    <col min="5132" max="5132" width="9.42578125" style="148" customWidth="1"/>
    <col min="5133" max="5133" width="9.5703125" style="148" customWidth="1"/>
    <col min="5134" max="5145" width="8.5703125" style="148" customWidth="1"/>
    <col min="5146" max="5382" width="9.28515625" style="148"/>
    <col min="5383" max="5383" width="5.5703125" style="148" customWidth="1"/>
    <col min="5384" max="5385" width="19.5703125" style="148" customWidth="1"/>
    <col min="5386" max="5386" width="12.5703125" style="148" customWidth="1"/>
    <col min="5387" max="5387" width="13.42578125" style="148" customWidth="1"/>
    <col min="5388" max="5388" width="9.42578125" style="148" customWidth="1"/>
    <col min="5389" max="5389" width="9.5703125" style="148" customWidth="1"/>
    <col min="5390" max="5401" width="8.5703125" style="148" customWidth="1"/>
    <col min="5402" max="5638" width="9.28515625" style="148"/>
    <col min="5639" max="5639" width="5.5703125" style="148" customWidth="1"/>
    <col min="5640" max="5641" width="19.5703125" style="148" customWidth="1"/>
    <col min="5642" max="5642" width="12.5703125" style="148" customWidth="1"/>
    <col min="5643" max="5643" width="13.42578125" style="148" customWidth="1"/>
    <col min="5644" max="5644" width="9.42578125" style="148" customWidth="1"/>
    <col min="5645" max="5645" width="9.5703125" style="148" customWidth="1"/>
    <col min="5646" max="5657" width="8.5703125" style="148" customWidth="1"/>
    <col min="5658" max="5894" width="9.28515625" style="148"/>
    <col min="5895" max="5895" width="5.5703125" style="148" customWidth="1"/>
    <col min="5896" max="5897" width="19.5703125" style="148" customWidth="1"/>
    <col min="5898" max="5898" width="12.5703125" style="148" customWidth="1"/>
    <col min="5899" max="5899" width="13.42578125" style="148" customWidth="1"/>
    <col min="5900" max="5900" width="9.42578125" style="148" customWidth="1"/>
    <col min="5901" max="5901" width="9.5703125" style="148" customWidth="1"/>
    <col min="5902" max="5913" width="8.5703125" style="148" customWidth="1"/>
    <col min="5914" max="6150" width="9.28515625" style="148"/>
    <col min="6151" max="6151" width="5.5703125" style="148" customWidth="1"/>
    <col min="6152" max="6153" width="19.5703125" style="148" customWidth="1"/>
    <col min="6154" max="6154" width="12.5703125" style="148" customWidth="1"/>
    <col min="6155" max="6155" width="13.42578125" style="148" customWidth="1"/>
    <col min="6156" max="6156" width="9.42578125" style="148" customWidth="1"/>
    <col min="6157" max="6157" width="9.5703125" style="148" customWidth="1"/>
    <col min="6158" max="6169" width="8.5703125" style="148" customWidth="1"/>
    <col min="6170" max="6406" width="9.28515625" style="148"/>
    <col min="6407" max="6407" width="5.5703125" style="148" customWidth="1"/>
    <col min="6408" max="6409" width="19.5703125" style="148" customWidth="1"/>
    <col min="6410" max="6410" width="12.5703125" style="148" customWidth="1"/>
    <col min="6411" max="6411" width="13.42578125" style="148" customWidth="1"/>
    <col min="6412" max="6412" width="9.42578125" style="148" customWidth="1"/>
    <col min="6413" max="6413" width="9.5703125" style="148" customWidth="1"/>
    <col min="6414" max="6425" width="8.5703125" style="148" customWidth="1"/>
    <col min="6426" max="6662" width="9.28515625" style="148"/>
    <col min="6663" max="6663" width="5.5703125" style="148" customWidth="1"/>
    <col min="6664" max="6665" width="19.5703125" style="148" customWidth="1"/>
    <col min="6666" max="6666" width="12.5703125" style="148" customWidth="1"/>
    <col min="6667" max="6667" width="13.42578125" style="148" customWidth="1"/>
    <col min="6668" max="6668" width="9.42578125" style="148" customWidth="1"/>
    <col min="6669" max="6669" width="9.5703125" style="148" customWidth="1"/>
    <col min="6670" max="6681" width="8.5703125" style="148" customWidth="1"/>
    <col min="6682" max="6918" width="9.28515625" style="148"/>
    <col min="6919" max="6919" width="5.5703125" style="148" customWidth="1"/>
    <col min="6920" max="6921" width="19.5703125" style="148" customWidth="1"/>
    <col min="6922" max="6922" width="12.5703125" style="148" customWidth="1"/>
    <col min="6923" max="6923" width="13.42578125" style="148" customWidth="1"/>
    <col min="6924" max="6924" width="9.42578125" style="148" customWidth="1"/>
    <col min="6925" max="6925" width="9.5703125" style="148" customWidth="1"/>
    <col min="6926" max="6937" width="8.5703125" style="148" customWidth="1"/>
    <col min="6938" max="7174" width="9.28515625" style="148"/>
    <col min="7175" max="7175" width="5.5703125" style="148" customWidth="1"/>
    <col min="7176" max="7177" width="19.5703125" style="148" customWidth="1"/>
    <col min="7178" max="7178" width="12.5703125" style="148" customWidth="1"/>
    <col min="7179" max="7179" width="13.42578125" style="148" customWidth="1"/>
    <col min="7180" max="7180" width="9.42578125" style="148" customWidth="1"/>
    <col min="7181" max="7181" width="9.5703125" style="148" customWidth="1"/>
    <col min="7182" max="7193" width="8.5703125" style="148" customWidth="1"/>
    <col min="7194" max="7430" width="9.28515625" style="148"/>
    <col min="7431" max="7431" width="5.5703125" style="148" customWidth="1"/>
    <col min="7432" max="7433" width="19.5703125" style="148" customWidth="1"/>
    <col min="7434" max="7434" width="12.5703125" style="148" customWidth="1"/>
    <col min="7435" max="7435" width="13.42578125" style="148" customWidth="1"/>
    <col min="7436" max="7436" width="9.42578125" style="148" customWidth="1"/>
    <col min="7437" max="7437" width="9.5703125" style="148" customWidth="1"/>
    <col min="7438" max="7449" width="8.5703125" style="148" customWidth="1"/>
    <col min="7450" max="7686" width="9.28515625" style="148"/>
    <col min="7687" max="7687" width="5.5703125" style="148" customWidth="1"/>
    <col min="7688" max="7689" width="19.5703125" style="148" customWidth="1"/>
    <col min="7690" max="7690" width="12.5703125" style="148" customWidth="1"/>
    <col min="7691" max="7691" width="13.42578125" style="148" customWidth="1"/>
    <col min="7692" max="7692" width="9.42578125" style="148" customWidth="1"/>
    <col min="7693" max="7693" width="9.5703125" style="148" customWidth="1"/>
    <col min="7694" max="7705" width="8.5703125" style="148" customWidth="1"/>
    <col min="7706" max="7942" width="9.28515625" style="148"/>
    <col min="7943" max="7943" width="5.5703125" style="148" customWidth="1"/>
    <col min="7944" max="7945" width="19.5703125" style="148" customWidth="1"/>
    <col min="7946" max="7946" width="12.5703125" style="148" customWidth="1"/>
    <col min="7947" max="7947" width="13.42578125" style="148" customWidth="1"/>
    <col min="7948" max="7948" width="9.42578125" style="148" customWidth="1"/>
    <col min="7949" max="7949" width="9.5703125" style="148" customWidth="1"/>
    <col min="7950" max="7961" width="8.5703125" style="148" customWidth="1"/>
    <col min="7962" max="8198" width="9.28515625" style="148"/>
    <col min="8199" max="8199" width="5.5703125" style="148" customWidth="1"/>
    <col min="8200" max="8201" width="19.5703125" style="148" customWidth="1"/>
    <col min="8202" max="8202" width="12.5703125" style="148" customWidth="1"/>
    <col min="8203" max="8203" width="13.42578125" style="148" customWidth="1"/>
    <col min="8204" max="8204" width="9.42578125" style="148" customWidth="1"/>
    <col min="8205" max="8205" width="9.5703125" style="148" customWidth="1"/>
    <col min="8206" max="8217" width="8.5703125" style="148" customWidth="1"/>
    <col min="8218" max="8454" width="9.28515625" style="148"/>
    <col min="8455" max="8455" width="5.5703125" style="148" customWidth="1"/>
    <col min="8456" max="8457" width="19.5703125" style="148" customWidth="1"/>
    <col min="8458" max="8458" width="12.5703125" style="148" customWidth="1"/>
    <col min="8459" max="8459" width="13.42578125" style="148" customWidth="1"/>
    <col min="8460" max="8460" width="9.42578125" style="148" customWidth="1"/>
    <col min="8461" max="8461" width="9.5703125" style="148" customWidth="1"/>
    <col min="8462" max="8473" width="8.5703125" style="148" customWidth="1"/>
    <col min="8474" max="8710" width="9.28515625" style="148"/>
    <col min="8711" max="8711" width="5.5703125" style="148" customWidth="1"/>
    <col min="8712" max="8713" width="19.5703125" style="148" customWidth="1"/>
    <col min="8714" max="8714" width="12.5703125" style="148" customWidth="1"/>
    <col min="8715" max="8715" width="13.42578125" style="148" customWidth="1"/>
    <col min="8716" max="8716" width="9.42578125" style="148" customWidth="1"/>
    <col min="8717" max="8717" width="9.5703125" style="148" customWidth="1"/>
    <col min="8718" max="8729" width="8.5703125" style="148" customWidth="1"/>
    <col min="8730" max="8966" width="9.28515625" style="148"/>
    <col min="8967" max="8967" width="5.5703125" style="148" customWidth="1"/>
    <col min="8968" max="8969" width="19.5703125" style="148" customWidth="1"/>
    <col min="8970" max="8970" width="12.5703125" style="148" customWidth="1"/>
    <col min="8971" max="8971" width="13.42578125" style="148" customWidth="1"/>
    <col min="8972" max="8972" width="9.42578125" style="148" customWidth="1"/>
    <col min="8973" max="8973" width="9.5703125" style="148" customWidth="1"/>
    <col min="8974" max="8985" width="8.5703125" style="148" customWidth="1"/>
    <col min="8986" max="9222" width="9.28515625" style="148"/>
    <col min="9223" max="9223" width="5.5703125" style="148" customWidth="1"/>
    <col min="9224" max="9225" width="19.5703125" style="148" customWidth="1"/>
    <col min="9226" max="9226" width="12.5703125" style="148" customWidth="1"/>
    <col min="9227" max="9227" width="13.42578125" style="148" customWidth="1"/>
    <col min="9228" max="9228" width="9.42578125" style="148" customWidth="1"/>
    <col min="9229" max="9229" width="9.5703125" style="148" customWidth="1"/>
    <col min="9230" max="9241" width="8.5703125" style="148" customWidth="1"/>
    <col min="9242" max="9478" width="9.28515625" style="148"/>
    <col min="9479" max="9479" width="5.5703125" style="148" customWidth="1"/>
    <col min="9480" max="9481" width="19.5703125" style="148" customWidth="1"/>
    <col min="9482" max="9482" width="12.5703125" style="148" customWidth="1"/>
    <col min="9483" max="9483" width="13.42578125" style="148" customWidth="1"/>
    <col min="9484" max="9484" width="9.42578125" style="148" customWidth="1"/>
    <col min="9485" max="9485" width="9.5703125" style="148" customWidth="1"/>
    <col min="9486" max="9497" width="8.5703125" style="148" customWidth="1"/>
    <col min="9498" max="9734" width="9.28515625" style="148"/>
    <col min="9735" max="9735" width="5.5703125" style="148" customWidth="1"/>
    <col min="9736" max="9737" width="19.5703125" style="148" customWidth="1"/>
    <col min="9738" max="9738" width="12.5703125" style="148" customWidth="1"/>
    <col min="9739" max="9739" width="13.42578125" style="148" customWidth="1"/>
    <col min="9740" max="9740" width="9.42578125" style="148" customWidth="1"/>
    <col min="9741" max="9741" width="9.5703125" style="148" customWidth="1"/>
    <col min="9742" max="9753" width="8.5703125" style="148" customWidth="1"/>
    <col min="9754" max="9990" width="9.28515625" style="148"/>
    <col min="9991" max="9991" width="5.5703125" style="148" customWidth="1"/>
    <col min="9992" max="9993" width="19.5703125" style="148" customWidth="1"/>
    <col min="9994" max="9994" width="12.5703125" style="148" customWidth="1"/>
    <col min="9995" max="9995" width="13.42578125" style="148" customWidth="1"/>
    <col min="9996" max="9996" width="9.42578125" style="148" customWidth="1"/>
    <col min="9997" max="9997" width="9.5703125" style="148" customWidth="1"/>
    <col min="9998" max="10009" width="8.5703125" style="148" customWidth="1"/>
    <col min="10010" max="10246" width="9.28515625" style="148"/>
    <col min="10247" max="10247" width="5.5703125" style="148" customWidth="1"/>
    <col min="10248" max="10249" width="19.5703125" style="148" customWidth="1"/>
    <col min="10250" max="10250" width="12.5703125" style="148" customWidth="1"/>
    <col min="10251" max="10251" width="13.42578125" style="148" customWidth="1"/>
    <col min="10252" max="10252" width="9.42578125" style="148" customWidth="1"/>
    <col min="10253" max="10253" width="9.5703125" style="148" customWidth="1"/>
    <col min="10254" max="10265" width="8.5703125" style="148" customWidth="1"/>
    <col min="10266" max="10502" width="9.28515625" style="148"/>
    <col min="10503" max="10503" width="5.5703125" style="148" customWidth="1"/>
    <col min="10504" max="10505" width="19.5703125" style="148" customWidth="1"/>
    <col min="10506" max="10506" width="12.5703125" style="148" customWidth="1"/>
    <col min="10507" max="10507" width="13.42578125" style="148" customWidth="1"/>
    <col min="10508" max="10508" width="9.42578125" style="148" customWidth="1"/>
    <col min="10509" max="10509" width="9.5703125" style="148" customWidth="1"/>
    <col min="10510" max="10521" width="8.5703125" style="148" customWidth="1"/>
    <col min="10522" max="10758" width="9.28515625" style="148"/>
    <col min="10759" max="10759" width="5.5703125" style="148" customWidth="1"/>
    <col min="10760" max="10761" width="19.5703125" style="148" customWidth="1"/>
    <col min="10762" max="10762" width="12.5703125" style="148" customWidth="1"/>
    <col min="10763" max="10763" width="13.42578125" style="148" customWidth="1"/>
    <col min="10764" max="10764" width="9.42578125" style="148" customWidth="1"/>
    <col min="10765" max="10765" width="9.5703125" style="148" customWidth="1"/>
    <col min="10766" max="10777" width="8.5703125" style="148" customWidth="1"/>
    <col min="10778" max="11014" width="9.28515625" style="148"/>
    <col min="11015" max="11015" width="5.5703125" style="148" customWidth="1"/>
    <col min="11016" max="11017" width="19.5703125" style="148" customWidth="1"/>
    <col min="11018" max="11018" width="12.5703125" style="148" customWidth="1"/>
    <col min="11019" max="11019" width="13.42578125" style="148" customWidth="1"/>
    <col min="11020" max="11020" width="9.42578125" style="148" customWidth="1"/>
    <col min="11021" max="11021" width="9.5703125" style="148" customWidth="1"/>
    <col min="11022" max="11033" width="8.5703125" style="148" customWidth="1"/>
    <col min="11034" max="11270" width="9.28515625" style="148"/>
    <col min="11271" max="11271" width="5.5703125" style="148" customWidth="1"/>
    <col min="11272" max="11273" width="19.5703125" style="148" customWidth="1"/>
    <col min="11274" max="11274" width="12.5703125" style="148" customWidth="1"/>
    <col min="11275" max="11275" width="13.42578125" style="148" customWidth="1"/>
    <col min="11276" max="11276" width="9.42578125" style="148" customWidth="1"/>
    <col min="11277" max="11277" width="9.5703125" style="148" customWidth="1"/>
    <col min="11278" max="11289" width="8.5703125" style="148" customWidth="1"/>
    <col min="11290" max="11526" width="9.28515625" style="148"/>
    <col min="11527" max="11527" width="5.5703125" style="148" customWidth="1"/>
    <col min="11528" max="11529" width="19.5703125" style="148" customWidth="1"/>
    <col min="11530" max="11530" width="12.5703125" style="148" customWidth="1"/>
    <col min="11531" max="11531" width="13.42578125" style="148" customWidth="1"/>
    <col min="11532" max="11532" width="9.42578125" style="148" customWidth="1"/>
    <col min="11533" max="11533" width="9.5703125" style="148" customWidth="1"/>
    <col min="11534" max="11545" width="8.5703125" style="148" customWidth="1"/>
    <col min="11546" max="11782" width="9.28515625" style="148"/>
    <col min="11783" max="11783" width="5.5703125" style="148" customWidth="1"/>
    <col min="11784" max="11785" width="19.5703125" style="148" customWidth="1"/>
    <col min="11786" max="11786" width="12.5703125" style="148" customWidth="1"/>
    <col min="11787" max="11787" width="13.42578125" style="148" customWidth="1"/>
    <col min="11788" max="11788" width="9.42578125" style="148" customWidth="1"/>
    <col min="11789" max="11789" width="9.5703125" style="148" customWidth="1"/>
    <col min="11790" max="11801" width="8.5703125" style="148" customWidth="1"/>
    <col min="11802" max="12038" width="9.28515625" style="148"/>
    <col min="12039" max="12039" width="5.5703125" style="148" customWidth="1"/>
    <col min="12040" max="12041" width="19.5703125" style="148" customWidth="1"/>
    <col min="12042" max="12042" width="12.5703125" style="148" customWidth="1"/>
    <col min="12043" max="12043" width="13.42578125" style="148" customWidth="1"/>
    <col min="12044" max="12044" width="9.42578125" style="148" customWidth="1"/>
    <col min="12045" max="12045" width="9.5703125" style="148" customWidth="1"/>
    <col min="12046" max="12057" width="8.5703125" style="148" customWidth="1"/>
    <col min="12058" max="12294" width="9.28515625" style="148"/>
    <col min="12295" max="12295" width="5.5703125" style="148" customWidth="1"/>
    <col min="12296" max="12297" width="19.5703125" style="148" customWidth="1"/>
    <col min="12298" max="12298" width="12.5703125" style="148" customWidth="1"/>
    <col min="12299" max="12299" width="13.42578125" style="148" customWidth="1"/>
    <col min="12300" max="12300" width="9.42578125" style="148" customWidth="1"/>
    <col min="12301" max="12301" width="9.5703125" style="148" customWidth="1"/>
    <col min="12302" max="12313" width="8.5703125" style="148" customWidth="1"/>
    <col min="12314" max="12550" width="9.28515625" style="148"/>
    <col min="12551" max="12551" width="5.5703125" style="148" customWidth="1"/>
    <col min="12552" max="12553" width="19.5703125" style="148" customWidth="1"/>
    <col min="12554" max="12554" width="12.5703125" style="148" customWidth="1"/>
    <col min="12555" max="12555" width="13.42578125" style="148" customWidth="1"/>
    <col min="12556" max="12556" width="9.42578125" style="148" customWidth="1"/>
    <col min="12557" max="12557" width="9.5703125" style="148" customWidth="1"/>
    <col min="12558" max="12569" width="8.5703125" style="148" customWidth="1"/>
    <col min="12570" max="12806" width="9.28515625" style="148"/>
    <col min="12807" max="12807" width="5.5703125" style="148" customWidth="1"/>
    <col min="12808" max="12809" width="19.5703125" style="148" customWidth="1"/>
    <col min="12810" max="12810" width="12.5703125" style="148" customWidth="1"/>
    <col min="12811" max="12811" width="13.42578125" style="148" customWidth="1"/>
    <col min="12812" max="12812" width="9.42578125" style="148" customWidth="1"/>
    <col min="12813" max="12813" width="9.5703125" style="148" customWidth="1"/>
    <col min="12814" max="12825" width="8.5703125" style="148" customWidth="1"/>
    <col min="12826" max="13062" width="9.28515625" style="148"/>
    <col min="13063" max="13063" width="5.5703125" style="148" customWidth="1"/>
    <col min="13064" max="13065" width="19.5703125" style="148" customWidth="1"/>
    <col min="13066" max="13066" width="12.5703125" style="148" customWidth="1"/>
    <col min="13067" max="13067" width="13.42578125" style="148" customWidth="1"/>
    <col min="13068" max="13068" width="9.42578125" style="148" customWidth="1"/>
    <col min="13069" max="13069" width="9.5703125" style="148" customWidth="1"/>
    <col min="13070" max="13081" width="8.5703125" style="148" customWidth="1"/>
    <col min="13082" max="13318" width="9.28515625" style="148"/>
    <col min="13319" max="13319" width="5.5703125" style="148" customWidth="1"/>
    <col min="13320" max="13321" width="19.5703125" style="148" customWidth="1"/>
    <col min="13322" max="13322" width="12.5703125" style="148" customWidth="1"/>
    <col min="13323" max="13323" width="13.42578125" style="148" customWidth="1"/>
    <col min="13324" max="13324" width="9.42578125" style="148" customWidth="1"/>
    <col min="13325" max="13325" width="9.5703125" style="148" customWidth="1"/>
    <col min="13326" max="13337" width="8.5703125" style="148" customWidth="1"/>
    <col min="13338" max="13574" width="9.28515625" style="148"/>
    <col min="13575" max="13575" width="5.5703125" style="148" customWidth="1"/>
    <col min="13576" max="13577" width="19.5703125" style="148" customWidth="1"/>
    <col min="13578" max="13578" width="12.5703125" style="148" customWidth="1"/>
    <col min="13579" max="13579" width="13.42578125" style="148" customWidth="1"/>
    <col min="13580" max="13580" width="9.42578125" style="148" customWidth="1"/>
    <col min="13581" max="13581" width="9.5703125" style="148" customWidth="1"/>
    <col min="13582" max="13593" width="8.5703125" style="148" customWidth="1"/>
    <col min="13594" max="13830" width="9.28515625" style="148"/>
    <col min="13831" max="13831" width="5.5703125" style="148" customWidth="1"/>
    <col min="13832" max="13833" width="19.5703125" style="148" customWidth="1"/>
    <col min="13834" max="13834" width="12.5703125" style="148" customWidth="1"/>
    <col min="13835" max="13835" width="13.42578125" style="148" customWidth="1"/>
    <col min="13836" max="13836" width="9.42578125" style="148" customWidth="1"/>
    <col min="13837" max="13837" width="9.5703125" style="148" customWidth="1"/>
    <col min="13838" max="13849" width="8.5703125" style="148" customWidth="1"/>
    <col min="13850" max="14086" width="9.28515625" style="148"/>
    <col min="14087" max="14087" width="5.5703125" style="148" customWidth="1"/>
    <col min="14088" max="14089" width="19.5703125" style="148" customWidth="1"/>
    <col min="14090" max="14090" width="12.5703125" style="148" customWidth="1"/>
    <col min="14091" max="14091" width="13.42578125" style="148" customWidth="1"/>
    <col min="14092" max="14092" width="9.42578125" style="148" customWidth="1"/>
    <col min="14093" max="14093" width="9.5703125" style="148" customWidth="1"/>
    <col min="14094" max="14105" width="8.5703125" style="148" customWidth="1"/>
    <col min="14106" max="14342" width="9.28515625" style="148"/>
    <col min="14343" max="14343" width="5.5703125" style="148" customWidth="1"/>
    <col min="14344" max="14345" width="19.5703125" style="148" customWidth="1"/>
    <col min="14346" max="14346" width="12.5703125" style="148" customWidth="1"/>
    <col min="14347" max="14347" width="13.42578125" style="148" customWidth="1"/>
    <col min="14348" max="14348" width="9.42578125" style="148" customWidth="1"/>
    <col min="14349" max="14349" width="9.5703125" style="148" customWidth="1"/>
    <col min="14350" max="14361" width="8.5703125" style="148" customWidth="1"/>
    <col min="14362" max="14598" width="9.28515625" style="148"/>
    <col min="14599" max="14599" width="5.5703125" style="148" customWidth="1"/>
    <col min="14600" max="14601" width="19.5703125" style="148" customWidth="1"/>
    <col min="14602" max="14602" width="12.5703125" style="148" customWidth="1"/>
    <col min="14603" max="14603" width="13.42578125" style="148" customWidth="1"/>
    <col min="14604" max="14604" width="9.42578125" style="148" customWidth="1"/>
    <col min="14605" max="14605" width="9.5703125" style="148" customWidth="1"/>
    <col min="14606" max="14617" width="8.5703125" style="148" customWidth="1"/>
    <col min="14618" max="14854" width="9.28515625" style="148"/>
    <col min="14855" max="14855" width="5.5703125" style="148" customWidth="1"/>
    <col min="14856" max="14857" width="19.5703125" style="148" customWidth="1"/>
    <col min="14858" max="14858" width="12.5703125" style="148" customWidth="1"/>
    <col min="14859" max="14859" width="13.42578125" style="148" customWidth="1"/>
    <col min="14860" max="14860" width="9.42578125" style="148" customWidth="1"/>
    <col min="14861" max="14861" width="9.5703125" style="148" customWidth="1"/>
    <col min="14862" max="14873" width="8.5703125" style="148" customWidth="1"/>
    <col min="14874" max="15110" width="9.28515625" style="148"/>
    <col min="15111" max="15111" width="5.5703125" style="148" customWidth="1"/>
    <col min="15112" max="15113" width="19.5703125" style="148" customWidth="1"/>
    <col min="15114" max="15114" width="12.5703125" style="148" customWidth="1"/>
    <col min="15115" max="15115" width="13.42578125" style="148" customWidth="1"/>
    <col min="15116" max="15116" width="9.42578125" style="148" customWidth="1"/>
    <col min="15117" max="15117" width="9.5703125" style="148" customWidth="1"/>
    <col min="15118" max="15129" width="8.5703125" style="148" customWidth="1"/>
    <col min="15130" max="15366" width="9.28515625" style="148"/>
    <col min="15367" max="15367" width="5.5703125" style="148" customWidth="1"/>
    <col min="15368" max="15369" width="19.5703125" style="148" customWidth="1"/>
    <col min="15370" max="15370" width="12.5703125" style="148" customWidth="1"/>
    <col min="15371" max="15371" width="13.42578125" style="148" customWidth="1"/>
    <col min="15372" max="15372" width="9.42578125" style="148" customWidth="1"/>
    <col min="15373" max="15373" width="9.5703125" style="148" customWidth="1"/>
    <col min="15374" max="15385" width="8.5703125" style="148" customWidth="1"/>
    <col min="15386" max="15622" width="9.28515625" style="148"/>
    <col min="15623" max="15623" width="5.5703125" style="148" customWidth="1"/>
    <col min="15624" max="15625" width="19.5703125" style="148" customWidth="1"/>
    <col min="15626" max="15626" width="12.5703125" style="148" customWidth="1"/>
    <col min="15627" max="15627" width="13.42578125" style="148" customWidth="1"/>
    <col min="15628" max="15628" width="9.42578125" style="148" customWidth="1"/>
    <col min="15629" max="15629" width="9.5703125" style="148" customWidth="1"/>
    <col min="15630" max="15641" width="8.5703125" style="148" customWidth="1"/>
    <col min="15642" max="15878" width="9.28515625" style="148"/>
    <col min="15879" max="15879" width="5.5703125" style="148" customWidth="1"/>
    <col min="15880" max="15881" width="19.5703125" style="148" customWidth="1"/>
    <col min="15882" max="15882" width="12.5703125" style="148" customWidth="1"/>
    <col min="15883" max="15883" width="13.42578125" style="148" customWidth="1"/>
    <col min="15884" max="15884" width="9.42578125" style="148" customWidth="1"/>
    <col min="15885" max="15885" width="9.5703125" style="148" customWidth="1"/>
    <col min="15886" max="15897" width="8.5703125" style="148" customWidth="1"/>
    <col min="15898" max="16134" width="9.28515625" style="148"/>
    <col min="16135" max="16135" width="5.5703125" style="148" customWidth="1"/>
    <col min="16136" max="16137" width="19.5703125" style="148" customWidth="1"/>
    <col min="16138" max="16138" width="12.5703125" style="148" customWidth="1"/>
    <col min="16139" max="16139" width="13.42578125" style="148" customWidth="1"/>
    <col min="16140" max="16140" width="9.42578125" style="148" customWidth="1"/>
    <col min="16141" max="16141" width="9.5703125" style="148" customWidth="1"/>
    <col min="16142" max="16153" width="8.5703125" style="148" customWidth="1"/>
    <col min="16154" max="16384" width="9.28515625" style="148"/>
  </cols>
  <sheetData>
    <row r="1" spans="1:25" ht="15.75" x14ac:dyDescent="0.25">
      <c r="A1" s="379" t="s">
        <v>655</v>
      </c>
    </row>
    <row r="3" spans="1:25" ht="15.75" x14ac:dyDescent="0.25">
      <c r="A3" s="1222" t="s">
        <v>1055</v>
      </c>
      <c r="B3" s="1222"/>
      <c r="C3" s="1222"/>
      <c r="D3" s="1222"/>
      <c r="E3" s="1222"/>
      <c r="F3" s="1222"/>
      <c r="G3" s="1222"/>
      <c r="H3" s="1222"/>
      <c r="I3" s="1222"/>
      <c r="J3" s="1222"/>
      <c r="K3" s="1222"/>
      <c r="L3" s="1222"/>
      <c r="M3" s="1222"/>
      <c r="N3" s="1222"/>
      <c r="O3" s="1222"/>
      <c r="P3" s="1222"/>
      <c r="Q3" s="1222"/>
      <c r="R3" s="1222"/>
      <c r="S3" s="1222"/>
      <c r="T3" s="1222"/>
      <c r="U3" s="1222"/>
      <c r="V3" s="1222"/>
      <c r="W3" s="1222"/>
      <c r="X3" s="1222"/>
      <c r="Y3" s="1222"/>
    </row>
    <row r="4" spans="1:25" ht="15.75" x14ac:dyDescent="0.25">
      <c r="A4" s="1100" t="s">
        <v>625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</row>
    <row r="5" spans="1:25" ht="15.75" x14ac:dyDescent="0.25">
      <c r="A5" s="381"/>
      <c r="B5" s="381"/>
      <c r="C5" s="381"/>
      <c r="D5" s="381"/>
      <c r="E5" s="381"/>
      <c r="F5" s="381"/>
      <c r="G5" s="381"/>
      <c r="H5" s="381"/>
      <c r="I5" s="381"/>
      <c r="J5" s="381"/>
      <c r="K5" s="587" t="str">
        <f>'1'!E5</f>
        <v>KABUPATEN/KOTA</v>
      </c>
      <c r="L5" s="588" t="str">
        <f>'1'!$F$5</f>
        <v>….......</v>
      </c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</row>
    <row r="6" spans="1:25" ht="15.75" x14ac:dyDescent="0.25">
      <c r="A6" s="381"/>
      <c r="B6" s="381"/>
      <c r="C6" s="381"/>
      <c r="D6" s="381"/>
      <c r="E6" s="381"/>
      <c r="F6" s="381"/>
      <c r="G6" s="381"/>
      <c r="H6" s="381"/>
      <c r="I6" s="381"/>
      <c r="J6" s="381"/>
      <c r="K6" s="587" t="str">
        <f>'1'!E6</f>
        <v>TAHUN</v>
      </c>
      <c r="L6" s="588" t="str">
        <f>'1'!$F$6</f>
        <v>….......</v>
      </c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</row>
    <row r="7" spans="1:25" ht="15.75" thickBot="1" x14ac:dyDescent="0.3">
      <c r="A7" s="368"/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</row>
    <row r="8" spans="1:25" ht="28.5" customHeight="1" x14ac:dyDescent="0.25">
      <c r="A8" s="1101" t="s">
        <v>2</v>
      </c>
      <c r="B8" s="1225" t="s">
        <v>254</v>
      </c>
      <c r="C8" s="1225" t="s">
        <v>409</v>
      </c>
      <c r="D8" s="1229" t="s">
        <v>556</v>
      </c>
      <c r="E8" s="1230"/>
      <c r="F8" s="1231"/>
      <c r="G8" s="1235" t="s">
        <v>628</v>
      </c>
      <c r="H8" s="1236"/>
      <c r="I8" s="1237"/>
      <c r="J8" s="1392" t="s">
        <v>1056</v>
      </c>
      <c r="K8" s="1393"/>
      <c r="L8" s="1393"/>
      <c r="M8" s="1393"/>
      <c r="N8" s="1393"/>
      <c r="O8" s="1393"/>
      <c r="P8" s="1393"/>
      <c r="Q8" s="1393"/>
      <c r="R8" s="1393"/>
      <c r="S8" s="1393"/>
      <c r="T8" s="1393"/>
      <c r="U8" s="1393"/>
      <c r="V8" s="1393"/>
      <c r="W8" s="1393"/>
      <c r="X8" s="1393"/>
      <c r="Y8" s="1394"/>
    </row>
    <row r="9" spans="1:25" ht="38.450000000000003" customHeight="1" x14ac:dyDescent="0.25">
      <c r="A9" s="1204"/>
      <c r="B9" s="1102"/>
      <c r="C9" s="1102"/>
      <c r="D9" s="1232"/>
      <c r="E9" s="1233"/>
      <c r="F9" s="1234"/>
      <c r="G9" s="1238"/>
      <c r="H9" s="1239"/>
      <c r="I9" s="1240"/>
      <c r="J9" s="1395" t="s">
        <v>644</v>
      </c>
      <c r="K9" s="1396"/>
      <c r="L9" s="1395" t="s">
        <v>645</v>
      </c>
      <c r="M9" s="1396"/>
      <c r="N9" s="1395" t="s">
        <v>570</v>
      </c>
      <c r="O9" s="1396"/>
      <c r="P9" s="1397" t="s">
        <v>646</v>
      </c>
      <c r="Q9" s="1396"/>
      <c r="R9" s="1397" t="s">
        <v>1057</v>
      </c>
      <c r="S9" s="1396"/>
      <c r="T9" s="1395" t="s">
        <v>1023</v>
      </c>
      <c r="U9" s="1396"/>
      <c r="V9" s="1395" t="s">
        <v>571</v>
      </c>
      <c r="W9" s="1396"/>
      <c r="X9" s="1395" t="s">
        <v>491</v>
      </c>
      <c r="Y9" s="1396"/>
    </row>
    <row r="10" spans="1:25" ht="37.5" customHeight="1" x14ac:dyDescent="0.25">
      <c r="A10" s="1102"/>
      <c r="B10" s="1205"/>
      <c r="C10" s="1205"/>
      <c r="D10" s="826" t="s">
        <v>6</v>
      </c>
      <c r="E10" s="826" t="s">
        <v>7</v>
      </c>
      <c r="F10" s="826" t="s">
        <v>8</v>
      </c>
      <c r="G10" s="826" t="s">
        <v>6</v>
      </c>
      <c r="H10" s="826" t="s">
        <v>7</v>
      </c>
      <c r="I10" s="826" t="s">
        <v>8</v>
      </c>
      <c r="J10" s="1398" t="s">
        <v>599</v>
      </c>
      <c r="K10" s="1398" t="s">
        <v>27</v>
      </c>
      <c r="L10" s="1398" t="s">
        <v>599</v>
      </c>
      <c r="M10" s="1398" t="s">
        <v>27</v>
      </c>
      <c r="N10" s="1398" t="s">
        <v>599</v>
      </c>
      <c r="O10" s="1398" t="s">
        <v>27</v>
      </c>
      <c r="P10" s="1398" t="s">
        <v>599</v>
      </c>
      <c r="Q10" s="1398" t="s">
        <v>27</v>
      </c>
      <c r="R10" s="1398" t="s">
        <v>599</v>
      </c>
      <c r="S10" s="1398" t="s">
        <v>27</v>
      </c>
      <c r="T10" s="1398" t="s">
        <v>599</v>
      </c>
      <c r="U10" s="1398" t="s">
        <v>27</v>
      </c>
      <c r="V10" s="1398" t="s">
        <v>599</v>
      </c>
      <c r="W10" s="1398" t="s">
        <v>27</v>
      </c>
      <c r="X10" s="1398" t="s">
        <v>599</v>
      </c>
      <c r="Y10" s="1398" t="s">
        <v>27</v>
      </c>
    </row>
    <row r="11" spans="1:25" x14ac:dyDescent="0.25">
      <c r="A11" s="822">
        <v>1</v>
      </c>
      <c r="B11" s="827">
        <v>2</v>
      </c>
      <c r="C11" s="822">
        <v>3</v>
      </c>
      <c r="D11" s="827">
        <v>4</v>
      </c>
      <c r="E11" s="822">
        <v>5</v>
      </c>
      <c r="F11" s="827">
        <v>6</v>
      </c>
      <c r="G11" s="822">
        <v>7</v>
      </c>
      <c r="H11" s="827">
        <v>8</v>
      </c>
      <c r="I11" s="822">
        <v>9</v>
      </c>
      <c r="J11" s="827">
        <v>10</v>
      </c>
      <c r="K11" s="822">
        <v>11</v>
      </c>
      <c r="L11" s="827">
        <v>12</v>
      </c>
      <c r="M11" s="822">
        <v>13</v>
      </c>
      <c r="N11" s="827">
        <v>14</v>
      </c>
      <c r="O11" s="822">
        <v>15</v>
      </c>
      <c r="P11" s="827">
        <v>16</v>
      </c>
      <c r="Q11" s="822">
        <v>17</v>
      </c>
      <c r="R11" s="827">
        <v>18</v>
      </c>
      <c r="S11" s="822">
        <v>19</v>
      </c>
      <c r="T11" s="827">
        <v>20</v>
      </c>
      <c r="U11" s="822">
        <v>21</v>
      </c>
      <c r="V11" s="827">
        <v>22</v>
      </c>
      <c r="W11" s="822">
        <v>23</v>
      </c>
      <c r="X11" s="827">
        <v>24</v>
      </c>
      <c r="Y11" s="822">
        <v>25</v>
      </c>
    </row>
    <row r="12" spans="1:25" ht="17.100000000000001" customHeight="1" x14ac:dyDescent="0.25">
      <c r="A12" s="560">
        <v>1</v>
      </c>
      <c r="B12" s="130">
        <f>'9'!B9</f>
        <v>0</v>
      </c>
      <c r="C12" s="130">
        <f>'9'!C9</f>
        <v>0</v>
      </c>
      <c r="D12" s="653">
        <f>'21'!D12</f>
        <v>0</v>
      </c>
      <c r="E12" s="653">
        <f>'21'!G12</f>
        <v>0</v>
      </c>
      <c r="F12" s="653">
        <f>SUM(D12:E12)</f>
        <v>0</v>
      </c>
      <c r="G12" s="653">
        <f>15%*D12</f>
        <v>0</v>
      </c>
      <c r="H12" s="653">
        <f>15%*E12</f>
        <v>0</v>
      </c>
      <c r="I12" s="653">
        <f>SUM(G12:H12)</f>
        <v>0</v>
      </c>
      <c r="J12" s="653"/>
      <c r="K12" s="657" t="e">
        <f>J12/$I12*100</f>
        <v>#DIV/0!</v>
      </c>
      <c r="L12" s="658"/>
      <c r="M12" s="657" t="e">
        <f>L12/$I12*100</f>
        <v>#DIV/0!</v>
      </c>
      <c r="N12" s="658"/>
      <c r="O12" s="657" t="e">
        <f>N12/$I12*100</f>
        <v>#DIV/0!</v>
      </c>
      <c r="P12" s="659"/>
      <c r="Q12" s="657" t="e">
        <f>P12/$I12*100</f>
        <v>#DIV/0!</v>
      </c>
      <c r="R12" s="657"/>
      <c r="S12" s="657" t="e">
        <f>R12/$I12*100</f>
        <v>#DIV/0!</v>
      </c>
      <c r="T12" s="653"/>
      <c r="U12" s="657" t="e">
        <f>T12/$I12*100</f>
        <v>#DIV/0!</v>
      </c>
      <c r="V12" s="657"/>
      <c r="W12" s="657" t="e">
        <f>V12/$I12*100</f>
        <v>#DIV/0!</v>
      </c>
      <c r="X12" s="653">
        <f>J12+L12+N12+P12+R12+T12+V12</f>
        <v>0</v>
      </c>
      <c r="Y12" s="657" t="e">
        <f>X12/$I12*100</f>
        <v>#DIV/0!</v>
      </c>
    </row>
    <row r="13" spans="1:25" ht="17.100000000000001" customHeight="1" x14ac:dyDescent="0.25">
      <c r="A13" s="556">
        <v>2</v>
      </c>
      <c r="B13" s="130">
        <f>'9'!B10</f>
        <v>0</v>
      </c>
      <c r="C13" s="130">
        <f>'9'!C10</f>
        <v>0</v>
      </c>
      <c r="D13" s="653">
        <f>'21'!D13</f>
        <v>0</v>
      </c>
      <c r="E13" s="653">
        <f>'21'!G13</f>
        <v>0</v>
      </c>
      <c r="F13" s="653">
        <f t="shared" ref="F13:F31" si="0">SUM(D13:E13)</f>
        <v>0</v>
      </c>
      <c r="G13" s="653">
        <f t="shared" ref="G13:G31" si="1">15%*D13</f>
        <v>0</v>
      </c>
      <c r="H13" s="653">
        <f t="shared" ref="H13:H31" si="2">15%*E13</f>
        <v>0</v>
      </c>
      <c r="I13" s="653">
        <f t="shared" ref="I13:I20" si="3">SUM(G13:H13)</f>
        <v>0</v>
      </c>
      <c r="J13" s="653"/>
      <c r="K13" s="657" t="e">
        <f t="shared" ref="K13:M28" si="4">J13/$I13*100</f>
        <v>#DIV/0!</v>
      </c>
      <c r="L13" s="658"/>
      <c r="M13" s="657" t="e">
        <f t="shared" si="4"/>
        <v>#DIV/0!</v>
      </c>
      <c r="N13" s="658"/>
      <c r="O13" s="657" t="e">
        <f t="shared" ref="O13:O31" si="5">N13/$I13*100</f>
        <v>#DIV/0!</v>
      </c>
      <c r="P13" s="659"/>
      <c r="Q13" s="657" t="e">
        <f t="shared" ref="Q13:Q31" si="6">P13/$I13*100</f>
        <v>#DIV/0!</v>
      </c>
      <c r="R13" s="657"/>
      <c r="S13" s="657" t="e">
        <f t="shared" ref="S13:S31" si="7">R13/$I13*100</f>
        <v>#DIV/0!</v>
      </c>
      <c r="T13" s="653"/>
      <c r="U13" s="657" t="e">
        <f t="shared" ref="U13:U31" si="8">T13/$I13*100</f>
        <v>#DIV/0!</v>
      </c>
      <c r="V13" s="657"/>
      <c r="W13" s="657" t="e">
        <f t="shared" ref="W13:W31" si="9">V13/$I13*100</f>
        <v>#DIV/0!</v>
      </c>
      <c r="X13" s="653">
        <f t="shared" ref="X13:X31" si="10">J13+L13+N13+P13+R13+T13+V13</f>
        <v>0</v>
      </c>
      <c r="Y13" s="657" t="e">
        <f t="shared" ref="Y13:Y31" si="11">X13/$I13*100</f>
        <v>#DIV/0!</v>
      </c>
    </row>
    <row r="14" spans="1:25" ht="17.100000000000001" customHeight="1" x14ac:dyDescent="0.25">
      <c r="A14" s="556">
        <v>3</v>
      </c>
      <c r="B14" s="130">
        <f>'9'!B11</f>
        <v>0</v>
      </c>
      <c r="C14" s="130">
        <f>'9'!C11</f>
        <v>0</v>
      </c>
      <c r="D14" s="653">
        <f>'21'!D14</f>
        <v>0</v>
      </c>
      <c r="E14" s="653">
        <f>'21'!G14</f>
        <v>0</v>
      </c>
      <c r="F14" s="653">
        <f t="shared" si="0"/>
        <v>0</v>
      </c>
      <c r="G14" s="653">
        <f t="shared" si="1"/>
        <v>0</v>
      </c>
      <c r="H14" s="653">
        <f t="shared" si="2"/>
        <v>0</v>
      </c>
      <c r="I14" s="653">
        <f t="shared" si="3"/>
        <v>0</v>
      </c>
      <c r="J14" s="653"/>
      <c r="K14" s="657" t="e">
        <f t="shared" si="4"/>
        <v>#DIV/0!</v>
      </c>
      <c r="L14" s="658"/>
      <c r="M14" s="657" t="e">
        <f t="shared" si="4"/>
        <v>#DIV/0!</v>
      </c>
      <c r="N14" s="658"/>
      <c r="O14" s="657" t="e">
        <f t="shared" si="5"/>
        <v>#DIV/0!</v>
      </c>
      <c r="P14" s="659"/>
      <c r="Q14" s="657" t="e">
        <f t="shared" si="6"/>
        <v>#DIV/0!</v>
      </c>
      <c r="R14" s="657"/>
      <c r="S14" s="657" t="e">
        <f t="shared" si="7"/>
        <v>#DIV/0!</v>
      </c>
      <c r="T14" s="653"/>
      <c r="U14" s="657" t="e">
        <f t="shared" si="8"/>
        <v>#DIV/0!</v>
      </c>
      <c r="V14" s="657"/>
      <c r="W14" s="657" t="e">
        <f t="shared" si="9"/>
        <v>#DIV/0!</v>
      </c>
      <c r="X14" s="653">
        <f t="shared" si="10"/>
        <v>0</v>
      </c>
      <c r="Y14" s="657" t="e">
        <f t="shared" si="11"/>
        <v>#DIV/0!</v>
      </c>
    </row>
    <row r="15" spans="1:25" ht="17.100000000000001" customHeight="1" x14ac:dyDescent="0.25">
      <c r="A15" s="556">
        <v>4</v>
      </c>
      <c r="B15" s="130">
        <f>'9'!B12</f>
        <v>0</v>
      </c>
      <c r="C15" s="130">
        <f>'9'!C12</f>
        <v>0</v>
      </c>
      <c r="D15" s="653">
        <f>'21'!D15</f>
        <v>0</v>
      </c>
      <c r="E15" s="653">
        <f>'21'!G15</f>
        <v>0</v>
      </c>
      <c r="F15" s="653">
        <f t="shared" si="0"/>
        <v>0</v>
      </c>
      <c r="G15" s="653">
        <f t="shared" si="1"/>
        <v>0</v>
      </c>
      <c r="H15" s="653">
        <f t="shared" si="2"/>
        <v>0</v>
      </c>
      <c r="I15" s="653">
        <f t="shared" si="3"/>
        <v>0</v>
      </c>
      <c r="J15" s="653"/>
      <c r="K15" s="657" t="e">
        <f>J15/$I15*100</f>
        <v>#DIV/0!</v>
      </c>
      <c r="L15" s="658"/>
      <c r="M15" s="657" t="e">
        <f t="shared" si="4"/>
        <v>#DIV/0!</v>
      </c>
      <c r="N15" s="658"/>
      <c r="O15" s="657" t="e">
        <f t="shared" si="5"/>
        <v>#DIV/0!</v>
      </c>
      <c r="P15" s="659"/>
      <c r="Q15" s="657" t="e">
        <f t="shared" si="6"/>
        <v>#DIV/0!</v>
      </c>
      <c r="R15" s="657"/>
      <c r="S15" s="657" t="e">
        <f t="shared" si="7"/>
        <v>#DIV/0!</v>
      </c>
      <c r="T15" s="653"/>
      <c r="U15" s="657" t="e">
        <f t="shared" si="8"/>
        <v>#DIV/0!</v>
      </c>
      <c r="V15" s="657"/>
      <c r="W15" s="657" t="e">
        <f t="shared" si="9"/>
        <v>#DIV/0!</v>
      </c>
      <c r="X15" s="653">
        <f t="shared" si="10"/>
        <v>0</v>
      </c>
      <c r="Y15" s="657" t="e">
        <f t="shared" si="11"/>
        <v>#DIV/0!</v>
      </c>
    </row>
    <row r="16" spans="1:25" ht="17.100000000000001" customHeight="1" x14ac:dyDescent="0.25">
      <c r="A16" s="556">
        <v>5</v>
      </c>
      <c r="B16" s="130">
        <f>'9'!B13</f>
        <v>0</v>
      </c>
      <c r="C16" s="130">
        <f>'9'!C13</f>
        <v>0</v>
      </c>
      <c r="D16" s="653">
        <f>'21'!D16</f>
        <v>0</v>
      </c>
      <c r="E16" s="653">
        <f>'21'!G16</f>
        <v>0</v>
      </c>
      <c r="F16" s="653">
        <f t="shared" si="0"/>
        <v>0</v>
      </c>
      <c r="G16" s="653">
        <f t="shared" si="1"/>
        <v>0</v>
      </c>
      <c r="H16" s="653">
        <f t="shared" si="2"/>
        <v>0</v>
      </c>
      <c r="I16" s="653">
        <f t="shared" si="3"/>
        <v>0</v>
      </c>
      <c r="J16" s="653"/>
      <c r="K16" s="657" t="e">
        <f t="shared" si="4"/>
        <v>#DIV/0!</v>
      </c>
      <c r="L16" s="658"/>
      <c r="M16" s="657" t="e">
        <f t="shared" si="4"/>
        <v>#DIV/0!</v>
      </c>
      <c r="N16" s="658" t="s">
        <v>1316</v>
      </c>
      <c r="O16" s="657" t="e">
        <f t="shared" si="5"/>
        <v>#VALUE!</v>
      </c>
      <c r="P16" s="659"/>
      <c r="Q16" s="657" t="e">
        <f t="shared" si="6"/>
        <v>#DIV/0!</v>
      </c>
      <c r="R16" s="657"/>
      <c r="S16" s="657" t="e">
        <f t="shared" si="7"/>
        <v>#DIV/0!</v>
      </c>
      <c r="T16" s="653"/>
      <c r="U16" s="657" t="e">
        <f t="shared" si="8"/>
        <v>#DIV/0!</v>
      </c>
      <c r="V16" s="657"/>
      <c r="W16" s="657" t="e">
        <f t="shared" si="9"/>
        <v>#DIV/0!</v>
      </c>
      <c r="X16" s="653" t="e">
        <f t="shared" si="10"/>
        <v>#VALUE!</v>
      </c>
      <c r="Y16" s="657" t="e">
        <f t="shared" si="11"/>
        <v>#VALUE!</v>
      </c>
    </row>
    <row r="17" spans="1:25" ht="17.100000000000001" customHeight="1" x14ac:dyDescent="0.25">
      <c r="A17" s="556">
        <v>6</v>
      </c>
      <c r="B17" s="130">
        <f>'9'!B14</f>
        <v>0</v>
      </c>
      <c r="C17" s="130">
        <f>'9'!C14</f>
        <v>0</v>
      </c>
      <c r="D17" s="653">
        <f>'21'!D17</f>
        <v>0</v>
      </c>
      <c r="E17" s="653">
        <f>'21'!G17</f>
        <v>0</v>
      </c>
      <c r="F17" s="653">
        <f t="shared" si="0"/>
        <v>0</v>
      </c>
      <c r="G17" s="653">
        <f t="shared" si="1"/>
        <v>0</v>
      </c>
      <c r="H17" s="653">
        <f t="shared" si="2"/>
        <v>0</v>
      </c>
      <c r="I17" s="653">
        <f t="shared" si="3"/>
        <v>0</v>
      </c>
      <c r="J17" s="653"/>
      <c r="K17" s="657" t="e">
        <f t="shared" si="4"/>
        <v>#DIV/0!</v>
      </c>
      <c r="L17" s="658"/>
      <c r="M17" s="657" t="e">
        <f t="shared" si="4"/>
        <v>#DIV/0!</v>
      </c>
      <c r="N17" s="658"/>
      <c r="O17" s="657" t="e">
        <f t="shared" si="5"/>
        <v>#DIV/0!</v>
      </c>
      <c r="P17" s="659"/>
      <c r="Q17" s="657" t="e">
        <f t="shared" si="6"/>
        <v>#DIV/0!</v>
      </c>
      <c r="R17" s="657"/>
      <c r="S17" s="657" t="e">
        <f t="shared" si="7"/>
        <v>#DIV/0!</v>
      </c>
      <c r="T17" s="653"/>
      <c r="U17" s="657" t="e">
        <f t="shared" si="8"/>
        <v>#DIV/0!</v>
      </c>
      <c r="V17" s="657"/>
      <c r="W17" s="657" t="e">
        <f t="shared" si="9"/>
        <v>#DIV/0!</v>
      </c>
      <c r="X17" s="653">
        <f t="shared" si="10"/>
        <v>0</v>
      </c>
      <c r="Y17" s="657" t="e">
        <f t="shared" si="11"/>
        <v>#DIV/0!</v>
      </c>
    </row>
    <row r="18" spans="1:25" ht="17.100000000000001" customHeight="1" x14ac:dyDescent="0.25">
      <c r="A18" s="556">
        <v>7</v>
      </c>
      <c r="B18" s="130">
        <f>'9'!B15</f>
        <v>0</v>
      </c>
      <c r="C18" s="130">
        <f>'9'!C15</f>
        <v>0</v>
      </c>
      <c r="D18" s="653">
        <f>'21'!D18</f>
        <v>0</v>
      </c>
      <c r="E18" s="653">
        <f>'21'!G18</f>
        <v>0</v>
      </c>
      <c r="F18" s="653">
        <f t="shared" si="0"/>
        <v>0</v>
      </c>
      <c r="G18" s="653">
        <f t="shared" si="1"/>
        <v>0</v>
      </c>
      <c r="H18" s="653">
        <f t="shared" si="2"/>
        <v>0</v>
      </c>
      <c r="I18" s="653">
        <f t="shared" si="3"/>
        <v>0</v>
      </c>
      <c r="J18" s="653"/>
      <c r="K18" s="657" t="e">
        <f t="shared" si="4"/>
        <v>#DIV/0!</v>
      </c>
      <c r="L18" s="658"/>
      <c r="M18" s="657" t="e">
        <f t="shared" si="4"/>
        <v>#DIV/0!</v>
      </c>
      <c r="N18" s="658"/>
      <c r="O18" s="657" t="e">
        <f t="shared" si="5"/>
        <v>#DIV/0!</v>
      </c>
      <c r="P18" s="659"/>
      <c r="Q18" s="657" t="e">
        <f t="shared" si="6"/>
        <v>#DIV/0!</v>
      </c>
      <c r="R18" s="657"/>
      <c r="S18" s="657" t="e">
        <f t="shared" si="7"/>
        <v>#DIV/0!</v>
      </c>
      <c r="T18" s="653"/>
      <c r="U18" s="657" t="e">
        <f t="shared" si="8"/>
        <v>#DIV/0!</v>
      </c>
      <c r="V18" s="657"/>
      <c r="W18" s="657" t="e">
        <f t="shared" si="9"/>
        <v>#DIV/0!</v>
      </c>
      <c r="X18" s="653">
        <f t="shared" si="10"/>
        <v>0</v>
      </c>
      <c r="Y18" s="657" t="e">
        <f t="shared" si="11"/>
        <v>#DIV/0!</v>
      </c>
    </row>
    <row r="19" spans="1:25" ht="17.100000000000001" customHeight="1" x14ac:dyDescent="0.25">
      <c r="A19" s="556">
        <v>8</v>
      </c>
      <c r="B19" s="130">
        <f>'9'!B16</f>
        <v>0</v>
      </c>
      <c r="C19" s="130">
        <f>'9'!C16</f>
        <v>0</v>
      </c>
      <c r="D19" s="653">
        <f>'21'!D19</f>
        <v>0</v>
      </c>
      <c r="E19" s="653">
        <f>'21'!G19</f>
        <v>0</v>
      </c>
      <c r="F19" s="653">
        <f t="shared" si="0"/>
        <v>0</v>
      </c>
      <c r="G19" s="653">
        <f t="shared" si="1"/>
        <v>0</v>
      </c>
      <c r="H19" s="653">
        <f t="shared" si="2"/>
        <v>0</v>
      </c>
      <c r="I19" s="653">
        <f>SUM(G19:H19)</f>
        <v>0</v>
      </c>
      <c r="J19" s="653"/>
      <c r="K19" s="657" t="e">
        <f t="shared" si="4"/>
        <v>#DIV/0!</v>
      </c>
      <c r="L19" s="658"/>
      <c r="M19" s="657" t="e">
        <f t="shared" si="4"/>
        <v>#DIV/0!</v>
      </c>
      <c r="N19" s="658"/>
      <c r="O19" s="657" t="e">
        <f t="shared" si="5"/>
        <v>#DIV/0!</v>
      </c>
      <c r="P19" s="659"/>
      <c r="Q19" s="657" t="e">
        <f t="shared" si="6"/>
        <v>#DIV/0!</v>
      </c>
      <c r="R19" s="657"/>
      <c r="S19" s="657" t="e">
        <f t="shared" si="7"/>
        <v>#DIV/0!</v>
      </c>
      <c r="T19" s="653"/>
      <c r="U19" s="657" t="e">
        <f t="shared" si="8"/>
        <v>#DIV/0!</v>
      </c>
      <c r="V19" s="657"/>
      <c r="W19" s="657" t="e">
        <f t="shared" si="9"/>
        <v>#DIV/0!</v>
      </c>
      <c r="X19" s="653">
        <f t="shared" si="10"/>
        <v>0</v>
      </c>
      <c r="Y19" s="657" t="e">
        <f t="shared" si="11"/>
        <v>#DIV/0!</v>
      </c>
    </row>
    <row r="20" spans="1:25" ht="17.100000000000001" customHeight="1" x14ac:dyDescent="0.25">
      <c r="A20" s="556">
        <v>9</v>
      </c>
      <c r="B20" s="130">
        <f>'9'!B17</f>
        <v>0</v>
      </c>
      <c r="C20" s="130">
        <f>'9'!C17</f>
        <v>0</v>
      </c>
      <c r="D20" s="653">
        <f>'21'!D20</f>
        <v>0</v>
      </c>
      <c r="E20" s="653">
        <f>'21'!G20</f>
        <v>0</v>
      </c>
      <c r="F20" s="653">
        <f t="shared" si="0"/>
        <v>0</v>
      </c>
      <c r="G20" s="653">
        <f t="shared" si="1"/>
        <v>0</v>
      </c>
      <c r="H20" s="653">
        <f t="shared" si="2"/>
        <v>0</v>
      </c>
      <c r="I20" s="653">
        <f t="shared" si="3"/>
        <v>0</v>
      </c>
      <c r="J20" s="653"/>
      <c r="K20" s="657" t="e">
        <f t="shared" si="4"/>
        <v>#DIV/0!</v>
      </c>
      <c r="L20" s="658"/>
      <c r="M20" s="657" t="e">
        <f t="shared" si="4"/>
        <v>#DIV/0!</v>
      </c>
      <c r="N20" s="658"/>
      <c r="O20" s="657" t="e">
        <f t="shared" si="5"/>
        <v>#DIV/0!</v>
      </c>
      <c r="P20" s="659"/>
      <c r="Q20" s="657" t="e">
        <f t="shared" si="6"/>
        <v>#DIV/0!</v>
      </c>
      <c r="R20" s="657"/>
      <c r="S20" s="657" t="e">
        <f t="shared" si="7"/>
        <v>#DIV/0!</v>
      </c>
      <c r="T20" s="653"/>
      <c r="U20" s="657" t="e">
        <f t="shared" si="8"/>
        <v>#DIV/0!</v>
      </c>
      <c r="V20" s="657"/>
      <c r="W20" s="657" t="e">
        <f t="shared" si="9"/>
        <v>#DIV/0!</v>
      </c>
      <c r="X20" s="653">
        <f t="shared" si="10"/>
        <v>0</v>
      </c>
      <c r="Y20" s="657" t="e">
        <f t="shared" si="11"/>
        <v>#DIV/0!</v>
      </c>
    </row>
    <row r="21" spans="1:25" ht="17.100000000000001" customHeight="1" x14ac:dyDescent="0.25">
      <c r="A21" s="556">
        <v>10</v>
      </c>
      <c r="B21" s="130">
        <f>'9'!B18</f>
        <v>0</v>
      </c>
      <c r="C21" s="130">
        <f>'9'!C18</f>
        <v>0</v>
      </c>
      <c r="D21" s="653">
        <f>'21'!D21</f>
        <v>0</v>
      </c>
      <c r="E21" s="653">
        <f>'21'!G21</f>
        <v>0</v>
      </c>
      <c r="F21" s="653">
        <f t="shared" si="0"/>
        <v>0</v>
      </c>
      <c r="G21" s="653">
        <f t="shared" si="1"/>
        <v>0</v>
      </c>
      <c r="H21" s="653">
        <f t="shared" si="2"/>
        <v>0</v>
      </c>
      <c r="I21" s="653">
        <f>SUM(G21:H21)</f>
        <v>0</v>
      </c>
      <c r="J21" s="653"/>
      <c r="K21" s="657" t="e">
        <f t="shared" si="4"/>
        <v>#DIV/0!</v>
      </c>
      <c r="L21" s="658"/>
      <c r="M21" s="657" t="e">
        <f t="shared" si="4"/>
        <v>#DIV/0!</v>
      </c>
      <c r="N21" s="658"/>
      <c r="O21" s="657" t="e">
        <f t="shared" si="5"/>
        <v>#DIV/0!</v>
      </c>
      <c r="P21" s="659"/>
      <c r="Q21" s="657" t="e">
        <f t="shared" si="6"/>
        <v>#DIV/0!</v>
      </c>
      <c r="R21" s="657"/>
      <c r="S21" s="657" t="e">
        <f t="shared" si="7"/>
        <v>#DIV/0!</v>
      </c>
      <c r="T21" s="653"/>
      <c r="U21" s="657" t="e">
        <f t="shared" si="8"/>
        <v>#DIV/0!</v>
      </c>
      <c r="V21" s="657"/>
      <c r="W21" s="657" t="e">
        <f t="shared" si="9"/>
        <v>#DIV/0!</v>
      </c>
      <c r="X21" s="653">
        <f t="shared" si="10"/>
        <v>0</v>
      </c>
      <c r="Y21" s="657" t="e">
        <f t="shared" si="11"/>
        <v>#DIV/0!</v>
      </c>
    </row>
    <row r="22" spans="1:25" ht="17.100000000000001" customHeight="1" x14ac:dyDescent="0.25">
      <c r="A22" s="556">
        <v>11</v>
      </c>
      <c r="B22" s="130">
        <f>'9'!B19</f>
        <v>0</v>
      </c>
      <c r="C22" s="130">
        <f>'9'!C19</f>
        <v>0</v>
      </c>
      <c r="D22" s="653">
        <f>'21'!D22</f>
        <v>0</v>
      </c>
      <c r="E22" s="653">
        <f>'21'!G22</f>
        <v>0</v>
      </c>
      <c r="F22" s="653">
        <f t="shared" si="0"/>
        <v>0</v>
      </c>
      <c r="G22" s="653">
        <f t="shared" si="1"/>
        <v>0</v>
      </c>
      <c r="H22" s="653">
        <f t="shared" si="2"/>
        <v>0</v>
      </c>
      <c r="I22" s="653">
        <f>SUM(G22:H22)</f>
        <v>0</v>
      </c>
      <c r="J22" s="653"/>
      <c r="K22" s="657" t="e">
        <f t="shared" si="4"/>
        <v>#DIV/0!</v>
      </c>
      <c r="L22" s="658"/>
      <c r="M22" s="657" t="e">
        <f t="shared" si="4"/>
        <v>#DIV/0!</v>
      </c>
      <c r="N22" s="658"/>
      <c r="O22" s="657" t="e">
        <f t="shared" si="5"/>
        <v>#DIV/0!</v>
      </c>
      <c r="P22" s="659"/>
      <c r="Q22" s="657" t="e">
        <f t="shared" si="6"/>
        <v>#DIV/0!</v>
      </c>
      <c r="R22" s="657"/>
      <c r="S22" s="657" t="e">
        <f t="shared" si="7"/>
        <v>#DIV/0!</v>
      </c>
      <c r="T22" s="653"/>
      <c r="U22" s="657" t="e">
        <f t="shared" si="8"/>
        <v>#DIV/0!</v>
      </c>
      <c r="V22" s="657"/>
      <c r="W22" s="657" t="e">
        <f t="shared" si="9"/>
        <v>#DIV/0!</v>
      </c>
      <c r="X22" s="653">
        <f t="shared" si="10"/>
        <v>0</v>
      </c>
      <c r="Y22" s="657" t="e">
        <f t="shared" si="11"/>
        <v>#DIV/0!</v>
      </c>
    </row>
    <row r="23" spans="1:25" ht="17.100000000000001" customHeight="1" x14ac:dyDescent="0.25">
      <c r="A23" s="556">
        <v>12</v>
      </c>
      <c r="B23" s="130">
        <f>'9'!B20</f>
        <v>0</v>
      </c>
      <c r="C23" s="130">
        <f>'9'!C20</f>
        <v>0</v>
      </c>
      <c r="D23" s="653">
        <f>'21'!D23</f>
        <v>0</v>
      </c>
      <c r="E23" s="653">
        <f>'21'!G23</f>
        <v>0</v>
      </c>
      <c r="F23" s="653">
        <f t="shared" si="0"/>
        <v>0</v>
      </c>
      <c r="G23" s="653">
        <f t="shared" si="1"/>
        <v>0</v>
      </c>
      <c r="H23" s="653">
        <f t="shared" si="2"/>
        <v>0</v>
      </c>
      <c r="I23" s="653">
        <f t="shared" ref="I23:I31" si="12">SUM(G23:H23)</f>
        <v>0</v>
      </c>
      <c r="J23" s="653"/>
      <c r="K23" s="657" t="e">
        <f t="shared" si="4"/>
        <v>#DIV/0!</v>
      </c>
      <c r="L23" s="658"/>
      <c r="M23" s="657" t="e">
        <f t="shared" si="4"/>
        <v>#DIV/0!</v>
      </c>
      <c r="N23" s="658"/>
      <c r="O23" s="657" t="e">
        <f t="shared" si="5"/>
        <v>#DIV/0!</v>
      </c>
      <c r="P23" s="659"/>
      <c r="Q23" s="657" t="e">
        <f t="shared" si="6"/>
        <v>#DIV/0!</v>
      </c>
      <c r="R23" s="657"/>
      <c r="S23" s="657" t="e">
        <f t="shared" si="7"/>
        <v>#DIV/0!</v>
      </c>
      <c r="T23" s="653"/>
      <c r="U23" s="657" t="e">
        <f t="shared" si="8"/>
        <v>#DIV/0!</v>
      </c>
      <c r="V23" s="657"/>
      <c r="W23" s="657" t="e">
        <f t="shared" si="9"/>
        <v>#DIV/0!</v>
      </c>
      <c r="X23" s="653">
        <f t="shared" si="10"/>
        <v>0</v>
      </c>
      <c r="Y23" s="657" t="e">
        <f t="shared" si="11"/>
        <v>#DIV/0!</v>
      </c>
    </row>
    <row r="24" spans="1:25" ht="17.100000000000001" customHeight="1" x14ac:dyDescent="0.25">
      <c r="A24" s="556">
        <v>13</v>
      </c>
      <c r="B24" s="130">
        <f>'9'!B21</f>
        <v>0</v>
      </c>
      <c r="C24" s="130">
        <f>'9'!C21</f>
        <v>0</v>
      </c>
      <c r="D24" s="653">
        <f>'21'!D24</f>
        <v>0</v>
      </c>
      <c r="E24" s="653">
        <f>'21'!G24</f>
        <v>0</v>
      </c>
      <c r="F24" s="653">
        <f t="shared" si="0"/>
        <v>0</v>
      </c>
      <c r="G24" s="653">
        <f t="shared" si="1"/>
        <v>0</v>
      </c>
      <c r="H24" s="653">
        <f t="shared" si="2"/>
        <v>0</v>
      </c>
      <c r="I24" s="653">
        <f t="shared" si="12"/>
        <v>0</v>
      </c>
      <c r="J24" s="653"/>
      <c r="K24" s="657" t="e">
        <f t="shared" si="4"/>
        <v>#DIV/0!</v>
      </c>
      <c r="L24" s="658"/>
      <c r="M24" s="657" t="e">
        <f t="shared" si="4"/>
        <v>#DIV/0!</v>
      </c>
      <c r="N24" s="658"/>
      <c r="O24" s="657" t="e">
        <f t="shared" si="5"/>
        <v>#DIV/0!</v>
      </c>
      <c r="P24" s="659"/>
      <c r="Q24" s="657" t="e">
        <f t="shared" si="6"/>
        <v>#DIV/0!</v>
      </c>
      <c r="R24" s="657"/>
      <c r="S24" s="657" t="e">
        <f t="shared" si="7"/>
        <v>#DIV/0!</v>
      </c>
      <c r="T24" s="653"/>
      <c r="U24" s="657" t="e">
        <f t="shared" si="8"/>
        <v>#DIV/0!</v>
      </c>
      <c r="V24" s="657"/>
      <c r="W24" s="657" t="e">
        <f t="shared" si="9"/>
        <v>#DIV/0!</v>
      </c>
      <c r="X24" s="653">
        <f t="shared" si="10"/>
        <v>0</v>
      </c>
      <c r="Y24" s="657" t="e">
        <f t="shared" si="11"/>
        <v>#DIV/0!</v>
      </c>
    </row>
    <row r="25" spans="1:25" ht="17.100000000000001" customHeight="1" x14ac:dyDescent="0.25">
      <c r="A25" s="556">
        <v>14</v>
      </c>
      <c r="B25" s="130">
        <f>'9'!B22</f>
        <v>0</v>
      </c>
      <c r="C25" s="130">
        <f>'9'!C22</f>
        <v>0</v>
      </c>
      <c r="D25" s="653">
        <f>'21'!D25</f>
        <v>0</v>
      </c>
      <c r="E25" s="653">
        <f>'21'!G25</f>
        <v>0</v>
      </c>
      <c r="F25" s="653">
        <f t="shared" si="0"/>
        <v>0</v>
      </c>
      <c r="G25" s="653">
        <f t="shared" si="1"/>
        <v>0</v>
      </c>
      <c r="H25" s="653">
        <f t="shared" si="2"/>
        <v>0</v>
      </c>
      <c r="I25" s="653">
        <f t="shared" si="12"/>
        <v>0</v>
      </c>
      <c r="J25" s="653"/>
      <c r="K25" s="657" t="e">
        <f t="shared" si="4"/>
        <v>#DIV/0!</v>
      </c>
      <c r="L25" s="658"/>
      <c r="M25" s="657" t="e">
        <f t="shared" si="4"/>
        <v>#DIV/0!</v>
      </c>
      <c r="N25" s="658"/>
      <c r="O25" s="657" t="e">
        <f t="shared" si="5"/>
        <v>#DIV/0!</v>
      </c>
      <c r="P25" s="659"/>
      <c r="Q25" s="657" t="e">
        <f t="shared" si="6"/>
        <v>#DIV/0!</v>
      </c>
      <c r="R25" s="657"/>
      <c r="S25" s="657" t="e">
        <f t="shared" si="7"/>
        <v>#DIV/0!</v>
      </c>
      <c r="T25" s="653"/>
      <c r="U25" s="657" t="e">
        <f t="shared" si="8"/>
        <v>#DIV/0!</v>
      </c>
      <c r="V25" s="657"/>
      <c r="W25" s="657" t="e">
        <f t="shared" si="9"/>
        <v>#DIV/0!</v>
      </c>
      <c r="X25" s="653">
        <f t="shared" si="10"/>
        <v>0</v>
      </c>
      <c r="Y25" s="657" t="e">
        <f t="shared" si="11"/>
        <v>#DIV/0!</v>
      </c>
    </row>
    <row r="26" spans="1:25" ht="17.100000000000001" customHeight="1" x14ac:dyDescent="0.25">
      <c r="A26" s="556">
        <v>15</v>
      </c>
      <c r="B26" s="130">
        <f>'9'!B23</f>
        <v>0</v>
      </c>
      <c r="C26" s="130">
        <f>'9'!C23</f>
        <v>0</v>
      </c>
      <c r="D26" s="653">
        <f>'21'!D26</f>
        <v>0</v>
      </c>
      <c r="E26" s="653">
        <f>'21'!G26</f>
        <v>0</v>
      </c>
      <c r="F26" s="653">
        <f t="shared" si="0"/>
        <v>0</v>
      </c>
      <c r="G26" s="653">
        <f t="shared" si="1"/>
        <v>0</v>
      </c>
      <c r="H26" s="653">
        <f t="shared" si="2"/>
        <v>0</v>
      </c>
      <c r="I26" s="653">
        <f t="shared" si="12"/>
        <v>0</v>
      </c>
      <c r="J26" s="653"/>
      <c r="K26" s="657" t="e">
        <f t="shared" si="4"/>
        <v>#DIV/0!</v>
      </c>
      <c r="L26" s="658"/>
      <c r="M26" s="657" t="e">
        <f t="shared" si="4"/>
        <v>#DIV/0!</v>
      </c>
      <c r="N26" s="658"/>
      <c r="O26" s="657" t="e">
        <f t="shared" si="5"/>
        <v>#DIV/0!</v>
      </c>
      <c r="P26" s="659"/>
      <c r="Q26" s="657" t="e">
        <f t="shared" si="6"/>
        <v>#DIV/0!</v>
      </c>
      <c r="R26" s="657"/>
      <c r="S26" s="657" t="e">
        <f t="shared" si="7"/>
        <v>#DIV/0!</v>
      </c>
      <c r="T26" s="653"/>
      <c r="U26" s="657" t="e">
        <f t="shared" si="8"/>
        <v>#DIV/0!</v>
      </c>
      <c r="V26" s="657"/>
      <c r="W26" s="657" t="e">
        <f t="shared" si="9"/>
        <v>#DIV/0!</v>
      </c>
      <c r="X26" s="653">
        <f t="shared" si="10"/>
        <v>0</v>
      </c>
      <c r="Y26" s="657" t="e">
        <f t="shared" si="11"/>
        <v>#DIV/0!</v>
      </c>
    </row>
    <row r="27" spans="1:25" ht="17.100000000000001" customHeight="1" x14ac:dyDescent="0.25">
      <c r="A27" s="556">
        <v>16</v>
      </c>
      <c r="B27" s="130">
        <f>'9'!B24</f>
        <v>0</v>
      </c>
      <c r="C27" s="130">
        <f>'9'!C24</f>
        <v>0</v>
      </c>
      <c r="D27" s="653">
        <f>'21'!D27</f>
        <v>0</v>
      </c>
      <c r="E27" s="653">
        <f>'21'!G27</f>
        <v>0</v>
      </c>
      <c r="F27" s="653">
        <f t="shared" si="0"/>
        <v>0</v>
      </c>
      <c r="G27" s="653">
        <f t="shared" si="1"/>
        <v>0</v>
      </c>
      <c r="H27" s="653">
        <f t="shared" si="2"/>
        <v>0</v>
      </c>
      <c r="I27" s="653">
        <f t="shared" si="12"/>
        <v>0</v>
      </c>
      <c r="J27" s="653"/>
      <c r="K27" s="657" t="e">
        <f t="shared" si="4"/>
        <v>#DIV/0!</v>
      </c>
      <c r="L27" s="658"/>
      <c r="M27" s="657" t="e">
        <f t="shared" si="4"/>
        <v>#DIV/0!</v>
      </c>
      <c r="N27" s="658"/>
      <c r="O27" s="657" t="e">
        <f t="shared" si="5"/>
        <v>#DIV/0!</v>
      </c>
      <c r="P27" s="659"/>
      <c r="Q27" s="657" t="e">
        <f t="shared" si="6"/>
        <v>#DIV/0!</v>
      </c>
      <c r="R27" s="657"/>
      <c r="S27" s="657" t="e">
        <f t="shared" si="7"/>
        <v>#DIV/0!</v>
      </c>
      <c r="T27" s="653"/>
      <c r="U27" s="657" t="e">
        <f t="shared" si="8"/>
        <v>#DIV/0!</v>
      </c>
      <c r="V27" s="657"/>
      <c r="W27" s="657" t="e">
        <f t="shared" si="9"/>
        <v>#DIV/0!</v>
      </c>
      <c r="X27" s="653">
        <f t="shared" si="10"/>
        <v>0</v>
      </c>
      <c r="Y27" s="657" t="e">
        <f t="shared" si="11"/>
        <v>#DIV/0!</v>
      </c>
    </row>
    <row r="28" spans="1:25" ht="17.100000000000001" customHeight="1" x14ac:dyDescent="0.25">
      <c r="A28" s="556">
        <v>17</v>
      </c>
      <c r="B28" s="130">
        <f>'9'!B25</f>
        <v>0</v>
      </c>
      <c r="C28" s="130">
        <f>'9'!C25</f>
        <v>0</v>
      </c>
      <c r="D28" s="653">
        <f>'21'!D28</f>
        <v>0</v>
      </c>
      <c r="E28" s="653">
        <f>'21'!G28</f>
        <v>0</v>
      </c>
      <c r="F28" s="653">
        <f t="shared" si="0"/>
        <v>0</v>
      </c>
      <c r="G28" s="653">
        <f t="shared" si="1"/>
        <v>0</v>
      </c>
      <c r="H28" s="653">
        <f t="shared" si="2"/>
        <v>0</v>
      </c>
      <c r="I28" s="653">
        <f t="shared" si="12"/>
        <v>0</v>
      </c>
      <c r="J28" s="653"/>
      <c r="K28" s="657" t="e">
        <f t="shared" si="4"/>
        <v>#DIV/0!</v>
      </c>
      <c r="L28" s="658"/>
      <c r="M28" s="657" t="e">
        <f t="shared" si="4"/>
        <v>#DIV/0!</v>
      </c>
      <c r="N28" s="658"/>
      <c r="O28" s="657" t="e">
        <f t="shared" si="5"/>
        <v>#DIV/0!</v>
      </c>
      <c r="P28" s="659"/>
      <c r="Q28" s="657" t="e">
        <f t="shared" si="6"/>
        <v>#DIV/0!</v>
      </c>
      <c r="R28" s="657"/>
      <c r="S28" s="657" t="e">
        <f t="shared" si="7"/>
        <v>#DIV/0!</v>
      </c>
      <c r="T28" s="653"/>
      <c r="U28" s="657" t="e">
        <f t="shared" si="8"/>
        <v>#DIV/0!</v>
      </c>
      <c r="V28" s="657"/>
      <c r="W28" s="657" t="e">
        <f t="shared" si="9"/>
        <v>#DIV/0!</v>
      </c>
      <c r="X28" s="653">
        <f t="shared" si="10"/>
        <v>0</v>
      </c>
      <c r="Y28" s="657" t="e">
        <f t="shared" si="11"/>
        <v>#DIV/0!</v>
      </c>
    </row>
    <row r="29" spans="1:25" ht="17.100000000000001" customHeight="1" x14ac:dyDescent="0.25">
      <c r="A29" s="556">
        <v>18</v>
      </c>
      <c r="B29" s="130">
        <f>'9'!B26</f>
        <v>0</v>
      </c>
      <c r="C29" s="130">
        <f>'9'!C26</f>
        <v>0</v>
      </c>
      <c r="D29" s="653">
        <f>'21'!D29</f>
        <v>0</v>
      </c>
      <c r="E29" s="653">
        <f>'21'!G29</f>
        <v>0</v>
      </c>
      <c r="F29" s="653">
        <f t="shared" si="0"/>
        <v>0</v>
      </c>
      <c r="G29" s="653">
        <f t="shared" si="1"/>
        <v>0</v>
      </c>
      <c r="H29" s="653">
        <f t="shared" si="2"/>
        <v>0</v>
      </c>
      <c r="I29" s="653">
        <f t="shared" si="12"/>
        <v>0</v>
      </c>
      <c r="J29" s="653"/>
      <c r="K29" s="657" t="e">
        <f t="shared" ref="K29:M31" si="13">J29/$I29*100</f>
        <v>#DIV/0!</v>
      </c>
      <c r="L29" s="658"/>
      <c r="M29" s="657" t="e">
        <f t="shared" si="13"/>
        <v>#DIV/0!</v>
      </c>
      <c r="N29" s="658"/>
      <c r="O29" s="657" t="e">
        <f t="shared" si="5"/>
        <v>#DIV/0!</v>
      </c>
      <c r="P29" s="659"/>
      <c r="Q29" s="657" t="e">
        <f t="shared" si="6"/>
        <v>#DIV/0!</v>
      </c>
      <c r="R29" s="657"/>
      <c r="S29" s="657" t="e">
        <f t="shared" si="7"/>
        <v>#DIV/0!</v>
      </c>
      <c r="T29" s="653"/>
      <c r="U29" s="657" t="e">
        <f t="shared" si="8"/>
        <v>#DIV/0!</v>
      </c>
      <c r="V29" s="657"/>
      <c r="W29" s="657" t="e">
        <f t="shared" si="9"/>
        <v>#DIV/0!</v>
      </c>
      <c r="X29" s="653">
        <f t="shared" si="10"/>
        <v>0</v>
      </c>
      <c r="Y29" s="657" t="e">
        <f t="shared" si="11"/>
        <v>#DIV/0!</v>
      </c>
    </row>
    <row r="30" spans="1:25" ht="17.100000000000001" customHeight="1" x14ac:dyDescent="0.25">
      <c r="A30" s="556">
        <v>19</v>
      </c>
      <c r="B30" s="130">
        <f>'9'!B27</f>
        <v>0</v>
      </c>
      <c r="C30" s="130">
        <f>'9'!C27</f>
        <v>0</v>
      </c>
      <c r="D30" s="653">
        <f>'21'!D30</f>
        <v>0</v>
      </c>
      <c r="E30" s="653">
        <f>'21'!G30</f>
        <v>0</v>
      </c>
      <c r="F30" s="653">
        <f t="shared" si="0"/>
        <v>0</v>
      </c>
      <c r="G30" s="653">
        <f t="shared" si="1"/>
        <v>0</v>
      </c>
      <c r="H30" s="653">
        <f t="shared" si="2"/>
        <v>0</v>
      </c>
      <c r="I30" s="653">
        <f t="shared" si="12"/>
        <v>0</v>
      </c>
      <c r="J30" s="653"/>
      <c r="K30" s="657" t="e">
        <f t="shared" si="13"/>
        <v>#DIV/0!</v>
      </c>
      <c r="L30" s="658"/>
      <c r="M30" s="657" t="e">
        <f t="shared" si="13"/>
        <v>#DIV/0!</v>
      </c>
      <c r="N30" s="658"/>
      <c r="O30" s="657" t="e">
        <f t="shared" si="5"/>
        <v>#DIV/0!</v>
      </c>
      <c r="P30" s="659"/>
      <c r="Q30" s="657" t="e">
        <f t="shared" si="6"/>
        <v>#DIV/0!</v>
      </c>
      <c r="R30" s="657"/>
      <c r="S30" s="657" t="e">
        <f t="shared" si="7"/>
        <v>#DIV/0!</v>
      </c>
      <c r="T30" s="653"/>
      <c r="U30" s="657" t="e">
        <f t="shared" si="8"/>
        <v>#DIV/0!</v>
      </c>
      <c r="V30" s="657"/>
      <c r="W30" s="657" t="e">
        <f t="shared" si="9"/>
        <v>#DIV/0!</v>
      </c>
      <c r="X30" s="653">
        <f t="shared" si="10"/>
        <v>0</v>
      </c>
      <c r="Y30" s="657" t="e">
        <f t="shared" si="11"/>
        <v>#DIV/0!</v>
      </c>
    </row>
    <row r="31" spans="1:25" ht="17.100000000000001" customHeight="1" x14ac:dyDescent="0.25">
      <c r="A31" s="556">
        <v>20</v>
      </c>
      <c r="B31" s="130">
        <f>'9'!B28</f>
        <v>0</v>
      </c>
      <c r="C31" s="130">
        <f>'9'!C28</f>
        <v>0</v>
      </c>
      <c r="D31" s="653">
        <f>'21'!D31</f>
        <v>0</v>
      </c>
      <c r="E31" s="653">
        <f>'21'!G31</f>
        <v>0</v>
      </c>
      <c r="F31" s="653">
        <f t="shared" si="0"/>
        <v>0</v>
      </c>
      <c r="G31" s="653">
        <f t="shared" si="1"/>
        <v>0</v>
      </c>
      <c r="H31" s="653">
        <f t="shared" si="2"/>
        <v>0</v>
      </c>
      <c r="I31" s="653">
        <f t="shared" si="12"/>
        <v>0</v>
      </c>
      <c r="J31" s="653"/>
      <c r="K31" s="657" t="e">
        <f t="shared" si="13"/>
        <v>#DIV/0!</v>
      </c>
      <c r="L31" s="658"/>
      <c r="M31" s="657" t="e">
        <f t="shared" si="13"/>
        <v>#DIV/0!</v>
      </c>
      <c r="N31" s="658"/>
      <c r="O31" s="657" t="e">
        <f t="shared" si="5"/>
        <v>#DIV/0!</v>
      </c>
      <c r="P31" s="659"/>
      <c r="Q31" s="657" t="e">
        <f t="shared" si="6"/>
        <v>#DIV/0!</v>
      </c>
      <c r="R31" s="657"/>
      <c r="S31" s="657" t="e">
        <f t="shared" si="7"/>
        <v>#DIV/0!</v>
      </c>
      <c r="T31" s="653"/>
      <c r="U31" s="657" t="e">
        <f t="shared" si="8"/>
        <v>#DIV/0!</v>
      </c>
      <c r="V31" s="657"/>
      <c r="W31" s="657" t="e">
        <f t="shared" si="9"/>
        <v>#DIV/0!</v>
      </c>
      <c r="X31" s="653">
        <f t="shared" si="10"/>
        <v>0</v>
      </c>
      <c r="Y31" s="657" t="e">
        <f t="shared" si="11"/>
        <v>#DIV/0!</v>
      </c>
    </row>
    <row r="32" spans="1:25" ht="17.100000000000001" customHeight="1" x14ac:dyDescent="0.25">
      <c r="A32" s="149"/>
      <c r="B32" s="644"/>
      <c r="C32" s="644"/>
      <c r="D32" s="653"/>
      <c r="E32" s="653"/>
      <c r="F32" s="653"/>
      <c r="G32" s="653"/>
      <c r="H32" s="653"/>
      <c r="I32" s="653"/>
      <c r="J32" s="653"/>
      <c r="K32" s="657"/>
      <c r="L32" s="658"/>
      <c r="M32" s="658"/>
      <c r="N32" s="658"/>
      <c r="O32" s="658"/>
      <c r="P32" s="659"/>
      <c r="Q32" s="657"/>
      <c r="R32" s="657"/>
      <c r="S32" s="657"/>
      <c r="T32" s="653"/>
      <c r="U32" s="657"/>
      <c r="V32" s="657"/>
      <c r="W32" s="657"/>
      <c r="X32" s="653"/>
      <c r="Y32" s="657"/>
    </row>
    <row r="33" spans="1:25" ht="17.100000000000001" customHeight="1" x14ac:dyDescent="0.25">
      <c r="A33" s="149"/>
      <c r="B33" s="644"/>
      <c r="C33" s="644"/>
      <c r="D33" s="653"/>
      <c r="E33" s="653"/>
      <c r="F33" s="653"/>
      <c r="G33" s="653"/>
      <c r="H33" s="653"/>
      <c r="I33" s="653"/>
      <c r="J33" s="653"/>
      <c r="K33" s="657"/>
      <c r="L33" s="658"/>
      <c r="M33" s="658"/>
      <c r="N33" s="658"/>
      <c r="O33" s="658"/>
      <c r="P33" s="659"/>
      <c r="Q33" s="657"/>
      <c r="R33" s="657"/>
      <c r="S33" s="657"/>
      <c r="T33" s="653"/>
      <c r="U33" s="657"/>
      <c r="V33" s="657"/>
      <c r="W33" s="657"/>
      <c r="X33" s="653"/>
      <c r="Y33" s="657"/>
    </row>
    <row r="34" spans="1:25" ht="17.100000000000001" customHeight="1" x14ac:dyDescent="0.25">
      <c r="A34" s="149"/>
      <c r="B34" s="644"/>
      <c r="C34" s="644"/>
      <c r="D34" s="653"/>
      <c r="E34" s="653"/>
      <c r="F34" s="653"/>
      <c r="G34" s="653"/>
      <c r="H34" s="653"/>
      <c r="I34" s="653"/>
      <c r="J34" s="653"/>
      <c r="K34" s="657"/>
      <c r="L34" s="658"/>
      <c r="M34" s="658"/>
      <c r="N34" s="658"/>
      <c r="O34" s="658"/>
      <c r="P34" s="659"/>
      <c r="Q34" s="657"/>
      <c r="R34" s="657"/>
      <c r="S34" s="657"/>
      <c r="T34" s="653"/>
      <c r="U34" s="657"/>
      <c r="V34" s="657"/>
      <c r="W34" s="657"/>
      <c r="X34" s="653"/>
      <c r="Y34" s="657"/>
    </row>
    <row r="35" spans="1:25" ht="17.100000000000001" customHeight="1" x14ac:dyDescent="0.25">
      <c r="A35" s="149"/>
      <c r="B35" s="644"/>
      <c r="C35" s="644"/>
      <c r="D35" s="653"/>
      <c r="E35" s="653"/>
      <c r="F35" s="653"/>
      <c r="G35" s="653"/>
      <c r="H35" s="653"/>
      <c r="I35" s="653"/>
      <c r="J35" s="653"/>
      <c r="K35" s="657"/>
      <c r="L35" s="658"/>
      <c r="M35" s="658"/>
      <c r="N35" s="658"/>
      <c r="O35" s="658"/>
      <c r="P35" s="659"/>
      <c r="Q35" s="657"/>
      <c r="R35" s="657"/>
      <c r="S35" s="657"/>
      <c r="T35" s="653"/>
      <c r="U35" s="657"/>
      <c r="V35" s="657"/>
      <c r="W35" s="657"/>
      <c r="X35" s="653"/>
      <c r="Y35" s="657"/>
    </row>
    <row r="36" spans="1:25" ht="17.100000000000001" customHeight="1" thickBot="1" x14ac:dyDescent="0.3">
      <c r="A36" s="371" t="s">
        <v>484</v>
      </c>
      <c r="B36" s="155"/>
      <c r="C36" s="645"/>
      <c r="D36" s="655">
        <f t="shared" ref="D36:T36" si="14">SUM(D12:D35)</f>
        <v>0</v>
      </c>
      <c r="E36" s="655">
        <f t="shared" si="14"/>
        <v>0</v>
      </c>
      <c r="F36" s="655">
        <f t="shared" si="14"/>
        <v>0</v>
      </c>
      <c r="G36" s="655">
        <f t="shared" si="14"/>
        <v>0</v>
      </c>
      <c r="H36" s="655">
        <f t="shared" si="14"/>
        <v>0</v>
      </c>
      <c r="I36" s="655">
        <f t="shared" si="14"/>
        <v>0</v>
      </c>
      <c r="J36" s="655">
        <f t="shared" si="14"/>
        <v>0</v>
      </c>
      <c r="K36" s="660" t="e">
        <f>J36/$I36*100</f>
        <v>#DIV/0!</v>
      </c>
      <c r="L36" s="655">
        <f t="shared" si="14"/>
        <v>0</v>
      </c>
      <c r="M36" s="660" t="e">
        <f>L36/$I36*100</f>
        <v>#DIV/0!</v>
      </c>
      <c r="N36" s="655">
        <f t="shared" si="14"/>
        <v>0</v>
      </c>
      <c r="O36" s="660" t="e">
        <f>N36/$I36*100</f>
        <v>#DIV/0!</v>
      </c>
      <c r="P36" s="655">
        <f t="shared" si="14"/>
        <v>0</v>
      </c>
      <c r="Q36" s="660" t="e">
        <f>P36/$I36*100</f>
        <v>#DIV/0!</v>
      </c>
      <c r="R36" s="655">
        <f t="shared" si="14"/>
        <v>0</v>
      </c>
      <c r="S36" s="660" t="e">
        <f>R36/$I36*100</f>
        <v>#DIV/0!</v>
      </c>
      <c r="T36" s="655">
        <f t="shared" si="14"/>
        <v>0</v>
      </c>
      <c r="U36" s="660" t="e">
        <f>T36/$I36*100</f>
        <v>#DIV/0!</v>
      </c>
      <c r="V36" s="655">
        <f>SUM(V12:V35)</f>
        <v>0</v>
      </c>
      <c r="W36" s="660" t="e">
        <f>V36/$I36*100</f>
        <v>#DIV/0!</v>
      </c>
      <c r="X36" s="655" t="e">
        <f>SUM(X12:X35)</f>
        <v>#VALUE!</v>
      </c>
      <c r="Y36" s="660" t="e">
        <f>X36/$I36*100</f>
        <v>#VALUE!</v>
      </c>
    </row>
    <row r="38" spans="1:25" x14ac:dyDescent="0.25">
      <c r="A38" s="646" t="s">
        <v>388</v>
      </c>
    </row>
  </sheetData>
  <mergeCells count="16">
    <mergeCell ref="X9:Y9"/>
    <mergeCell ref="A3:Y3"/>
    <mergeCell ref="A4:Y4"/>
    <mergeCell ref="A8:A10"/>
    <mergeCell ref="B8:B10"/>
    <mergeCell ref="C8:C10"/>
    <mergeCell ref="D8:F9"/>
    <mergeCell ref="G8:I9"/>
    <mergeCell ref="J8:Y8"/>
    <mergeCell ref="J9:K9"/>
    <mergeCell ref="L9:M9"/>
    <mergeCell ref="N9:O9"/>
    <mergeCell ref="P9:Q9"/>
    <mergeCell ref="R9:S9"/>
    <mergeCell ref="T9:U9"/>
    <mergeCell ref="V9:W9"/>
  </mergeCells>
  <printOptions horizontalCentered="1"/>
  <pageMargins left="1.1100000000000001" right="0.9" top="1.1499999999999999" bottom="0.9" header="0" footer="0"/>
  <pageSetup paperSize="9" scale="47" orientation="landscape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A3B00-6178-4F27-873D-4A2D81BF39CC}">
  <sheetPr codeName="Sheet31">
    <tabColor rgb="FF92D050"/>
    <pageSetUpPr fitToPage="1"/>
  </sheetPr>
  <dimension ref="A1:S40"/>
  <sheetViews>
    <sheetView zoomScale="70" zoomScaleNormal="70" workbookViewId="0">
      <selection activeCell="N41" sqref="N41"/>
    </sheetView>
  </sheetViews>
  <sheetFormatPr defaultColWidth="9.28515625" defaultRowHeight="15" x14ac:dyDescent="0.25"/>
  <cols>
    <col min="1" max="1" width="5.5703125" style="148" customWidth="1"/>
    <col min="2" max="2" width="21.5703125" style="148" customWidth="1"/>
    <col min="3" max="3" width="19.7109375" style="148" customWidth="1"/>
    <col min="4" max="18" width="13.7109375" style="148" customWidth="1"/>
    <col min="19" max="259" width="9.28515625" style="148"/>
    <col min="260" max="260" width="5.5703125" style="148" customWidth="1"/>
    <col min="261" max="261" width="21.5703125" style="148" customWidth="1"/>
    <col min="262" max="262" width="19.7109375" style="148" customWidth="1"/>
    <col min="263" max="263" width="13.42578125" style="148" customWidth="1"/>
    <col min="264" max="274" width="12.5703125" style="148" customWidth="1"/>
    <col min="275" max="515" width="9.28515625" style="148"/>
    <col min="516" max="516" width="5.5703125" style="148" customWidth="1"/>
    <col min="517" max="517" width="21.5703125" style="148" customWidth="1"/>
    <col min="518" max="518" width="19.7109375" style="148" customWidth="1"/>
    <col min="519" max="519" width="13.42578125" style="148" customWidth="1"/>
    <col min="520" max="530" width="12.5703125" style="148" customWidth="1"/>
    <col min="531" max="771" width="9.28515625" style="148"/>
    <col min="772" max="772" width="5.5703125" style="148" customWidth="1"/>
    <col min="773" max="773" width="21.5703125" style="148" customWidth="1"/>
    <col min="774" max="774" width="19.7109375" style="148" customWidth="1"/>
    <col min="775" max="775" width="13.42578125" style="148" customWidth="1"/>
    <col min="776" max="786" width="12.5703125" style="148" customWidth="1"/>
    <col min="787" max="1027" width="9.28515625" style="148"/>
    <col min="1028" max="1028" width="5.5703125" style="148" customWidth="1"/>
    <col min="1029" max="1029" width="21.5703125" style="148" customWidth="1"/>
    <col min="1030" max="1030" width="19.7109375" style="148" customWidth="1"/>
    <col min="1031" max="1031" width="13.42578125" style="148" customWidth="1"/>
    <col min="1032" max="1042" width="12.5703125" style="148" customWidth="1"/>
    <col min="1043" max="1283" width="9.28515625" style="148"/>
    <col min="1284" max="1284" width="5.5703125" style="148" customWidth="1"/>
    <col min="1285" max="1285" width="21.5703125" style="148" customWidth="1"/>
    <col min="1286" max="1286" width="19.7109375" style="148" customWidth="1"/>
    <col min="1287" max="1287" width="13.42578125" style="148" customWidth="1"/>
    <col min="1288" max="1298" width="12.5703125" style="148" customWidth="1"/>
    <col min="1299" max="1539" width="9.28515625" style="148"/>
    <col min="1540" max="1540" width="5.5703125" style="148" customWidth="1"/>
    <col min="1541" max="1541" width="21.5703125" style="148" customWidth="1"/>
    <col min="1542" max="1542" width="19.7109375" style="148" customWidth="1"/>
    <col min="1543" max="1543" width="13.42578125" style="148" customWidth="1"/>
    <col min="1544" max="1554" width="12.5703125" style="148" customWidth="1"/>
    <col min="1555" max="1795" width="9.28515625" style="148"/>
    <col min="1796" max="1796" width="5.5703125" style="148" customWidth="1"/>
    <col min="1797" max="1797" width="21.5703125" style="148" customWidth="1"/>
    <col min="1798" max="1798" width="19.7109375" style="148" customWidth="1"/>
    <col min="1799" max="1799" width="13.42578125" style="148" customWidth="1"/>
    <col min="1800" max="1810" width="12.5703125" style="148" customWidth="1"/>
    <col min="1811" max="2051" width="9.28515625" style="148"/>
    <col min="2052" max="2052" width="5.5703125" style="148" customWidth="1"/>
    <col min="2053" max="2053" width="21.5703125" style="148" customWidth="1"/>
    <col min="2054" max="2054" width="19.7109375" style="148" customWidth="1"/>
    <col min="2055" max="2055" width="13.42578125" style="148" customWidth="1"/>
    <col min="2056" max="2066" width="12.5703125" style="148" customWidth="1"/>
    <col min="2067" max="2307" width="9.28515625" style="148"/>
    <col min="2308" max="2308" width="5.5703125" style="148" customWidth="1"/>
    <col min="2309" max="2309" width="21.5703125" style="148" customWidth="1"/>
    <col min="2310" max="2310" width="19.7109375" style="148" customWidth="1"/>
    <col min="2311" max="2311" width="13.42578125" style="148" customWidth="1"/>
    <col min="2312" max="2322" width="12.5703125" style="148" customWidth="1"/>
    <col min="2323" max="2563" width="9.28515625" style="148"/>
    <col min="2564" max="2564" width="5.5703125" style="148" customWidth="1"/>
    <col min="2565" max="2565" width="21.5703125" style="148" customWidth="1"/>
    <col min="2566" max="2566" width="19.7109375" style="148" customWidth="1"/>
    <col min="2567" max="2567" width="13.42578125" style="148" customWidth="1"/>
    <col min="2568" max="2578" width="12.5703125" style="148" customWidth="1"/>
    <col min="2579" max="2819" width="9.28515625" style="148"/>
    <col min="2820" max="2820" width="5.5703125" style="148" customWidth="1"/>
    <col min="2821" max="2821" width="21.5703125" style="148" customWidth="1"/>
    <col min="2822" max="2822" width="19.7109375" style="148" customWidth="1"/>
    <col min="2823" max="2823" width="13.42578125" style="148" customWidth="1"/>
    <col min="2824" max="2834" width="12.5703125" style="148" customWidth="1"/>
    <col min="2835" max="3075" width="9.28515625" style="148"/>
    <col min="3076" max="3076" width="5.5703125" style="148" customWidth="1"/>
    <col min="3077" max="3077" width="21.5703125" style="148" customWidth="1"/>
    <col min="3078" max="3078" width="19.7109375" style="148" customWidth="1"/>
    <col min="3079" max="3079" width="13.42578125" style="148" customWidth="1"/>
    <col min="3080" max="3090" width="12.5703125" style="148" customWidth="1"/>
    <col min="3091" max="3331" width="9.28515625" style="148"/>
    <col min="3332" max="3332" width="5.5703125" style="148" customWidth="1"/>
    <col min="3333" max="3333" width="21.5703125" style="148" customWidth="1"/>
    <col min="3334" max="3334" width="19.7109375" style="148" customWidth="1"/>
    <col min="3335" max="3335" width="13.42578125" style="148" customWidth="1"/>
    <col min="3336" max="3346" width="12.5703125" style="148" customWidth="1"/>
    <col min="3347" max="3587" width="9.28515625" style="148"/>
    <col min="3588" max="3588" width="5.5703125" style="148" customWidth="1"/>
    <col min="3589" max="3589" width="21.5703125" style="148" customWidth="1"/>
    <col min="3590" max="3590" width="19.7109375" style="148" customWidth="1"/>
    <col min="3591" max="3591" width="13.42578125" style="148" customWidth="1"/>
    <col min="3592" max="3602" width="12.5703125" style="148" customWidth="1"/>
    <col min="3603" max="3843" width="9.28515625" style="148"/>
    <col min="3844" max="3844" width="5.5703125" style="148" customWidth="1"/>
    <col min="3845" max="3845" width="21.5703125" style="148" customWidth="1"/>
    <col min="3846" max="3846" width="19.7109375" style="148" customWidth="1"/>
    <col min="3847" max="3847" width="13.42578125" style="148" customWidth="1"/>
    <col min="3848" max="3858" width="12.5703125" style="148" customWidth="1"/>
    <col min="3859" max="4099" width="9.28515625" style="148"/>
    <col min="4100" max="4100" width="5.5703125" style="148" customWidth="1"/>
    <col min="4101" max="4101" width="21.5703125" style="148" customWidth="1"/>
    <col min="4102" max="4102" width="19.7109375" style="148" customWidth="1"/>
    <col min="4103" max="4103" width="13.42578125" style="148" customWidth="1"/>
    <col min="4104" max="4114" width="12.5703125" style="148" customWidth="1"/>
    <col min="4115" max="4355" width="9.28515625" style="148"/>
    <col min="4356" max="4356" width="5.5703125" style="148" customWidth="1"/>
    <col min="4357" max="4357" width="21.5703125" style="148" customWidth="1"/>
    <col min="4358" max="4358" width="19.7109375" style="148" customWidth="1"/>
    <col min="4359" max="4359" width="13.42578125" style="148" customWidth="1"/>
    <col min="4360" max="4370" width="12.5703125" style="148" customWidth="1"/>
    <col min="4371" max="4611" width="9.28515625" style="148"/>
    <col min="4612" max="4612" width="5.5703125" style="148" customWidth="1"/>
    <col min="4613" max="4613" width="21.5703125" style="148" customWidth="1"/>
    <col min="4614" max="4614" width="19.7109375" style="148" customWidth="1"/>
    <col min="4615" max="4615" width="13.42578125" style="148" customWidth="1"/>
    <col min="4616" max="4626" width="12.5703125" style="148" customWidth="1"/>
    <col min="4627" max="4867" width="9.28515625" style="148"/>
    <col min="4868" max="4868" width="5.5703125" style="148" customWidth="1"/>
    <col min="4869" max="4869" width="21.5703125" style="148" customWidth="1"/>
    <col min="4870" max="4870" width="19.7109375" style="148" customWidth="1"/>
    <col min="4871" max="4871" width="13.42578125" style="148" customWidth="1"/>
    <col min="4872" max="4882" width="12.5703125" style="148" customWidth="1"/>
    <col min="4883" max="5123" width="9.28515625" style="148"/>
    <col min="5124" max="5124" width="5.5703125" style="148" customWidth="1"/>
    <col min="5125" max="5125" width="21.5703125" style="148" customWidth="1"/>
    <col min="5126" max="5126" width="19.7109375" style="148" customWidth="1"/>
    <col min="5127" max="5127" width="13.42578125" style="148" customWidth="1"/>
    <col min="5128" max="5138" width="12.5703125" style="148" customWidth="1"/>
    <col min="5139" max="5379" width="9.28515625" style="148"/>
    <col min="5380" max="5380" width="5.5703125" style="148" customWidth="1"/>
    <col min="5381" max="5381" width="21.5703125" style="148" customWidth="1"/>
    <col min="5382" max="5382" width="19.7109375" style="148" customWidth="1"/>
    <col min="5383" max="5383" width="13.42578125" style="148" customWidth="1"/>
    <col min="5384" max="5394" width="12.5703125" style="148" customWidth="1"/>
    <col min="5395" max="5635" width="9.28515625" style="148"/>
    <col min="5636" max="5636" width="5.5703125" style="148" customWidth="1"/>
    <col min="5637" max="5637" width="21.5703125" style="148" customWidth="1"/>
    <col min="5638" max="5638" width="19.7109375" style="148" customWidth="1"/>
    <col min="5639" max="5639" width="13.42578125" style="148" customWidth="1"/>
    <col min="5640" max="5650" width="12.5703125" style="148" customWidth="1"/>
    <col min="5651" max="5891" width="9.28515625" style="148"/>
    <col min="5892" max="5892" width="5.5703125" style="148" customWidth="1"/>
    <col min="5893" max="5893" width="21.5703125" style="148" customWidth="1"/>
    <col min="5894" max="5894" width="19.7109375" style="148" customWidth="1"/>
    <col min="5895" max="5895" width="13.42578125" style="148" customWidth="1"/>
    <col min="5896" max="5906" width="12.5703125" style="148" customWidth="1"/>
    <col min="5907" max="6147" width="9.28515625" style="148"/>
    <col min="6148" max="6148" width="5.5703125" style="148" customWidth="1"/>
    <col min="6149" max="6149" width="21.5703125" style="148" customWidth="1"/>
    <col min="6150" max="6150" width="19.7109375" style="148" customWidth="1"/>
    <col min="6151" max="6151" width="13.42578125" style="148" customWidth="1"/>
    <col min="6152" max="6162" width="12.5703125" style="148" customWidth="1"/>
    <col min="6163" max="6403" width="9.28515625" style="148"/>
    <col min="6404" max="6404" width="5.5703125" style="148" customWidth="1"/>
    <col min="6405" max="6405" width="21.5703125" style="148" customWidth="1"/>
    <col min="6406" max="6406" width="19.7109375" style="148" customWidth="1"/>
    <col min="6407" max="6407" width="13.42578125" style="148" customWidth="1"/>
    <col min="6408" max="6418" width="12.5703125" style="148" customWidth="1"/>
    <col min="6419" max="6659" width="9.28515625" style="148"/>
    <col min="6660" max="6660" width="5.5703125" style="148" customWidth="1"/>
    <col min="6661" max="6661" width="21.5703125" style="148" customWidth="1"/>
    <col min="6662" max="6662" width="19.7109375" style="148" customWidth="1"/>
    <col min="6663" max="6663" width="13.42578125" style="148" customWidth="1"/>
    <col min="6664" max="6674" width="12.5703125" style="148" customWidth="1"/>
    <col min="6675" max="6915" width="9.28515625" style="148"/>
    <col min="6916" max="6916" width="5.5703125" style="148" customWidth="1"/>
    <col min="6917" max="6917" width="21.5703125" style="148" customWidth="1"/>
    <col min="6918" max="6918" width="19.7109375" style="148" customWidth="1"/>
    <col min="6919" max="6919" width="13.42578125" style="148" customWidth="1"/>
    <col min="6920" max="6930" width="12.5703125" style="148" customWidth="1"/>
    <col min="6931" max="7171" width="9.28515625" style="148"/>
    <col min="7172" max="7172" width="5.5703125" style="148" customWidth="1"/>
    <col min="7173" max="7173" width="21.5703125" style="148" customWidth="1"/>
    <col min="7174" max="7174" width="19.7109375" style="148" customWidth="1"/>
    <col min="7175" max="7175" width="13.42578125" style="148" customWidth="1"/>
    <col min="7176" max="7186" width="12.5703125" style="148" customWidth="1"/>
    <col min="7187" max="7427" width="9.28515625" style="148"/>
    <col min="7428" max="7428" width="5.5703125" style="148" customWidth="1"/>
    <col min="7429" max="7429" width="21.5703125" style="148" customWidth="1"/>
    <col min="7430" max="7430" width="19.7109375" style="148" customWidth="1"/>
    <col min="7431" max="7431" width="13.42578125" style="148" customWidth="1"/>
    <col min="7432" max="7442" width="12.5703125" style="148" customWidth="1"/>
    <col min="7443" max="7683" width="9.28515625" style="148"/>
    <col min="7684" max="7684" width="5.5703125" style="148" customWidth="1"/>
    <col min="7685" max="7685" width="21.5703125" style="148" customWidth="1"/>
    <col min="7686" max="7686" width="19.7109375" style="148" customWidth="1"/>
    <col min="7687" max="7687" width="13.42578125" style="148" customWidth="1"/>
    <col min="7688" max="7698" width="12.5703125" style="148" customWidth="1"/>
    <col min="7699" max="7939" width="9.28515625" style="148"/>
    <col min="7940" max="7940" width="5.5703125" style="148" customWidth="1"/>
    <col min="7941" max="7941" width="21.5703125" style="148" customWidth="1"/>
    <col min="7942" max="7942" width="19.7109375" style="148" customWidth="1"/>
    <col min="7943" max="7943" width="13.42578125" style="148" customWidth="1"/>
    <col min="7944" max="7954" width="12.5703125" style="148" customWidth="1"/>
    <col min="7955" max="8195" width="9.28515625" style="148"/>
    <col min="8196" max="8196" width="5.5703125" style="148" customWidth="1"/>
    <col min="8197" max="8197" width="21.5703125" style="148" customWidth="1"/>
    <col min="8198" max="8198" width="19.7109375" style="148" customWidth="1"/>
    <col min="8199" max="8199" width="13.42578125" style="148" customWidth="1"/>
    <col min="8200" max="8210" width="12.5703125" style="148" customWidth="1"/>
    <col min="8211" max="8451" width="9.28515625" style="148"/>
    <col min="8452" max="8452" width="5.5703125" style="148" customWidth="1"/>
    <col min="8453" max="8453" width="21.5703125" style="148" customWidth="1"/>
    <col min="8454" max="8454" width="19.7109375" style="148" customWidth="1"/>
    <col min="8455" max="8455" width="13.42578125" style="148" customWidth="1"/>
    <col min="8456" max="8466" width="12.5703125" style="148" customWidth="1"/>
    <col min="8467" max="8707" width="9.28515625" style="148"/>
    <col min="8708" max="8708" width="5.5703125" style="148" customWidth="1"/>
    <col min="8709" max="8709" width="21.5703125" style="148" customWidth="1"/>
    <col min="8710" max="8710" width="19.7109375" style="148" customWidth="1"/>
    <col min="8711" max="8711" width="13.42578125" style="148" customWidth="1"/>
    <col min="8712" max="8722" width="12.5703125" style="148" customWidth="1"/>
    <col min="8723" max="8963" width="9.28515625" style="148"/>
    <col min="8964" max="8964" width="5.5703125" style="148" customWidth="1"/>
    <col min="8965" max="8965" width="21.5703125" style="148" customWidth="1"/>
    <col min="8966" max="8966" width="19.7109375" style="148" customWidth="1"/>
    <col min="8967" max="8967" width="13.42578125" style="148" customWidth="1"/>
    <col min="8968" max="8978" width="12.5703125" style="148" customWidth="1"/>
    <col min="8979" max="9219" width="9.28515625" style="148"/>
    <col min="9220" max="9220" width="5.5703125" style="148" customWidth="1"/>
    <col min="9221" max="9221" width="21.5703125" style="148" customWidth="1"/>
    <col min="9222" max="9222" width="19.7109375" style="148" customWidth="1"/>
    <col min="9223" max="9223" width="13.42578125" style="148" customWidth="1"/>
    <col min="9224" max="9234" width="12.5703125" style="148" customWidth="1"/>
    <col min="9235" max="9475" width="9.28515625" style="148"/>
    <col min="9476" max="9476" width="5.5703125" style="148" customWidth="1"/>
    <col min="9477" max="9477" width="21.5703125" style="148" customWidth="1"/>
    <col min="9478" max="9478" width="19.7109375" style="148" customWidth="1"/>
    <col min="9479" max="9479" width="13.42578125" style="148" customWidth="1"/>
    <col min="9480" max="9490" width="12.5703125" style="148" customWidth="1"/>
    <col min="9491" max="9731" width="9.28515625" style="148"/>
    <col min="9732" max="9732" width="5.5703125" style="148" customWidth="1"/>
    <col min="9733" max="9733" width="21.5703125" style="148" customWidth="1"/>
    <col min="9734" max="9734" width="19.7109375" style="148" customWidth="1"/>
    <col min="9735" max="9735" width="13.42578125" style="148" customWidth="1"/>
    <col min="9736" max="9746" width="12.5703125" style="148" customWidth="1"/>
    <col min="9747" max="9987" width="9.28515625" style="148"/>
    <col min="9988" max="9988" width="5.5703125" style="148" customWidth="1"/>
    <col min="9989" max="9989" width="21.5703125" style="148" customWidth="1"/>
    <col min="9990" max="9990" width="19.7109375" style="148" customWidth="1"/>
    <col min="9991" max="9991" width="13.42578125" style="148" customWidth="1"/>
    <col min="9992" max="10002" width="12.5703125" style="148" customWidth="1"/>
    <col min="10003" max="10243" width="9.28515625" style="148"/>
    <col min="10244" max="10244" width="5.5703125" style="148" customWidth="1"/>
    <col min="10245" max="10245" width="21.5703125" style="148" customWidth="1"/>
    <col min="10246" max="10246" width="19.7109375" style="148" customWidth="1"/>
    <col min="10247" max="10247" width="13.42578125" style="148" customWidth="1"/>
    <col min="10248" max="10258" width="12.5703125" style="148" customWidth="1"/>
    <col min="10259" max="10499" width="9.28515625" style="148"/>
    <col min="10500" max="10500" width="5.5703125" style="148" customWidth="1"/>
    <col min="10501" max="10501" width="21.5703125" style="148" customWidth="1"/>
    <col min="10502" max="10502" width="19.7109375" style="148" customWidth="1"/>
    <col min="10503" max="10503" width="13.42578125" style="148" customWidth="1"/>
    <col min="10504" max="10514" width="12.5703125" style="148" customWidth="1"/>
    <col min="10515" max="10755" width="9.28515625" style="148"/>
    <col min="10756" max="10756" width="5.5703125" style="148" customWidth="1"/>
    <col min="10757" max="10757" width="21.5703125" style="148" customWidth="1"/>
    <col min="10758" max="10758" width="19.7109375" style="148" customWidth="1"/>
    <col min="10759" max="10759" width="13.42578125" style="148" customWidth="1"/>
    <col min="10760" max="10770" width="12.5703125" style="148" customWidth="1"/>
    <col min="10771" max="11011" width="9.28515625" style="148"/>
    <col min="11012" max="11012" width="5.5703125" style="148" customWidth="1"/>
    <col min="11013" max="11013" width="21.5703125" style="148" customWidth="1"/>
    <col min="11014" max="11014" width="19.7109375" style="148" customWidth="1"/>
    <col min="11015" max="11015" width="13.42578125" style="148" customWidth="1"/>
    <col min="11016" max="11026" width="12.5703125" style="148" customWidth="1"/>
    <col min="11027" max="11267" width="9.28515625" style="148"/>
    <col min="11268" max="11268" width="5.5703125" style="148" customWidth="1"/>
    <col min="11269" max="11269" width="21.5703125" style="148" customWidth="1"/>
    <col min="11270" max="11270" width="19.7109375" style="148" customWidth="1"/>
    <col min="11271" max="11271" width="13.42578125" style="148" customWidth="1"/>
    <col min="11272" max="11282" width="12.5703125" style="148" customWidth="1"/>
    <col min="11283" max="11523" width="9.28515625" style="148"/>
    <col min="11524" max="11524" width="5.5703125" style="148" customWidth="1"/>
    <col min="11525" max="11525" width="21.5703125" style="148" customWidth="1"/>
    <col min="11526" max="11526" width="19.7109375" style="148" customWidth="1"/>
    <col min="11527" max="11527" width="13.42578125" style="148" customWidth="1"/>
    <col min="11528" max="11538" width="12.5703125" style="148" customWidth="1"/>
    <col min="11539" max="11779" width="9.28515625" style="148"/>
    <col min="11780" max="11780" width="5.5703125" style="148" customWidth="1"/>
    <col min="11781" max="11781" width="21.5703125" style="148" customWidth="1"/>
    <col min="11782" max="11782" width="19.7109375" style="148" customWidth="1"/>
    <col min="11783" max="11783" width="13.42578125" style="148" customWidth="1"/>
    <col min="11784" max="11794" width="12.5703125" style="148" customWidth="1"/>
    <col min="11795" max="12035" width="9.28515625" style="148"/>
    <col min="12036" max="12036" width="5.5703125" style="148" customWidth="1"/>
    <col min="12037" max="12037" width="21.5703125" style="148" customWidth="1"/>
    <col min="12038" max="12038" width="19.7109375" style="148" customWidth="1"/>
    <col min="12039" max="12039" width="13.42578125" style="148" customWidth="1"/>
    <col min="12040" max="12050" width="12.5703125" style="148" customWidth="1"/>
    <col min="12051" max="12291" width="9.28515625" style="148"/>
    <col min="12292" max="12292" width="5.5703125" style="148" customWidth="1"/>
    <col min="12293" max="12293" width="21.5703125" style="148" customWidth="1"/>
    <col min="12294" max="12294" width="19.7109375" style="148" customWidth="1"/>
    <col min="12295" max="12295" width="13.42578125" style="148" customWidth="1"/>
    <col min="12296" max="12306" width="12.5703125" style="148" customWidth="1"/>
    <col min="12307" max="12547" width="9.28515625" style="148"/>
    <col min="12548" max="12548" width="5.5703125" style="148" customWidth="1"/>
    <col min="12549" max="12549" width="21.5703125" style="148" customWidth="1"/>
    <col min="12550" max="12550" width="19.7109375" style="148" customWidth="1"/>
    <col min="12551" max="12551" width="13.42578125" style="148" customWidth="1"/>
    <col min="12552" max="12562" width="12.5703125" style="148" customWidth="1"/>
    <col min="12563" max="12803" width="9.28515625" style="148"/>
    <col min="12804" max="12804" width="5.5703125" style="148" customWidth="1"/>
    <col min="12805" max="12805" width="21.5703125" style="148" customWidth="1"/>
    <col min="12806" max="12806" width="19.7109375" style="148" customWidth="1"/>
    <col min="12807" max="12807" width="13.42578125" style="148" customWidth="1"/>
    <col min="12808" max="12818" width="12.5703125" style="148" customWidth="1"/>
    <col min="12819" max="13059" width="9.28515625" style="148"/>
    <col min="13060" max="13060" width="5.5703125" style="148" customWidth="1"/>
    <col min="13061" max="13061" width="21.5703125" style="148" customWidth="1"/>
    <col min="13062" max="13062" width="19.7109375" style="148" customWidth="1"/>
    <col min="13063" max="13063" width="13.42578125" style="148" customWidth="1"/>
    <col min="13064" max="13074" width="12.5703125" style="148" customWidth="1"/>
    <col min="13075" max="13315" width="9.28515625" style="148"/>
    <col min="13316" max="13316" width="5.5703125" style="148" customWidth="1"/>
    <col min="13317" max="13317" width="21.5703125" style="148" customWidth="1"/>
    <col min="13318" max="13318" width="19.7109375" style="148" customWidth="1"/>
    <col min="13319" max="13319" width="13.42578125" style="148" customWidth="1"/>
    <col min="13320" max="13330" width="12.5703125" style="148" customWidth="1"/>
    <col min="13331" max="13571" width="9.28515625" style="148"/>
    <col min="13572" max="13572" width="5.5703125" style="148" customWidth="1"/>
    <col min="13573" max="13573" width="21.5703125" style="148" customWidth="1"/>
    <col min="13574" max="13574" width="19.7109375" style="148" customWidth="1"/>
    <col min="13575" max="13575" width="13.42578125" style="148" customWidth="1"/>
    <col min="13576" max="13586" width="12.5703125" style="148" customWidth="1"/>
    <col min="13587" max="13827" width="9.28515625" style="148"/>
    <col min="13828" max="13828" width="5.5703125" style="148" customWidth="1"/>
    <col min="13829" max="13829" width="21.5703125" style="148" customWidth="1"/>
    <col min="13830" max="13830" width="19.7109375" style="148" customWidth="1"/>
    <col min="13831" max="13831" width="13.42578125" style="148" customWidth="1"/>
    <col min="13832" max="13842" width="12.5703125" style="148" customWidth="1"/>
    <col min="13843" max="14083" width="9.28515625" style="148"/>
    <col min="14084" max="14084" width="5.5703125" style="148" customWidth="1"/>
    <col min="14085" max="14085" width="21.5703125" style="148" customWidth="1"/>
    <col min="14086" max="14086" width="19.7109375" style="148" customWidth="1"/>
    <col min="14087" max="14087" width="13.42578125" style="148" customWidth="1"/>
    <col min="14088" max="14098" width="12.5703125" style="148" customWidth="1"/>
    <col min="14099" max="14339" width="9.28515625" style="148"/>
    <col min="14340" max="14340" width="5.5703125" style="148" customWidth="1"/>
    <col min="14341" max="14341" width="21.5703125" style="148" customWidth="1"/>
    <col min="14342" max="14342" width="19.7109375" style="148" customWidth="1"/>
    <col min="14343" max="14343" width="13.42578125" style="148" customWidth="1"/>
    <col min="14344" max="14354" width="12.5703125" style="148" customWidth="1"/>
    <col min="14355" max="14595" width="9.28515625" style="148"/>
    <col min="14596" max="14596" width="5.5703125" style="148" customWidth="1"/>
    <col min="14597" max="14597" width="21.5703125" style="148" customWidth="1"/>
    <col min="14598" max="14598" width="19.7109375" style="148" customWidth="1"/>
    <col min="14599" max="14599" width="13.42578125" style="148" customWidth="1"/>
    <col min="14600" max="14610" width="12.5703125" style="148" customWidth="1"/>
    <col min="14611" max="14851" width="9.28515625" style="148"/>
    <col min="14852" max="14852" width="5.5703125" style="148" customWidth="1"/>
    <col min="14853" max="14853" width="21.5703125" style="148" customWidth="1"/>
    <col min="14854" max="14854" width="19.7109375" style="148" customWidth="1"/>
    <col min="14855" max="14855" width="13.42578125" style="148" customWidth="1"/>
    <col min="14856" max="14866" width="12.5703125" style="148" customWidth="1"/>
    <col min="14867" max="15107" width="9.28515625" style="148"/>
    <col min="15108" max="15108" width="5.5703125" style="148" customWidth="1"/>
    <col min="15109" max="15109" width="21.5703125" style="148" customWidth="1"/>
    <col min="15110" max="15110" width="19.7109375" style="148" customWidth="1"/>
    <col min="15111" max="15111" width="13.42578125" style="148" customWidth="1"/>
    <col min="15112" max="15122" width="12.5703125" style="148" customWidth="1"/>
    <col min="15123" max="15363" width="9.28515625" style="148"/>
    <col min="15364" max="15364" width="5.5703125" style="148" customWidth="1"/>
    <col min="15365" max="15365" width="21.5703125" style="148" customWidth="1"/>
    <col min="15366" max="15366" width="19.7109375" style="148" customWidth="1"/>
    <col min="15367" max="15367" width="13.42578125" style="148" customWidth="1"/>
    <col min="15368" max="15378" width="12.5703125" style="148" customWidth="1"/>
    <col min="15379" max="15619" width="9.28515625" style="148"/>
    <col min="15620" max="15620" width="5.5703125" style="148" customWidth="1"/>
    <col min="15621" max="15621" width="21.5703125" style="148" customWidth="1"/>
    <col min="15622" max="15622" width="19.7109375" style="148" customWidth="1"/>
    <col min="15623" max="15623" width="13.42578125" style="148" customWidth="1"/>
    <col min="15624" max="15634" width="12.5703125" style="148" customWidth="1"/>
    <col min="15635" max="15875" width="9.28515625" style="148"/>
    <col min="15876" max="15876" width="5.5703125" style="148" customWidth="1"/>
    <col min="15877" max="15877" width="21.5703125" style="148" customWidth="1"/>
    <col min="15878" max="15878" width="19.7109375" style="148" customWidth="1"/>
    <col min="15879" max="15879" width="13.42578125" style="148" customWidth="1"/>
    <col min="15880" max="15890" width="12.5703125" style="148" customWidth="1"/>
    <col min="15891" max="16131" width="9.28515625" style="148"/>
    <col min="16132" max="16132" width="5.5703125" style="148" customWidth="1"/>
    <col min="16133" max="16133" width="21.5703125" style="148" customWidth="1"/>
    <col min="16134" max="16134" width="19.7109375" style="148" customWidth="1"/>
    <col min="16135" max="16135" width="13.42578125" style="148" customWidth="1"/>
    <col min="16136" max="16146" width="12.5703125" style="148" customWidth="1"/>
    <col min="16147" max="16384" width="9.28515625" style="148"/>
  </cols>
  <sheetData>
    <row r="1" spans="1:19" ht="15.75" x14ac:dyDescent="0.25">
      <c r="A1" s="381" t="s">
        <v>657</v>
      </c>
    </row>
    <row r="2" spans="1:19" x14ac:dyDescent="0.25">
      <c r="A2" s="148" t="s">
        <v>316</v>
      </c>
    </row>
    <row r="3" spans="1:19" ht="15.75" x14ac:dyDescent="0.25">
      <c r="A3" s="582" t="s">
        <v>1261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</row>
    <row r="4" spans="1:19" ht="15.75" x14ac:dyDescent="0.25">
      <c r="A4" s="381"/>
      <c r="B4" s="381"/>
      <c r="C4" s="381"/>
      <c r="D4" s="381"/>
      <c r="E4" s="381"/>
      <c r="F4" s="381"/>
      <c r="G4" s="381"/>
      <c r="H4" s="587" t="str">
        <f>'1'!E5</f>
        <v>KABUPATEN/KOTA</v>
      </c>
      <c r="I4" s="588" t="str">
        <f>'1'!$F$5</f>
        <v>….......</v>
      </c>
      <c r="J4" s="381"/>
      <c r="K4" s="582"/>
      <c r="L4" s="582"/>
      <c r="M4" s="582"/>
      <c r="N4" s="381"/>
      <c r="O4" s="381"/>
      <c r="P4" s="582"/>
      <c r="Q4" s="582"/>
      <c r="R4" s="582"/>
    </row>
    <row r="5" spans="1:19" ht="15.75" x14ac:dyDescent="0.25">
      <c r="A5" s="381"/>
      <c r="B5" s="381"/>
      <c r="C5" s="381"/>
      <c r="D5" s="582"/>
      <c r="E5" s="582"/>
      <c r="F5" s="582"/>
      <c r="G5" s="381"/>
      <c r="H5" s="587" t="str">
        <f>'1'!E6</f>
        <v>TAHUN</v>
      </c>
      <c r="I5" s="588" t="str">
        <f>'1'!$F$6</f>
        <v>….......</v>
      </c>
      <c r="J5" s="582"/>
      <c r="K5" s="582"/>
      <c r="L5" s="582"/>
      <c r="M5" s="582"/>
      <c r="N5" s="582"/>
      <c r="O5" s="582"/>
      <c r="P5" s="582"/>
      <c r="Q5" s="582"/>
      <c r="R5" s="582"/>
    </row>
    <row r="6" spans="1:19" ht="15.75" thickBot="1" x14ac:dyDescent="0.3">
      <c r="A6" s="368"/>
      <c r="B6" s="368"/>
      <c r="C6" s="368"/>
      <c r="D6" s="368"/>
      <c r="E6" s="368"/>
      <c r="F6" s="368"/>
      <c r="G6" s="368"/>
      <c r="H6" s="662"/>
      <c r="I6" s="368"/>
      <c r="J6" s="368"/>
      <c r="K6" s="368"/>
      <c r="L6" s="368"/>
      <c r="M6" s="368"/>
      <c r="N6" s="368"/>
      <c r="O6" s="368"/>
      <c r="P6" s="368"/>
      <c r="Q6" s="368"/>
      <c r="R6" s="368"/>
    </row>
    <row r="7" spans="1:19" ht="20.100000000000001" customHeight="1" x14ac:dyDescent="0.25">
      <c r="A7" s="1204" t="s">
        <v>2</v>
      </c>
      <c r="B7" s="1204" t="s">
        <v>254</v>
      </c>
      <c r="C7" s="1204" t="s">
        <v>409</v>
      </c>
      <c r="D7" s="1244" t="s">
        <v>631</v>
      </c>
      <c r="E7" s="1245"/>
      <c r="F7" s="1245"/>
      <c r="G7" s="1245"/>
      <c r="H7" s="1245"/>
      <c r="I7" s="1245"/>
      <c r="J7" s="1245"/>
      <c r="K7" s="1245"/>
      <c r="L7" s="1245"/>
      <c r="M7" s="1245"/>
      <c r="N7" s="1245"/>
      <c r="O7" s="1245"/>
      <c r="P7" s="1245"/>
      <c r="Q7" s="1245"/>
      <c r="R7" s="1246"/>
      <c r="S7" s="644"/>
    </row>
    <row r="8" spans="1:19" ht="21" customHeight="1" x14ac:dyDescent="0.25">
      <c r="A8" s="1204"/>
      <c r="B8" s="1204"/>
      <c r="C8" s="1204"/>
      <c r="D8" s="1205" t="s">
        <v>632</v>
      </c>
      <c r="E8" s="1205"/>
      <c r="F8" s="1205"/>
      <c r="G8" s="1205"/>
      <c r="H8" s="1205"/>
      <c r="I8" s="1247" t="s">
        <v>547</v>
      </c>
      <c r="J8" s="1248"/>
      <c r="K8" s="1248"/>
      <c r="L8" s="1248"/>
      <c r="M8" s="1249"/>
      <c r="N8" s="1247" t="s">
        <v>633</v>
      </c>
      <c r="O8" s="1248"/>
      <c r="P8" s="1248"/>
      <c r="Q8" s="1248"/>
      <c r="R8" s="1249"/>
      <c r="S8" s="644"/>
    </row>
    <row r="9" spans="1:19" ht="23.25" customHeight="1" x14ac:dyDescent="0.25">
      <c r="A9" s="1204"/>
      <c r="B9" s="1204"/>
      <c r="C9" s="1204"/>
      <c r="D9" s="1252" t="s">
        <v>634</v>
      </c>
      <c r="E9" s="1399" t="s">
        <v>1058</v>
      </c>
      <c r="F9" s="1395" t="s">
        <v>635</v>
      </c>
      <c r="G9" s="1397"/>
      <c r="H9" s="1396"/>
      <c r="I9" s="1399" t="s">
        <v>634</v>
      </c>
      <c r="J9" s="1399" t="s">
        <v>1058</v>
      </c>
      <c r="K9" s="1395" t="s">
        <v>635</v>
      </c>
      <c r="L9" s="1397"/>
      <c r="M9" s="1396"/>
      <c r="N9" s="1399" t="s">
        <v>634</v>
      </c>
      <c r="O9" s="1399" t="s">
        <v>1058</v>
      </c>
      <c r="P9" s="1241" t="s">
        <v>635</v>
      </c>
      <c r="Q9" s="1242"/>
      <c r="R9" s="1243"/>
      <c r="S9" s="644"/>
    </row>
    <row r="10" spans="1:19" ht="34.5" customHeight="1" x14ac:dyDescent="0.25">
      <c r="A10" s="1102"/>
      <c r="B10" s="1102"/>
      <c r="C10" s="1102"/>
      <c r="D10" s="1206"/>
      <c r="E10" s="1400"/>
      <c r="F10" s="1398" t="s">
        <v>1059</v>
      </c>
      <c r="G10" s="1398" t="s">
        <v>636</v>
      </c>
      <c r="H10" s="1398" t="s">
        <v>637</v>
      </c>
      <c r="I10" s="1400"/>
      <c r="J10" s="1400"/>
      <c r="K10" s="1398" t="s">
        <v>1059</v>
      </c>
      <c r="L10" s="1398" t="s">
        <v>636</v>
      </c>
      <c r="M10" s="1398" t="s">
        <v>637</v>
      </c>
      <c r="N10" s="1400"/>
      <c r="O10" s="1400"/>
      <c r="P10" s="825" t="s">
        <v>1060</v>
      </c>
      <c r="Q10" s="825" t="s">
        <v>636</v>
      </c>
      <c r="R10" s="825" t="s">
        <v>637</v>
      </c>
      <c r="S10" s="644"/>
    </row>
    <row r="11" spans="1:19" x14ac:dyDescent="0.25">
      <c r="A11" s="822">
        <v>1</v>
      </c>
      <c r="B11" s="822">
        <v>2</v>
      </c>
      <c r="C11" s="822">
        <v>3</v>
      </c>
      <c r="D11" s="940">
        <v>4</v>
      </c>
      <c r="E11" s="822">
        <v>5</v>
      </c>
      <c r="F11" s="822">
        <v>6</v>
      </c>
      <c r="G11" s="822">
        <v>7</v>
      </c>
      <c r="H11" s="822">
        <v>8</v>
      </c>
      <c r="I11" s="822">
        <v>9</v>
      </c>
      <c r="J11" s="822">
        <v>10</v>
      </c>
      <c r="K11" s="822">
        <v>11</v>
      </c>
      <c r="L11" s="822">
        <v>14</v>
      </c>
      <c r="M11" s="822">
        <v>15</v>
      </c>
      <c r="N11" s="822">
        <v>16</v>
      </c>
      <c r="O11" s="822">
        <v>17</v>
      </c>
      <c r="P11" s="822">
        <v>18</v>
      </c>
      <c r="Q11" s="822">
        <v>21</v>
      </c>
      <c r="R11" s="822">
        <v>22</v>
      </c>
      <c r="S11" s="644"/>
    </row>
    <row r="12" spans="1:19" x14ac:dyDescent="0.25">
      <c r="A12" s="560">
        <v>1</v>
      </c>
      <c r="B12" s="130">
        <f>'9'!B9</f>
        <v>0</v>
      </c>
      <c r="C12" s="130">
        <f>'9'!C9</f>
        <v>0</v>
      </c>
      <c r="D12" s="663"/>
      <c r="E12" s="664"/>
      <c r="F12" s="663">
        <f>D12+E12</f>
        <v>0</v>
      </c>
      <c r="G12" s="663"/>
      <c r="H12" s="664">
        <f>SUM(F12:G12)</f>
        <v>0</v>
      </c>
      <c r="I12" s="663"/>
      <c r="J12" s="664"/>
      <c r="K12" s="663">
        <f>I12+J12</f>
        <v>0</v>
      </c>
      <c r="L12" s="664"/>
      <c r="M12" s="664">
        <f>SUM(K12:L12)</f>
        <v>0</v>
      </c>
      <c r="N12" s="663">
        <f>D12+I12</f>
        <v>0</v>
      </c>
      <c r="O12" s="664">
        <f>E12+J12</f>
        <v>0</v>
      </c>
      <c r="P12" s="664">
        <f t="shared" ref="P12:P31" si="0">+F12+K12</f>
        <v>0</v>
      </c>
      <c r="Q12" s="664">
        <f t="shared" ref="Q12:Q31" si="1">+G12+L12</f>
        <v>0</v>
      </c>
      <c r="R12" s="664">
        <f t="shared" ref="R12:R31" si="2">+H12+M12</f>
        <v>0</v>
      </c>
      <c r="S12" s="644"/>
    </row>
    <row r="13" spans="1:19" x14ac:dyDescent="0.25">
      <c r="A13" s="556">
        <v>2</v>
      </c>
      <c r="B13" s="130">
        <f>'9'!B10</f>
        <v>0</v>
      </c>
      <c r="C13" s="130">
        <f>'9'!C10</f>
        <v>0</v>
      </c>
      <c r="D13" s="665"/>
      <c r="E13" s="664"/>
      <c r="F13" s="663">
        <f t="shared" ref="F13:F31" si="3">D13+E13</f>
        <v>0</v>
      </c>
      <c r="G13" s="665"/>
      <c r="H13" s="664">
        <f t="shared" ref="H13:H31" si="4">SUM(F13:G13)</f>
        <v>0</v>
      </c>
      <c r="I13" s="665"/>
      <c r="J13" s="664"/>
      <c r="K13" s="663">
        <f t="shared" ref="K13:K31" si="5">I13+J13</f>
        <v>0</v>
      </c>
      <c r="L13" s="664"/>
      <c r="M13" s="664">
        <f t="shared" ref="M13:M31" si="6">SUM(K13:L13)</f>
        <v>0</v>
      </c>
      <c r="N13" s="663">
        <f t="shared" ref="N13:N31" si="7">D13+I13</f>
        <v>0</v>
      </c>
      <c r="O13" s="664">
        <f t="shared" ref="O13:O31" si="8">E13+J13</f>
        <v>0</v>
      </c>
      <c r="P13" s="664">
        <f t="shared" si="0"/>
        <v>0</v>
      </c>
      <c r="Q13" s="664">
        <f t="shared" si="1"/>
        <v>0</v>
      </c>
      <c r="R13" s="664">
        <f t="shared" si="2"/>
        <v>0</v>
      </c>
      <c r="S13" s="644"/>
    </row>
    <row r="14" spans="1:19" x14ac:dyDescent="0.25">
      <c r="A14" s="556">
        <v>3</v>
      </c>
      <c r="B14" s="130">
        <f>'9'!B11</f>
        <v>0</v>
      </c>
      <c r="C14" s="130">
        <f>'9'!C11</f>
        <v>0</v>
      </c>
      <c r="D14" s="665"/>
      <c r="E14" s="664"/>
      <c r="F14" s="663">
        <f t="shared" si="3"/>
        <v>0</v>
      </c>
      <c r="G14" s="665"/>
      <c r="H14" s="664">
        <f t="shared" si="4"/>
        <v>0</v>
      </c>
      <c r="I14" s="665"/>
      <c r="J14" s="664"/>
      <c r="K14" s="663">
        <f t="shared" si="5"/>
        <v>0</v>
      </c>
      <c r="L14" s="664"/>
      <c r="M14" s="664">
        <f>SUM(K14:L14)</f>
        <v>0</v>
      </c>
      <c r="N14" s="663">
        <f t="shared" si="7"/>
        <v>0</v>
      </c>
      <c r="O14" s="664">
        <f t="shared" si="8"/>
        <v>0</v>
      </c>
      <c r="P14" s="664">
        <f t="shared" si="0"/>
        <v>0</v>
      </c>
      <c r="Q14" s="664">
        <f t="shared" si="1"/>
        <v>0</v>
      </c>
      <c r="R14" s="664">
        <f t="shared" si="2"/>
        <v>0</v>
      </c>
      <c r="S14" s="644"/>
    </row>
    <row r="15" spans="1:19" x14ac:dyDescent="0.25">
      <c r="A15" s="556">
        <v>4</v>
      </c>
      <c r="B15" s="130">
        <f>'9'!B12</f>
        <v>0</v>
      </c>
      <c r="C15" s="130">
        <f>'9'!C12</f>
        <v>0</v>
      </c>
      <c r="D15" s="665"/>
      <c r="E15" s="664"/>
      <c r="F15" s="663">
        <f t="shared" si="3"/>
        <v>0</v>
      </c>
      <c r="G15" s="665"/>
      <c r="H15" s="664">
        <f t="shared" si="4"/>
        <v>0</v>
      </c>
      <c r="I15" s="665"/>
      <c r="J15" s="664"/>
      <c r="K15" s="663">
        <f t="shared" si="5"/>
        <v>0</v>
      </c>
      <c r="L15" s="664"/>
      <c r="M15" s="664">
        <f t="shared" si="6"/>
        <v>0</v>
      </c>
      <c r="N15" s="663">
        <f t="shared" si="7"/>
        <v>0</v>
      </c>
      <c r="O15" s="664">
        <f t="shared" si="8"/>
        <v>0</v>
      </c>
      <c r="P15" s="664">
        <f t="shared" si="0"/>
        <v>0</v>
      </c>
      <c r="Q15" s="664">
        <f t="shared" si="1"/>
        <v>0</v>
      </c>
      <c r="R15" s="664">
        <f t="shared" si="2"/>
        <v>0</v>
      </c>
      <c r="S15" s="644"/>
    </row>
    <row r="16" spans="1:19" x14ac:dyDescent="0.25">
      <c r="A16" s="556">
        <v>5</v>
      </c>
      <c r="B16" s="130">
        <f>'9'!B13</f>
        <v>0</v>
      </c>
      <c r="C16" s="130">
        <f>'9'!C13</f>
        <v>0</v>
      </c>
      <c r="D16" s="665"/>
      <c r="E16" s="664"/>
      <c r="F16" s="663">
        <f t="shared" si="3"/>
        <v>0</v>
      </c>
      <c r="G16" s="665"/>
      <c r="H16" s="664">
        <f t="shared" si="4"/>
        <v>0</v>
      </c>
      <c r="I16" s="665"/>
      <c r="J16" s="664"/>
      <c r="K16" s="663">
        <f t="shared" si="5"/>
        <v>0</v>
      </c>
      <c r="L16" s="664"/>
      <c r="M16" s="664">
        <f t="shared" si="6"/>
        <v>0</v>
      </c>
      <c r="N16" s="663">
        <f t="shared" si="7"/>
        <v>0</v>
      </c>
      <c r="O16" s="664">
        <f t="shared" si="8"/>
        <v>0</v>
      </c>
      <c r="P16" s="664">
        <f t="shared" si="0"/>
        <v>0</v>
      </c>
      <c r="Q16" s="664">
        <f t="shared" si="1"/>
        <v>0</v>
      </c>
      <c r="R16" s="664">
        <f t="shared" si="2"/>
        <v>0</v>
      </c>
      <c r="S16" s="644"/>
    </row>
    <row r="17" spans="1:19" x14ac:dyDescent="0.25">
      <c r="A17" s="556">
        <v>6</v>
      </c>
      <c r="B17" s="130">
        <f>'9'!B14</f>
        <v>0</v>
      </c>
      <c r="C17" s="130">
        <f>'9'!C14</f>
        <v>0</v>
      </c>
      <c r="D17" s="665"/>
      <c r="E17" s="664"/>
      <c r="F17" s="663">
        <f t="shared" si="3"/>
        <v>0</v>
      </c>
      <c r="G17" s="665"/>
      <c r="H17" s="664">
        <f t="shared" si="4"/>
        <v>0</v>
      </c>
      <c r="I17" s="665"/>
      <c r="J17" s="664"/>
      <c r="K17" s="663">
        <f t="shared" si="5"/>
        <v>0</v>
      </c>
      <c r="L17" s="664"/>
      <c r="M17" s="664">
        <f t="shared" si="6"/>
        <v>0</v>
      </c>
      <c r="N17" s="663">
        <f t="shared" si="7"/>
        <v>0</v>
      </c>
      <c r="O17" s="664">
        <f t="shared" si="8"/>
        <v>0</v>
      </c>
      <c r="P17" s="664">
        <f t="shared" si="0"/>
        <v>0</v>
      </c>
      <c r="Q17" s="664">
        <f t="shared" si="1"/>
        <v>0</v>
      </c>
      <c r="R17" s="664">
        <f t="shared" si="2"/>
        <v>0</v>
      </c>
      <c r="S17" s="644"/>
    </row>
    <row r="18" spans="1:19" x14ac:dyDescent="0.25">
      <c r="A18" s="556">
        <v>7</v>
      </c>
      <c r="B18" s="130">
        <f>'9'!B15</f>
        <v>0</v>
      </c>
      <c r="C18" s="130">
        <f>'9'!C15</f>
        <v>0</v>
      </c>
      <c r="D18" s="665"/>
      <c r="E18" s="664"/>
      <c r="F18" s="663">
        <f t="shared" si="3"/>
        <v>0</v>
      </c>
      <c r="G18" s="665"/>
      <c r="H18" s="664">
        <f t="shared" si="4"/>
        <v>0</v>
      </c>
      <c r="I18" s="665"/>
      <c r="J18" s="664"/>
      <c r="K18" s="663">
        <f t="shared" si="5"/>
        <v>0</v>
      </c>
      <c r="L18" s="664"/>
      <c r="M18" s="664">
        <f t="shared" si="6"/>
        <v>0</v>
      </c>
      <c r="N18" s="663">
        <f t="shared" si="7"/>
        <v>0</v>
      </c>
      <c r="O18" s="664">
        <f t="shared" si="8"/>
        <v>0</v>
      </c>
      <c r="P18" s="664">
        <f t="shared" si="0"/>
        <v>0</v>
      </c>
      <c r="Q18" s="664">
        <f t="shared" si="1"/>
        <v>0</v>
      </c>
      <c r="R18" s="664">
        <f t="shared" si="2"/>
        <v>0</v>
      </c>
      <c r="S18" s="644"/>
    </row>
    <row r="19" spans="1:19" x14ac:dyDescent="0.25">
      <c r="A19" s="556">
        <v>8</v>
      </c>
      <c r="B19" s="130">
        <f>'9'!B16</f>
        <v>0</v>
      </c>
      <c r="C19" s="130">
        <f>'9'!C16</f>
        <v>0</v>
      </c>
      <c r="D19" s="665"/>
      <c r="E19" s="664"/>
      <c r="F19" s="663">
        <f t="shared" si="3"/>
        <v>0</v>
      </c>
      <c r="G19" s="665"/>
      <c r="H19" s="664">
        <f t="shared" si="4"/>
        <v>0</v>
      </c>
      <c r="I19" s="665"/>
      <c r="J19" s="664"/>
      <c r="K19" s="663">
        <f t="shared" si="5"/>
        <v>0</v>
      </c>
      <c r="L19" s="664"/>
      <c r="M19" s="664">
        <f t="shared" si="6"/>
        <v>0</v>
      </c>
      <c r="N19" s="663">
        <f t="shared" si="7"/>
        <v>0</v>
      </c>
      <c r="O19" s="664">
        <f t="shared" si="8"/>
        <v>0</v>
      </c>
      <c r="P19" s="664">
        <f t="shared" si="0"/>
        <v>0</v>
      </c>
      <c r="Q19" s="664">
        <f t="shared" si="1"/>
        <v>0</v>
      </c>
      <c r="R19" s="664">
        <f t="shared" si="2"/>
        <v>0</v>
      </c>
      <c r="S19" s="644"/>
    </row>
    <row r="20" spans="1:19" x14ac:dyDescent="0.25">
      <c r="A20" s="556">
        <v>9</v>
      </c>
      <c r="B20" s="130">
        <f>'9'!B17</f>
        <v>0</v>
      </c>
      <c r="C20" s="130">
        <f>'9'!C17</f>
        <v>0</v>
      </c>
      <c r="D20" s="665"/>
      <c r="E20" s="664"/>
      <c r="F20" s="663">
        <f t="shared" si="3"/>
        <v>0</v>
      </c>
      <c r="G20" s="665"/>
      <c r="H20" s="664">
        <f t="shared" si="4"/>
        <v>0</v>
      </c>
      <c r="I20" s="665"/>
      <c r="J20" s="664"/>
      <c r="K20" s="663">
        <f t="shared" si="5"/>
        <v>0</v>
      </c>
      <c r="L20" s="664"/>
      <c r="M20" s="664">
        <f t="shared" si="6"/>
        <v>0</v>
      </c>
      <c r="N20" s="663">
        <f t="shared" si="7"/>
        <v>0</v>
      </c>
      <c r="O20" s="664">
        <f t="shared" si="8"/>
        <v>0</v>
      </c>
      <c r="P20" s="664">
        <f t="shared" si="0"/>
        <v>0</v>
      </c>
      <c r="Q20" s="664">
        <f t="shared" si="1"/>
        <v>0</v>
      </c>
      <c r="R20" s="664">
        <f t="shared" si="2"/>
        <v>0</v>
      </c>
      <c r="S20" s="644"/>
    </row>
    <row r="21" spans="1:19" x14ac:dyDescent="0.25">
      <c r="A21" s="556">
        <v>10</v>
      </c>
      <c r="B21" s="130">
        <f>'9'!B18</f>
        <v>0</v>
      </c>
      <c r="C21" s="130">
        <f>'9'!C18</f>
        <v>0</v>
      </c>
      <c r="D21" s="666"/>
      <c r="E21" s="667"/>
      <c r="F21" s="663">
        <f t="shared" si="3"/>
        <v>0</v>
      </c>
      <c r="G21" s="666"/>
      <c r="H21" s="667">
        <f t="shared" si="4"/>
        <v>0</v>
      </c>
      <c r="I21" s="666"/>
      <c r="J21" s="667"/>
      <c r="K21" s="663">
        <f t="shared" si="5"/>
        <v>0</v>
      </c>
      <c r="L21" s="667"/>
      <c r="M21" s="667">
        <f t="shared" si="6"/>
        <v>0</v>
      </c>
      <c r="N21" s="663">
        <f t="shared" si="7"/>
        <v>0</v>
      </c>
      <c r="O21" s="664">
        <f t="shared" si="8"/>
        <v>0</v>
      </c>
      <c r="P21" s="667">
        <f t="shared" si="0"/>
        <v>0</v>
      </c>
      <c r="Q21" s="667">
        <f t="shared" si="1"/>
        <v>0</v>
      </c>
      <c r="R21" s="667">
        <f t="shared" si="2"/>
        <v>0</v>
      </c>
      <c r="S21" s="644"/>
    </row>
    <row r="22" spans="1:19" x14ac:dyDescent="0.25">
      <c r="A22" s="556">
        <v>11</v>
      </c>
      <c r="B22" s="130">
        <f>'9'!B19</f>
        <v>0</v>
      </c>
      <c r="C22" s="130">
        <f>'9'!C19</f>
        <v>0</v>
      </c>
      <c r="D22" s="666"/>
      <c r="E22" s="667"/>
      <c r="F22" s="663">
        <f t="shared" si="3"/>
        <v>0</v>
      </c>
      <c r="G22" s="666"/>
      <c r="H22" s="667">
        <f t="shared" si="4"/>
        <v>0</v>
      </c>
      <c r="I22" s="666"/>
      <c r="J22" s="667"/>
      <c r="K22" s="663">
        <f t="shared" si="5"/>
        <v>0</v>
      </c>
      <c r="L22" s="667"/>
      <c r="M22" s="667">
        <f t="shared" si="6"/>
        <v>0</v>
      </c>
      <c r="N22" s="663">
        <f t="shared" si="7"/>
        <v>0</v>
      </c>
      <c r="O22" s="664">
        <f t="shared" si="8"/>
        <v>0</v>
      </c>
      <c r="P22" s="667">
        <f t="shared" si="0"/>
        <v>0</v>
      </c>
      <c r="Q22" s="667">
        <f t="shared" si="1"/>
        <v>0</v>
      </c>
      <c r="R22" s="667">
        <f t="shared" si="2"/>
        <v>0</v>
      </c>
      <c r="S22" s="644"/>
    </row>
    <row r="23" spans="1:19" x14ac:dyDescent="0.25">
      <c r="A23" s="556">
        <v>12</v>
      </c>
      <c r="B23" s="130">
        <f>'9'!B20</f>
        <v>0</v>
      </c>
      <c r="C23" s="130">
        <f>'9'!C20</f>
        <v>0</v>
      </c>
      <c r="D23" s="666"/>
      <c r="E23" s="667"/>
      <c r="F23" s="663">
        <f t="shared" si="3"/>
        <v>0</v>
      </c>
      <c r="G23" s="666"/>
      <c r="H23" s="667">
        <f t="shared" si="4"/>
        <v>0</v>
      </c>
      <c r="I23" s="666"/>
      <c r="J23" s="667"/>
      <c r="K23" s="663">
        <f t="shared" si="5"/>
        <v>0</v>
      </c>
      <c r="L23" s="667"/>
      <c r="M23" s="667">
        <f t="shared" si="6"/>
        <v>0</v>
      </c>
      <c r="N23" s="663">
        <f t="shared" si="7"/>
        <v>0</v>
      </c>
      <c r="O23" s="664">
        <f t="shared" si="8"/>
        <v>0</v>
      </c>
      <c r="P23" s="667">
        <f t="shared" si="0"/>
        <v>0</v>
      </c>
      <c r="Q23" s="667">
        <f t="shared" si="1"/>
        <v>0</v>
      </c>
      <c r="R23" s="667">
        <f t="shared" si="2"/>
        <v>0</v>
      </c>
      <c r="S23" s="644"/>
    </row>
    <row r="24" spans="1:19" x14ac:dyDescent="0.25">
      <c r="A24" s="556">
        <v>13</v>
      </c>
      <c r="B24" s="130">
        <f>'9'!B21</f>
        <v>0</v>
      </c>
      <c r="C24" s="130">
        <f>'9'!C21</f>
        <v>0</v>
      </c>
      <c r="D24" s="666"/>
      <c r="E24" s="667"/>
      <c r="F24" s="663">
        <f t="shared" si="3"/>
        <v>0</v>
      </c>
      <c r="G24" s="666"/>
      <c r="H24" s="667">
        <f t="shared" si="4"/>
        <v>0</v>
      </c>
      <c r="I24" s="666"/>
      <c r="J24" s="667"/>
      <c r="K24" s="663">
        <f t="shared" si="5"/>
        <v>0</v>
      </c>
      <c r="L24" s="667"/>
      <c r="M24" s="667">
        <f t="shared" si="6"/>
        <v>0</v>
      </c>
      <c r="N24" s="663">
        <f t="shared" si="7"/>
        <v>0</v>
      </c>
      <c r="O24" s="664">
        <f t="shared" si="8"/>
        <v>0</v>
      </c>
      <c r="P24" s="667">
        <f t="shared" si="0"/>
        <v>0</v>
      </c>
      <c r="Q24" s="667">
        <f t="shared" si="1"/>
        <v>0</v>
      </c>
      <c r="R24" s="667">
        <f t="shared" si="2"/>
        <v>0</v>
      </c>
      <c r="S24" s="644"/>
    </row>
    <row r="25" spans="1:19" x14ac:dyDescent="0.25">
      <c r="A25" s="556">
        <v>14</v>
      </c>
      <c r="B25" s="130">
        <f>'9'!B22</f>
        <v>0</v>
      </c>
      <c r="C25" s="130">
        <f>'9'!C22</f>
        <v>0</v>
      </c>
      <c r="D25" s="666"/>
      <c r="E25" s="667"/>
      <c r="F25" s="663">
        <f t="shared" si="3"/>
        <v>0</v>
      </c>
      <c r="G25" s="666"/>
      <c r="H25" s="667">
        <f t="shared" si="4"/>
        <v>0</v>
      </c>
      <c r="I25" s="666"/>
      <c r="J25" s="667"/>
      <c r="K25" s="663">
        <f t="shared" si="5"/>
        <v>0</v>
      </c>
      <c r="L25" s="667"/>
      <c r="M25" s="667">
        <f t="shared" si="6"/>
        <v>0</v>
      </c>
      <c r="N25" s="663">
        <f t="shared" si="7"/>
        <v>0</v>
      </c>
      <c r="O25" s="664">
        <f t="shared" si="8"/>
        <v>0</v>
      </c>
      <c r="P25" s="667">
        <f t="shared" si="0"/>
        <v>0</v>
      </c>
      <c r="Q25" s="667">
        <f t="shared" si="1"/>
        <v>0</v>
      </c>
      <c r="R25" s="667">
        <f t="shared" si="2"/>
        <v>0</v>
      </c>
      <c r="S25" s="644"/>
    </row>
    <row r="26" spans="1:19" x14ac:dyDescent="0.25">
      <c r="A26" s="556">
        <v>15</v>
      </c>
      <c r="B26" s="130">
        <f>'9'!B23</f>
        <v>0</v>
      </c>
      <c r="C26" s="130">
        <f>'9'!C23</f>
        <v>0</v>
      </c>
      <c r="D26" s="666"/>
      <c r="E26" s="667"/>
      <c r="F26" s="663">
        <f t="shared" si="3"/>
        <v>0</v>
      </c>
      <c r="G26" s="666"/>
      <c r="H26" s="667">
        <f t="shared" si="4"/>
        <v>0</v>
      </c>
      <c r="I26" s="666"/>
      <c r="J26" s="667"/>
      <c r="K26" s="663">
        <f t="shared" si="5"/>
        <v>0</v>
      </c>
      <c r="L26" s="667"/>
      <c r="M26" s="667">
        <f t="shared" si="6"/>
        <v>0</v>
      </c>
      <c r="N26" s="663">
        <f t="shared" si="7"/>
        <v>0</v>
      </c>
      <c r="O26" s="664">
        <f t="shared" si="8"/>
        <v>0</v>
      </c>
      <c r="P26" s="667">
        <f t="shared" si="0"/>
        <v>0</v>
      </c>
      <c r="Q26" s="667">
        <f t="shared" si="1"/>
        <v>0</v>
      </c>
      <c r="R26" s="667">
        <f t="shared" si="2"/>
        <v>0</v>
      </c>
      <c r="S26" s="644"/>
    </row>
    <row r="27" spans="1:19" x14ac:dyDescent="0.25">
      <c r="A27" s="556">
        <v>16</v>
      </c>
      <c r="B27" s="130">
        <f>'9'!B24</f>
        <v>0</v>
      </c>
      <c r="C27" s="130">
        <f>'9'!C24</f>
        <v>0</v>
      </c>
      <c r="D27" s="666"/>
      <c r="E27" s="667"/>
      <c r="F27" s="663">
        <f t="shared" si="3"/>
        <v>0</v>
      </c>
      <c r="G27" s="666"/>
      <c r="H27" s="667">
        <f t="shared" si="4"/>
        <v>0</v>
      </c>
      <c r="I27" s="666"/>
      <c r="J27" s="667"/>
      <c r="K27" s="663">
        <f t="shared" si="5"/>
        <v>0</v>
      </c>
      <c r="L27" s="667"/>
      <c r="M27" s="667">
        <f t="shared" si="6"/>
        <v>0</v>
      </c>
      <c r="N27" s="663">
        <f t="shared" si="7"/>
        <v>0</v>
      </c>
      <c r="O27" s="664">
        <f t="shared" si="8"/>
        <v>0</v>
      </c>
      <c r="P27" s="667">
        <f t="shared" si="0"/>
        <v>0</v>
      </c>
      <c r="Q27" s="667">
        <f t="shared" si="1"/>
        <v>0</v>
      </c>
      <c r="R27" s="667">
        <f t="shared" si="2"/>
        <v>0</v>
      </c>
      <c r="S27" s="644"/>
    </row>
    <row r="28" spans="1:19" x14ac:dyDescent="0.25">
      <c r="A28" s="556">
        <v>17</v>
      </c>
      <c r="B28" s="130">
        <f>'9'!B25</f>
        <v>0</v>
      </c>
      <c r="C28" s="130">
        <f>'9'!C25</f>
        <v>0</v>
      </c>
      <c r="D28" s="666"/>
      <c r="E28" s="667"/>
      <c r="F28" s="663">
        <f t="shared" si="3"/>
        <v>0</v>
      </c>
      <c r="G28" s="666"/>
      <c r="H28" s="667">
        <f t="shared" si="4"/>
        <v>0</v>
      </c>
      <c r="I28" s="666"/>
      <c r="J28" s="667"/>
      <c r="K28" s="663">
        <f t="shared" si="5"/>
        <v>0</v>
      </c>
      <c r="L28" s="667"/>
      <c r="M28" s="667">
        <f t="shared" si="6"/>
        <v>0</v>
      </c>
      <c r="N28" s="663">
        <f t="shared" si="7"/>
        <v>0</v>
      </c>
      <c r="O28" s="664">
        <f t="shared" si="8"/>
        <v>0</v>
      </c>
      <c r="P28" s="667">
        <f t="shared" si="0"/>
        <v>0</v>
      </c>
      <c r="Q28" s="667">
        <f t="shared" si="1"/>
        <v>0</v>
      </c>
      <c r="R28" s="667">
        <f t="shared" si="2"/>
        <v>0</v>
      </c>
      <c r="S28" s="644"/>
    </row>
    <row r="29" spans="1:19" x14ac:dyDescent="0.25">
      <c r="A29" s="556">
        <v>18</v>
      </c>
      <c r="B29" s="130">
        <f>'9'!B26</f>
        <v>0</v>
      </c>
      <c r="C29" s="130">
        <f>'9'!C26</f>
        <v>0</v>
      </c>
      <c r="D29" s="666"/>
      <c r="E29" s="667"/>
      <c r="F29" s="663">
        <f t="shared" si="3"/>
        <v>0</v>
      </c>
      <c r="G29" s="666"/>
      <c r="H29" s="667">
        <f t="shared" si="4"/>
        <v>0</v>
      </c>
      <c r="I29" s="666"/>
      <c r="J29" s="667"/>
      <c r="K29" s="663">
        <f t="shared" si="5"/>
        <v>0</v>
      </c>
      <c r="L29" s="667"/>
      <c r="M29" s="667">
        <f t="shared" si="6"/>
        <v>0</v>
      </c>
      <c r="N29" s="663">
        <f t="shared" si="7"/>
        <v>0</v>
      </c>
      <c r="O29" s="664">
        <f t="shared" si="8"/>
        <v>0</v>
      </c>
      <c r="P29" s="667">
        <f t="shared" si="0"/>
        <v>0</v>
      </c>
      <c r="Q29" s="667">
        <f t="shared" si="1"/>
        <v>0</v>
      </c>
      <c r="R29" s="667">
        <f t="shared" si="2"/>
        <v>0</v>
      </c>
      <c r="S29" s="644"/>
    </row>
    <row r="30" spans="1:19" x14ac:dyDescent="0.25">
      <c r="A30" s="556">
        <v>19</v>
      </c>
      <c r="B30" s="130">
        <f>'9'!B27</f>
        <v>0</v>
      </c>
      <c r="C30" s="130">
        <f>'9'!C27</f>
        <v>0</v>
      </c>
      <c r="D30" s="666"/>
      <c r="E30" s="667"/>
      <c r="F30" s="663">
        <f t="shared" si="3"/>
        <v>0</v>
      </c>
      <c r="G30" s="666"/>
      <c r="H30" s="667">
        <f t="shared" si="4"/>
        <v>0</v>
      </c>
      <c r="I30" s="666"/>
      <c r="J30" s="667"/>
      <c r="K30" s="663">
        <f t="shared" si="5"/>
        <v>0</v>
      </c>
      <c r="L30" s="667"/>
      <c r="M30" s="667">
        <f t="shared" si="6"/>
        <v>0</v>
      </c>
      <c r="N30" s="663">
        <f t="shared" si="7"/>
        <v>0</v>
      </c>
      <c r="O30" s="664">
        <f t="shared" si="8"/>
        <v>0</v>
      </c>
      <c r="P30" s="667">
        <f t="shared" si="0"/>
        <v>0</v>
      </c>
      <c r="Q30" s="667">
        <f t="shared" si="1"/>
        <v>0</v>
      </c>
      <c r="R30" s="667">
        <f t="shared" si="2"/>
        <v>0</v>
      </c>
      <c r="S30" s="644"/>
    </row>
    <row r="31" spans="1:19" x14ac:dyDescent="0.25">
      <c r="A31" s="556">
        <v>20</v>
      </c>
      <c r="B31" s="130">
        <f>'9'!B28</f>
        <v>0</v>
      </c>
      <c r="C31" s="130">
        <f>'9'!C28</f>
        <v>0</v>
      </c>
      <c r="D31" s="666"/>
      <c r="E31" s="667"/>
      <c r="F31" s="663">
        <f t="shared" si="3"/>
        <v>0</v>
      </c>
      <c r="G31" s="666"/>
      <c r="H31" s="667">
        <f t="shared" si="4"/>
        <v>0</v>
      </c>
      <c r="I31" s="666"/>
      <c r="J31" s="667"/>
      <c r="K31" s="663">
        <f t="shared" si="5"/>
        <v>0</v>
      </c>
      <c r="L31" s="667"/>
      <c r="M31" s="667">
        <f t="shared" si="6"/>
        <v>0</v>
      </c>
      <c r="N31" s="663">
        <f t="shared" si="7"/>
        <v>0</v>
      </c>
      <c r="O31" s="664">
        <f t="shared" si="8"/>
        <v>0</v>
      </c>
      <c r="P31" s="667">
        <f t="shared" si="0"/>
        <v>0</v>
      </c>
      <c r="Q31" s="667">
        <f t="shared" si="1"/>
        <v>0</v>
      </c>
      <c r="R31" s="667">
        <f t="shared" si="2"/>
        <v>0</v>
      </c>
      <c r="S31" s="644"/>
    </row>
    <row r="32" spans="1:19" x14ac:dyDescent="0.25">
      <c r="A32" s="576"/>
      <c r="B32" s="149"/>
      <c r="C32" s="149"/>
      <c r="D32" s="666"/>
      <c r="E32" s="666"/>
      <c r="F32" s="666"/>
      <c r="G32" s="666"/>
      <c r="H32" s="667"/>
      <c r="I32" s="666"/>
      <c r="J32" s="666"/>
      <c r="K32" s="667"/>
      <c r="L32" s="667"/>
      <c r="M32" s="667"/>
      <c r="N32" s="666"/>
      <c r="O32" s="666"/>
      <c r="P32" s="667"/>
      <c r="Q32" s="667"/>
      <c r="R32" s="667"/>
      <c r="S32" s="644"/>
    </row>
    <row r="33" spans="1:19" x14ac:dyDescent="0.25">
      <c r="A33" s="576"/>
      <c r="B33" s="149"/>
      <c r="C33" s="149"/>
      <c r="D33" s="666"/>
      <c r="E33" s="666"/>
      <c r="F33" s="666"/>
      <c r="G33" s="666"/>
      <c r="H33" s="667"/>
      <c r="I33" s="666"/>
      <c r="J33" s="666"/>
      <c r="K33" s="667"/>
      <c r="L33" s="667"/>
      <c r="M33" s="667"/>
      <c r="N33" s="666"/>
      <c r="O33" s="666"/>
      <c r="P33" s="667"/>
      <c r="Q33" s="667"/>
      <c r="R33" s="667"/>
      <c r="S33" s="644"/>
    </row>
    <row r="34" spans="1:19" x14ac:dyDescent="0.25">
      <c r="A34" s="576"/>
      <c r="B34" s="149"/>
      <c r="C34" s="149"/>
      <c r="D34" s="666"/>
      <c r="E34" s="666"/>
      <c r="F34" s="666"/>
      <c r="G34" s="666"/>
      <c r="H34" s="667"/>
      <c r="I34" s="666"/>
      <c r="J34" s="666"/>
      <c r="K34" s="667"/>
      <c r="L34" s="667"/>
      <c r="M34" s="667"/>
      <c r="N34" s="666"/>
      <c r="O34" s="666"/>
      <c r="P34" s="667"/>
      <c r="Q34" s="667"/>
      <c r="R34" s="667"/>
      <c r="S34" s="644"/>
    </row>
    <row r="35" spans="1:19" ht="20.100000000000001" customHeight="1" x14ac:dyDescent="0.25">
      <c r="A35" s="536" t="s">
        <v>484</v>
      </c>
      <c r="B35" s="536"/>
      <c r="C35" s="536"/>
      <c r="D35" s="668">
        <f>SUM(D12:D34)</f>
        <v>0</v>
      </c>
      <c r="E35" s="668">
        <f>SUM(E12:E34)</f>
        <v>0</v>
      </c>
      <c r="F35" s="668">
        <f>SUM(F12:F34)</f>
        <v>0</v>
      </c>
      <c r="G35" s="668">
        <f t="shared" ref="G35:R35" si="9">SUM(G12:G34)</f>
        <v>0</v>
      </c>
      <c r="H35" s="668">
        <f t="shared" si="9"/>
        <v>0</v>
      </c>
      <c r="I35" s="668">
        <f t="shared" si="9"/>
        <v>0</v>
      </c>
      <c r="J35" s="668">
        <f t="shared" si="9"/>
        <v>0</v>
      </c>
      <c r="K35" s="668">
        <f t="shared" si="9"/>
        <v>0</v>
      </c>
      <c r="L35" s="668">
        <f t="shared" si="9"/>
        <v>0</v>
      </c>
      <c r="M35" s="668">
        <f t="shared" si="9"/>
        <v>0</v>
      </c>
      <c r="N35" s="668">
        <f t="shared" si="9"/>
        <v>0</v>
      </c>
      <c r="O35" s="668">
        <f t="shared" si="9"/>
        <v>0</v>
      </c>
      <c r="P35" s="668">
        <f t="shared" si="9"/>
        <v>0</v>
      </c>
      <c r="Q35" s="668">
        <f t="shared" si="9"/>
        <v>0</v>
      </c>
      <c r="R35" s="668">
        <f t="shared" si="9"/>
        <v>0</v>
      </c>
      <c r="S35" s="644"/>
    </row>
    <row r="36" spans="1:19" ht="20.100000000000001" customHeight="1" thickBot="1" x14ac:dyDescent="0.3">
      <c r="A36" s="1250" t="s">
        <v>638</v>
      </c>
      <c r="B36" s="1251"/>
      <c r="C36" s="1251"/>
      <c r="D36" s="670" t="e">
        <f>D35/'21'!$D$35*1000</f>
        <v>#DIV/0!</v>
      </c>
      <c r="E36" s="669"/>
      <c r="F36" s="670" t="e">
        <f>F35/'21'!$D$35*1000</f>
        <v>#DIV/0!</v>
      </c>
      <c r="G36" s="670" t="e">
        <f>G35/'21'!$D$35*1000</f>
        <v>#DIV/0!</v>
      </c>
      <c r="H36" s="670" t="e">
        <f>H35/'21'!$D$35*1000</f>
        <v>#DIV/0!</v>
      </c>
      <c r="I36" s="670" t="e">
        <f>I35/'21'!$G$35*1000</f>
        <v>#DIV/0!</v>
      </c>
      <c r="J36" s="669"/>
      <c r="K36" s="670" t="e">
        <f>K35/'21'!$G$35*1000</f>
        <v>#DIV/0!</v>
      </c>
      <c r="L36" s="670" t="e">
        <f>L35/'21'!$G$35*1000</f>
        <v>#DIV/0!</v>
      </c>
      <c r="M36" s="670" t="e">
        <f>M35/'21'!$G$35*1000</f>
        <v>#DIV/0!</v>
      </c>
      <c r="N36" s="670" t="e">
        <f>N35/'21'!$J$35*1000</f>
        <v>#DIV/0!</v>
      </c>
      <c r="O36" s="669"/>
      <c r="P36" s="670" t="e">
        <f>P35/'21'!$J$35*1000</f>
        <v>#DIV/0!</v>
      </c>
      <c r="Q36" s="670" t="e">
        <f>Q35/'21'!$J$35*1000</f>
        <v>#DIV/0!</v>
      </c>
      <c r="R36" s="670" t="e">
        <f>R35/'21'!$J$35*1000</f>
        <v>#DIV/0!</v>
      </c>
      <c r="S36" s="671"/>
    </row>
    <row r="38" spans="1:19" x14ac:dyDescent="0.25">
      <c r="A38" s="646" t="s">
        <v>553</v>
      </c>
      <c r="B38" s="646"/>
    </row>
    <row r="39" spans="1:19" x14ac:dyDescent="0.25">
      <c r="A39" s="646" t="s">
        <v>639</v>
      </c>
      <c r="B39" s="646"/>
    </row>
    <row r="40" spans="1:19" x14ac:dyDescent="0.25">
      <c r="A40" s="646"/>
      <c r="B40" s="646"/>
    </row>
  </sheetData>
  <mergeCells count="17">
    <mergeCell ref="A36:C36"/>
    <mergeCell ref="D9:D10"/>
    <mergeCell ref="I9:I10"/>
    <mergeCell ref="N9:N10"/>
    <mergeCell ref="J9:J10"/>
    <mergeCell ref="K9:M9"/>
    <mergeCell ref="O9:O10"/>
    <mergeCell ref="P9:R9"/>
    <mergeCell ref="A7:A10"/>
    <mergeCell ref="B7:B10"/>
    <mergeCell ref="C7:C10"/>
    <mergeCell ref="D7:R7"/>
    <mergeCell ref="D8:H8"/>
    <mergeCell ref="I8:M8"/>
    <mergeCell ref="N8:R8"/>
    <mergeCell ref="E9:E10"/>
    <mergeCell ref="F9:H9"/>
  </mergeCells>
  <conditionalFormatting sqref="F12:F31">
    <cfRule type="cellIs" dxfId="4" priority="4" stopIfTrue="1" operator="lessThan">
      <formula>$D12</formula>
    </cfRule>
  </conditionalFormatting>
  <conditionalFormatting sqref="K12:K31">
    <cfRule type="cellIs" dxfId="3" priority="1" stopIfTrue="1" operator="lessThan">
      <formula>$D12</formula>
    </cfRule>
  </conditionalFormatting>
  <conditionalFormatting sqref="P12:P31">
    <cfRule type="cellIs" dxfId="2" priority="2" stopIfTrue="1" operator="lessThan">
      <formula>#REF!</formula>
    </cfRule>
  </conditionalFormatting>
  <printOptions horizontalCentered="1"/>
  <pageMargins left="0.74803149606299202" right="0.74803149606299202" top="0.98425196850393704" bottom="0.98425196850393704" header="0.511811023622047" footer="0.511811023622047"/>
  <pageSetup paperSize="9" scale="51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8A35A-C817-41EE-8458-A518676F7483}">
  <sheetPr codeName="Sheet32">
    <tabColor rgb="FF92D050"/>
    <pageSetUpPr fitToPage="1"/>
  </sheetPr>
  <dimension ref="A1:T37"/>
  <sheetViews>
    <sheetView zoomScale="70" zoomScaleNormal="70" workbookViewId="0">
      <selection activeCell="I21" sqref="I21"/>
    </sheetView>
  </sheetViews>
  <sheetFormatPr defaultColWidth="12.5703125" defaultRowHeight="15" x14ac:dyDescent="0.25"/>
  <cols>
    <col min="1" max="1" width="5.5703125" style="148" customWidth="1"/>
    <col min="2" max="2" width="21.5703125" style="148" customWidth="1"/>
    <col min="3" max="3" width="19.7109375" style="148" customWidth="1"/>
    <col min="4" max="4" width="16.7109375" style="148" customWidth="1"/>
    <col min="5" max="5" width="10.7109375" style="148" customWidth="1"/>
    <col min="6" max="6" width="16" style="148" customWidth="1"/>
    <col min="7" max="7" width="10.7109375" style="148" customWidth="1"/>
    <col min="8" max="8" width="13.42578125" style="148" customWidth="1"/>
    <col min="9" max="9" width="10.7109375" style="148" customWidth="1"/>
    <col min="10" max="10" width="19.7109375" style="148" customWidth="1"/>
    <col min="11" max="11" width="10.7109375" style="148" customWidth="1"/>
    <col min="12" max="12" width="12" style="148" customWidth="1"/>
    <col min="13" max="13" width="12.7109375" style="148" customWidth="1"/>
    <col min="14" max="14" width="10.7109375" style="148" customWidth="1"/>
    <col min="15" max="15" width="13.140625" style="148" customWidth="1"/>
    <col min="16" max="16" width="13.28515625" style="148" customWidth="1"/>
    <col min="17" max="17" width="14" style="148" customWidth="1"/>
    <col min="18" max="18" width="10.7109375" style="148" customWidth="1"/>
    <col min="19" max="19" width="12.7109375" style="148" customWidth="1"/>
    <col min="20" max="20" width="10.7109375" style="148" customWidth="1"/>
    <col min="21" max="247" width="9.28515625" style="148" customWidth="1"/>
    <col min="248" max="248" width="5.5703125" style="148" customWidth="1"/>
    <col min="249" max="249" width="21.5703125" style="148" customWidth="1"/>
    <col min="250" max="250" width="19.7109375" style="148" customWidth="1"/>
    <col min="251" max="253" width="12.5703125" style="148"/>
    <col min="254" max="254" width="5.5703125" style="148" customWidth="1"/>
    <col min="255" max="255" width="21.5703125" style="148" customWidth="1"/>
    <col min="256" max="256" width="19.7109375" style="148" customWidth="1"/>
    <col min="257" max="260" width="9.5703125" style="148" customWidth="1"/>
    <col min="261" max="261" width="10.42578125" style="148" customWidth="1"/>
    <col min="262" max="266" width="9.5703125" style="148" customWidth="1"/>
    <col min="267" max="268" width="10.7109375" style="148" customWidth="1"/>
    <col min="269" max="276" width="9.5703125" style="148" customWidth="1"/>
    <col min="277" max="503" width="9.28515625" style="148" customWidth="1"/>
    <col min="504" max="504" width="5.5703125" style="148" customWidth="1"/>
    <col min="505" max="505" width="21.5703125" style="148" customWidth="1"/>
    <col min="506" max="506" width="19.7109375" style="148" customWidth="1"/>
    <col min="507" max="509" width="12.5703125" style="148"/>
    <col min="510" max="510" width="5.5703125" style="148" customWidth="1"/>
    <col min="511" max="511" width="21.5703125" style="148" customWidth="1"/>
    <col min="512" max="512" width="19.7109375" style="148" customWidth="1"/>
    <col min="513" max="516" width="9.5703125" style="148" customWidth="1"/>
    <col min="517" max="517" width="10.42578125" style="148" customWidth="1"/>
    <col min="518" max="522" width="9.5703125" style="148" customWidth="1"/>
    <col min="523" max="524" width="10.7109375" style="148" customWidth="1"/>
    <col min="525" max="532" width="9.5703125" style="148" customWidth="1"/>
    <col min="533" max="759" width="9.28515625" style="148" customWidth="1"/>
    <col min="760" max="760" width="5.5703125" style="148" customWidth="1"/>
    <col min="761" max="761" width="21.5703125" style="148" customWidth="1"/>
    <col min="762" max="762" width="19.7109375" style="148" customWidth="1"/>
    <col min="763" max="765" width="12.5703125" style="148"/>
    <col min="766" max="766" width="5.5703125" style="148" customWidth="1"/>
    <col min="767" max="767" width="21.5703125" style="148" customWidth="1"/>
    <col min="768" max="768" width="19.7109375" style="148" customWidth="1"/>
    <col min="769" max="772" width="9.5703125" style="148" customWidth="1"/>
    <col min="773" max="773" width="10.42578125" style="148" customWidth="1"/>
    <col min="774" max="778" width="9.5703125" style="148" customWidth="1"/>
    <col min="779" max="780" width="10.7109375" style="148" customWidth="1"/>
    <col min="781" max="788" width="9.5703125" style="148" customWidth="1"/>
    <col min="789" max="1015" width="9.28515625" style="148" customWidth="1"/>
    <col min="1016" max="1016" width="5.5703125" style="148" customWidth="1"/>
    <col min="1017" max="1017" width="21.5703125" style="148" customWidth="1"/>
    <col min="1018" max="1018" width="19.7109375" style="148" customWidth="1"/>
    <col min="1019" max="1021" width="12.5703125" style="148"/>
    <col min="1022" max="1022" width="5.5703125" style="148" customWidth="1"/>
    <col min="1023" max="1023" width="21.5703125" style="148" customWidth="1"/>
    <col min="1024" max="1024" width="19.7109375" style="148" customWidth="1"/>
    <col min="1025" max="1028" width="9.5703125" style="148" customWidth="1"/>
    <col min="1029" max="1029" width="10.42578125" style="148" customWidth="1"/>
    <col min="1030" max="1034" width="9.5703125" style="148" customWidth="1"/>
    <col min="1035" max="1036" width="10.7109375" style="148" customWidth="1"/>
    <col min="1037" max="1044" width="9.5703125" style="148" customWidth="1"/>
    <col min="1045" max="1271" width="9.28515625" style="148" customWidth="1"/>
    <col min="1272" max="1272" width="5.5703125" style="148" customWidth="1"/>
    <col min="1273" max="1273" width="21.5703125" style="148" customWidth="1"/>
    <col min="1274" max="1274" width="19.7109375" style="148" customWidth="1"/>
    <col min="1275" max="1277" width="12.5703125" style="148"/>
    <col min="1278" max="1278" width="5.5703125" style="148" customWidth="1"/>
    <col min="1279" max="1279" width="21.5703125" style="148" customWidth="1"/>
    <col min="1280" max="1280" width="19.7109375" style="148" customWidth="1"/>
    <col min="1281" max="1284" width="9.5703125" style="148" customWidth="1"/>
    <col min="1285" max="1285" width="10.42578125" style="148" customWidth="1"/>
    <col min="1286" max="1290" width="9.5703125" style="148" customWidth="1"/>
    <col min="1291" max="1292" width="10.7109375" style="148" customWidth="1"/>
    <col min="1293" max="1300" width="9.5703125" style="148" customWidth="1"/>
    <col min="1301" max="1527" width="9.28515625" style="148" customWidth="1"/>
    <col min="1528" max="1528" width="5.5703125" style="148" customWidth="1"/>
    <col min="1529" max="1529" width="21.5703125" style="148" customWidth="1"/>
    <col min="1530" max="1530" width="19.7109375" style="148" customWidth="1"/>
    <col min="1531" max="1533" width="12.5703125" style="148"/>
    <col min="1534" max="1534" width="5.5703125" style="148" customWidth="1"/>
    <col min="1535" max="1535" width="21.5703125" style="148" customWidth="1"/>
    <col min="1536" max="1536" width="19.7109375" style="148" customWidth="1"/>
    <col min="1537" max="1540" width="9.5703125" style="148" customWidth="1"/>
    <col min="1541" max="1541" width="10.42578125" style="148" customWidth="1"/>
    <col min="1542" max="1546" width="9.5703125" style="148" customWidth="1"/>
    <col min="1547" max="1548" width="10.7109375" style="148" customWidth="1"/>
    <col min="1549" max="1556" width="9.5703125" style="148" customWidth="1"/>
    <col min="1557" max="1783" width="9.28515625" style="148" customWidth="1"/>
    <col min="1784" max="1784" width="5.5703125" style="148" customWidth="1"/>
    <col min="1785" max="1785" width="21.5703125" style="148" customWidth="1"/>
    <col min="1786" max="1786" width="19.7109375" style="148" customWidth="1"/>
    <col min="1787" max="1789" width="12.5703125" style="148"/>
    <col min="1790" max="1790" width="5.5703125" style="148" customWidth="1"/>
    <col min="1791" max="1791" width="21.5703125" style="148" customWidth="1"/>
    <col min="1792" max="1792" width="19.7109375" style="148" customWidth="1"/>
    <col min="1793" max="1796" width="9.5703125" style="148" customWidth="1"/>
    <col min="1797" max="1797" width="10.42578125" style="148" customWidth="1"/>
    <col min="1798" max="1802" width="9.5703125" style="148" customWidth="1"/>
    <col min="1803" max="1804" width="10.7109375" style="148" customWidth="1"/>
    <col min="1805" max="1812" width="9.5703125" style="148" customWidth="1"/>
    <col min="1813" max="2039" width="9.28515625" style="148" customWidth="1"/>
    <col min="2040" max="2040" width="5.5703125" style="148" customWidth="1"/>
    <col min="2041" max="2041" width="21.5703125" style="148" customWidth="1"/>
    <col min="2042" max="2042" width="19.7109375" style="148" customWidth="1"/>
    <col min="2043" max="2045" width="12.5703125" style="148"/>
    <col min="2046" max="2046" width="5.5703125" style="148" customWidth="1"/>
    <col min="2047" max="2047" width="21.5703125" style="148" customWidth="1"/>
    <col min="2048" max="2048" width="19.7109375" style="148" customWidth="1"/>
    <col min="2049" max="2052" width="9.5703125" style="148" customWidth="1"/>
    <col min="2053" max="2053" width="10.42578125" style="148" customWidth="1"/>
    <col min="2054" max="2058" width="9.5703125" style="148" customWidth="1"/>
    <col min="2059" max="2060" width="10.7109375" style="148" customWidth="1"/>
    <col min="2061" max="2068" width="9.5703125" style="148" customWidth="1"/>
    <col min="2069" max="2295" width="9.28515625" style="148" customWidth="1"/>
    <col min="2296" max="2296" width="5.5703125" style="148" customWidth="1"/>
    <col min="2297" max="2297" width="21.5703125" style="148" customWidth="1"/>
    <col min="2298" max="2298" width="19.7109375" style="148" customWidth="1"/>
    <col min="2299" max="2301" width="12.5703125" style="148"/>
    <col min="2302" max="2302" width="5.5703125" style="148" customWidth="1"/>
    <col min="2303" max="2303" width="21.5703125" style="148" customWidth="1"/>
    <col min="2304" max="2304" width="19.7109375" style="148" customWidth="1"/>
    <col min="2305" max="2308" width="9.5703125" style="148" customWidth="1"/>
    <col min="2309" max="2309" width="10.42578125" style="148" customWidth="1"/>
    <col min="2310" max="2314" width="9.5703125" style="148" customWidth="1"/>
    <col min="2315" max="2316" width="10.7109375" style="148" customWidth="1"/>
    <col min="2317" max="2324" width="9.5703125" style="148" customWidth="1"/>
    <col min="2325" max="2551" width="9.28515625" style="148" customWidth="1"/>
    <col min="2552" max="2552" width="5.5703125" style="148" customWidth="1"/>
    <col min="2553" max="2553" width="21.5703125" style="148" customWidth="1"/>
    <col min="2554" max="2554" width="19.7109375" style="148" customWidth="1"/>
    <col min="2555" max="2557" width="12.5703125" style="148"/>
    <col min="2558" max="2558" width="5.5703125" style="148" customWidth="1"/>
    <col min="2559" max="2559" width="21.5703125" style="148" customWidth="1"/>
    <col min="2560" max="2560" width="19.7109375" style="148" customWidth="1"/>
    <col min="2561" max="2564" width="9.5703125" style="148" customWidth="1"/>
    <col min="2565" max="2565" width="10.42578125" style="148" customWidth="1"/>
    <col min="2566" max="2570" width="9.5703125" style="148" customWidth="1"/>
    <col min="2571" max="2572" width="10.7109375" style="148" customWidth="1"/>
    <col min="2573" max="2580" width="9.5703125" style="148" customWidth="1"/>
    <col min="2581" max="2807" width="9.28515625" style="148" customWidth="1"/>
    <col min="2808" max="2808" width="5.5703125" style="148" customWidth="1"/>
    <col min="2809" max="2809" width="21.5703125" style="148" customWidth="1"/>
    <col min="2810" max="2810" width="19.7109375" style="148" customWidth="1"/>
    <col min="2811" max="2813" width="12.5703125" style="148"/>
    <col min="2814" max="2814" width="5.5703125" style="148" customWidth="1"/>
    <col min="2815" max="2815" width="21.5703125" style="148" customWidth="1"/>
    <col min="2816" max="2816" width="19.7109375" style="148" customWidth="1"/>
    <col min="2817" max="2820" width="9.5703125" style="148" customWidth="1"/>
    <col min="2821" max="2821" width="10.42578125" style="148" customWidth="1"/>
    <col min="2822" max="2826" width="9.5703125" style="148" customWidth="1"/>
    <col min="2827" max="2828" width="10.7109375" style="148" customWidth="1"/>
    <col min="2829" max="2836" width="9.5703125" style="148" customWidth="1"/>
    <col min="2837" max="3063" width="9.28515625" style="148" customWidth="1"/>
    <col min="3064" max="3064" width="5.5703125" style="148" customWidth="1"/>
    <col min="3065" max="3065" width="21.5703125" style="148" customWidth="1"/>
    <col min="3066" max="3066" width="19.7109375" style="148" customWidth="1"/>
    <col min="3067" max="3069" width="12.5703125" style="148"/>
    <col min="3070" max="3070" width="5.5703125" style="148" customWidth="1"/>
    <col min="3071" max="3071" width="21.5703125" style="148" customWidth="1"/>
    <col min="3072" max="3072" width="19.7109375" style="148" customWidth="1"/>
    <col min="3073" max="3076" width="9.5703125" style="148" customWidth="1"/>
    <col min="3077" max="3077" width="10.42578125" style="148" customWidth="1"/>
    <col min="3078" max="3082" width="9.5703125" style="148" customWidth="1"/>
    <col min="3083" max="3084" width="10.7109375" style="148" customWidth="1"/>
    <col min="3085" max="3092" width="9.5703125" style="148" customWidth="1"/>
    <col min="3093" max="3319" width="9.28515625" style="148" customWidth="1"/>
    <col min="3320" max="3320" width="5.5703125" style="148" customWidth="1"/>
    <col min="3321" max="3321" width="21.5703125" style="148" customWidth="1"/>
    <col min="3322" max="3322" width="19.7109375" style="148" customWidth="1"/>
    <col min="3323" max="3325" width="12.5703125" style="148"/>
    <col min="3326" max="3326" width="5.5703125" style="148" customWidth="1"/>
    <col min="3327" max="3327" width="21.5703125" style="148" customWidth="1"/>
    <col min="3328" max="3328" width="19.7109375" style="148" customWidth="1"/>
    <col min="3329" max="3332" width="9.5703125" style="148" customWidth="1"/>
    <col min="3333" max="3333" width="10.42578125" style="148" customWidth="1"/>
    <col min="3334" max="3338" width="9.5703125" style="148" customWidth="1"/>
    <col min="3339" max="3340" width="10.7109375" style="148" customWidth="1"/>
    <col min="3341" max="3348" width="9.5703125" style="148" customWidth="1"/>
    <col min="3349" max="3575" width="9.28515625" style="148" customWidth="1"/>
    <col min="3576" max="3576" width="5.5703125" style="148" customWidth="1"/>
    <col min="3577" max="3577" width="21.5703125" style="148" customWidth="1"/>
    <col min="3578" max="3578" width="19.7109375" style="148" customWidth="1"/>
    <col min="3579" max="3581" width="12.5703125" style="148"/>
    <col min="3582" max="3582" width="5.5703125" style="148" customWidth="1"/>
    <col min="3583" max="3583" width="21.5703125" style="148" customWidth="1"/>
    <col min="3584" max="3584" width="19.7109375" style="148" customWidth="1"/>
    <col min="3585" max="3588" width="9.5703125" style="148" customWidth="1"/>
    <col min="3589" max="3589" width="10.42578125" style="148" customWidth="1"/>
    <col min="3590" max="3594" width="9.5703125" style="148" customWidth="1"/>
    <col min="3595" max="3596" width="10.7109375" style="148" customWidth="1"/>
    <col min="3597" max="3604" width="9.5703125" style="148" customWidth="1"/>
    <col min="3605" max="3831" width="9.28515625" style="148" customWidth="1"/>
    <col min="3832" max="3832" width="5.5703125" style="148" customWidth="1"/>
    <col min="3833" max="3833" width="21.5703125" style="148" customWidth="1"/>
    <col min="3834" max="3834" width="19.7109375" style="148" customWidth="1"/>
    <col min="3835" max="3837" width="12.5703125" style="148"/>
    <col min="3838" max="3838" width="5.5703125" style="148" customWidth="1"/>
    <col min="3839" max="3839" width="21.5703125" style="148" customWidth="1"/>
    <col min="3840" max="3840" width="19.7109375" style="148" customWidth="1"/>
    <col min="3841" max="3844" width="9.5703125" style="148" customWidth="1"/>
    <col min="3845" max="3845" width="10.42578125" style="148" customWidth="1"/>
    <col min="3846" max="3850" width="9.5703125" style="148" customWidth="1"/>
    <col min="3851" max="3852" width="10.7109375" style="148" customWidth="1"/>
    <col min="3853" max="3860" width="9.5703125" style="148" customWidth="1"/>
    <col min="3861" max="4087" width="9.28515625" style="148" customWidth="1"/>
    <col min="4088" max="4088" width="5.5703125" style="148" customWidth="1"/>
    <col min="4089" max="4089" width="21.5703125" style="148" customWidth="1"/>
    <col min="4090" max="4090" width="19.7109375" style="148" customWidth="1"/>
    <col min="4091" max="4093" width="12.5703125" style="148"/>
    <col min="4094" max="4094" width="5.5703125" style="148" customWidth="1"/>
    <col min="4095" max="4095" width="21.5703125" style="148" customWidth="1"/>
    <col min="4096" max="4096" width="19.7109375" style="148" customWidth="1"/>
    <col min="4097" max="4100" width="9.5703125" style="148" customWidth="1"/>
    <col min="4101" max="4101" width="10.42578125" style="148" customWidth="1"/>
    <col min="4102" max="4106" width="9.5703125" style="148" customWidth="1"/>
    <col min="4107" max="4108" width="10.7109375" style="148" customWidth="1"/>
    <col min="4109" max="4116" width="9.5703125" style="148" customWidth="1"/>
    <col min="4117" max="4343" width="9.28515625" style="148" customWidth="1"/>
    <col min="4344" max="4344" width="5.5703125" style="148" customWidth="1"/>
    <col min="4345" max="4345" width="21.5703125" style="148" customWidth="1"/>
    <col min="4346" max="4346" width="19.7109375" style="148" customWidth="1"/>
    <col min="4347" max="4349" width="12.5703125" style="148"/>
    <col min="4350" max="4350" width="5.5703125" style="148" customWidth="1"/>
    <col min="4351" max="4351" width="21.5703125" style="148" customWidth="1"/>
    <col min="4352" max="4352" width="19.7109375" style="148" customWidth="1"/>
    <col min="4353" max="4356" width="9.5703125" style="148" customWidth="1"/>
    <col min="4357" max="4357" width="10.42578125" style="148" customWidth="1"/>
    <col min="4358" max="4362" width="9.5703125" style="148" customWidth="1"/>
    <col min="4363" max="4364" width="10.7109375" style="148" customWidth="1"/>
    <col min="4365" max="4372" width="9.5703125" style="148" customWidth="1"/>
    <col min="4373" max="4599" width="9.28515625" style="148" customWidth="1"/>
    <col min="4600" max="4600" width="5.5703125" style="148" customWidth="1"/>
    <col min="4601" max="4601" width="21.5703125" style="148" customWidth="1"/>
    <col min="4602" max="4602" width="19.7109375" style="148" customWidth="1"/>
    <col min="4603" max="4605" width="12.5703125" style="148"/>
    <col min="4606" max="4606" width="5.5703125" style="148" customWidth="1"/>
    <col min="4607" max="4607" width="21.5703125" style="148" customWidth="1"/>
    <col min="4608" max="4608" width="19.7109375" style="148" customWidth="1"/>
    <col min="4609" max="4612" width="9.5703125" style="148" customWidth="1"/>
    <col min="4613" max="4613" width="10.42578125" style="148" customWidth="1"/>
    <col min="4614" max="4618" width="9.5703125" style="148" customWidth="1"/>
    <col min="4619" max="4620" width="10.7109375" style="148" customWidth="1"/>
    <col min="4621" max="4628" width="9.5703125" style="148" customWidth="1"/>
    <col min="4629" max="4855" width="9.28515625" style="148" customWidth="1"/>
    <col min="4856" max="4856" width="5.5703125" style="148" customWidth="1"/>
    <col min="4857" max="4857" width="21.5703125" style="148" customWidth="1"/>
    <col min="4858" max="4858" width="19.7109375" style="148" customWidth="1"/>
    <col min="4859" max="4861" width="12.5703125" style="148"/>
    <col min="4862" max="4862" width="5.5703125" style="148" customWidth="1"/>
    <col min="4863" max="4863" width="21.5703125" style="148" customWidth="1"/>
    <col min="4864" max="4864" width="19.7109375" style="148" customWidth="1"/>
    <col min="4865" max="4868" width="9.5703125" style="148" customWidth="1"/>
    <col min="4869" max="4869" width="10.42578125" style="148" customWidth="1"/>
    <col min="4870" max="4874" width="9.5703125" style="148" customWidth="1"/>
    <col min="4875" max="4876" width="10.7109375" style="148" customWidth="1"/>
    <col min="4877" max="4884" width="9.5703125" style="148" customWidth="1"/>
    <col min="4885" max="5111" width="9.28515625" style="148" customWidth="1"/>
    <col min="5112" max="5112" width="5.5703125" style="148" customWidth="1"/>
    <col min="5113" max="5113" width="21.5703125" style="148" customWidth="1"/>
    <col min="5114" max="5114" width="19.7109375" style="148" customWidth="1"/>
    <col min="5115" max="5117" width="12.5703125" style="148"/>
    <col min="5118" max="5118" width="5.5703125" style="148" customWidth="1"/>
    <col min="5119" max="5119" width="21.5703125" style="148" customWidth="1"/>
    <col min="5120" max="5120" width="19.7109375" style="148" customWidth="1"/>
    <col min="5121" max="5124" width="9.5703125" style="148" customWidth="1"/>
    <col min="5125" max="5125" width="10.42578125" style="148" customWidth="1"/>
    <col min="5126" max="5130" width="9.5703125" style="148" customWidth="1"/>
    <col min="5131" max="5132" width="10.7109375" style="148" customWidth="1"/>
    <col min="5133" max="5140" width="9.5703125" style="148" customWidth="1"/>
    <col min="5141" max="5367" width="9.28515625" style="148" customWidth="1"/>
    <col min="5368" max="5368" width="5.5703125" style="148" customWidth="1"/>
    <col min="5369" max="5369" width="21.5703125" style="148" customWidth="1"/>
    <col min="5370" max="5370" width="19.7109375" style="148" customWidth="1"/>
    <col min="5371" max="5373" width="12.5703125" style="148"/>
    <col min="5374" max="5374" width="5.5703125" style="148" customWidth="1"/>
    <col min="5375" max="5375" width="21.5703125" style="148" customWidth="1"/>
    <col min="5376" max="5376" width="19.7109375" style="148" customWidth="1"/>
    <col min="5377" max="5380" width="9.5703125" style="148" customWidth="1"/>
    <col min="5381" max="5381" width="10.42578125" style="148" customWidth="1"/>
    <col min="5382" max="5386" width="9.5703125" style="148" customWidth="1"/>
    <col min="5387" max="5388" width="10.7109375" style="148" customWidth="1"/>
    <col min="5389" max="5396" width="9.5703125" style="148" customWidth="1"/>
    <col min="5397" max="5623" width="9.28515625" style="148" customWidth="1"/>
    <col min="5624" max="5624" width="5.5703125" style="148" customWidth="1"/>
    <col min="5625" max="5625" width="21.5703125" style="148" customWidth="1"/>
    <col min="5626" max="5626" width="19.7109375" style="148" customWidth="1"/>
    <col min="5627" max="5629" width="12.5703125" style="148"/>
    <col min="5630" max="5630" width="5.5703125" style="148" customWidth="1"/>
    <col min="5631" max="5631" width="21.5703125" style="148" customWidth="1"/>
    <col min="5632" max="5632" width="19.7109375" style="148" customWidth="1"/>
    <col min="5633" max="5636" width="9.5703125" style="148" customWidth="1"/>
    <col min="5637" max="5637" width="10.42578125" style="148" customWidth="1"/>
    <col min="5638" max="5642" width="9.5703125" style="148" customWidth="1"/>
    <col min="5643" max="5644" width="10.7109375" style="148" customWidth="1"/>
    <col min="5645" max="5652" width="9.5703125" style="148" customWidth="1"/>
    <col min="5653" max="5879" width="9.28515625" style="148" customWidth="1"/>
    <col min="5880" max="5880" width="5.5703125" style="148" customWidth="1"/>
    <col min="5881" max="5881" width="21.5703125" style="148" customWidth="1"/>
    <col min="5882" max="5882" width="19.7109375" style="148" customWidth="1"/>
    <col min="5883" max="5885" width="12.5703125" style="148"/>
    <col min="5886" max="5886" width="5.5703125" style="148" customWidth="1"/>
    <col min="5887" max="5887" width="21.5703125" style="148" customWidth="1"/>
    <col min="5888" max="5888" width="19.7109375" style="148" customWidth="1"/>
    <col min="5889" max="5892" width="9.5703125" style="148" customWidth="1"/>
    <col min="5893" max="5893" width="10.42578125" style="148" customWidth="1"/>
    <col min="5894" max="5898" width="9.5703125" style="148" customWidth="1"/>
    <col min="5899" max="5900" width="10.7109375" style="148" customWidth="1"/>
    <col min="5901" max="5908" width="9.5703125" style="148" customWidth="1"/>
    <col min="5909" max="6135" width="9.28515625" style="148" customWidth="1"/>
    <col min="6136" max="6136" width="5.5703125" style="148" customWidth="1"/>
    <col min="6137" max="6137" width="21.5703125" style="148" customWidth="1"/>
    <col min="6138" max="6138" width="19.7109375" style="148" customWidth="1"/>
    <col min="6139" max="6141" width="12.5703125" style="148"/>
    <col min="6142" max="6142" width="5.5703125" style="148" customWidth="1"/>
    <col min="6143" max="6143" width="21.5703125" style="148" customWidth="1"/>
    <col min="6144" max="6144" width="19.7109375" style="148" customWidth="1"/>
    <col min="6145" max="6148" width="9.5703125" style="148" customWidth="1"/>
    <col min="6149" max="6149" width="10.42578125" style="148" customWidth="1"/>
    <col min="6150" max="6154" width="9.5703125" style="148" customWidth="1"/>
    <col min="6155" max="6156" width="10.7109375" style="148" customWidth="1"/>
    <col min="6157" max="6164" width="9.5703125" style="148" customWidth="1"/>
    <col min="6165" max="6391" width="9.28515625" style="148" customWidth="1"/>
    <col min="6392" max="6392" width="5.5703125" style="148" customWidth="1"/>
    <col min="6393" max="6393" width="21.5703125" style="148" customWidth="1"/>
    <col min="6394" max="6394" width="19.7109375" style="148" customWidth="1"/>
    <col min="6395" max="6397" width="12.5703125" style="148"/>
    <col min="6398" max="6398" width="5.5703125" style="148" customWidth="1"/>
    <col min="6399" max="6399" width="21.5703125" style="148" customWidth="1"/>
    <col min="6400" max="6400" width="19.7109375" style="148" customWidth="1"/>
    <col min="6401" max="6404" width="9.5703125" style="148" customWidth="1"/>
    <col min="6405" max="6405" width="10.42578125" style="148" customWidth="1"/>
    <col min="6406" max="6410" width="9.5703125" style="148" customWidth="1"/>
    <col min="6411" max="6412" width="10.7109375" style="148" customWidth="1"/>
    <col min="6413" max="6420" width="9.5703125" style="148" customWidth="1"/>
    <col min="6421" max="6647" width="9.28515625" style="148" customWidth="1"/>
    <col min="6648" max="6648" width="5.5703125" style="148" customWidth="1"/>
    <col min="6649" max="6649" width="21.5703125" style="148" customWidth="1"/>
    <col min="6650" max="6650" width="19.7109375" style="148" customWidth="1"/>
    <col min="6651" max="6653" width="12.5703125" style="148"/>
    <col min="6654" max="6654" width="5.5703125" style="148" customWidth="1"/>
    <col min="6655" max="6655" width="21.5703125" style="148" customWidth="1"/>
    <col min="6656" max="6656" width="19.7109375" style="148" customWidth="1"/>
    <col min="6657" max="6660" width="9.5703125" style="148" customWidth="1"/>
    <col min="6661" max="6661" width="10.42578125" style="148" customWidth="1"/>
    <col min="6662" max="6666" width="9.5703125" style="148" customWidth="1"/>
    <col min="6667" max="6668" width="10.7109375" style="148" customWidth="1"/>
    <col min="6669" max="6676" width="9.5703125" style="148" customWidth="1"/>
    <col min="6677" max="6903" width="9.28515625" style="148" customWidth="1"/>
    <col min="6904" max="6904" width="5.5703125" style="148" customWidth="1"/>
    <col min="6905" max="6905" width="21.5703125" style="148" customWidth="1"/>
    <col min="6906" max="6906" width="19.7109375" style="148" customWidth="1"/>
    <col min="6907" max="6909" width="12.5703125" style="148"/>
    <col min="6910" max="6910" width="5.5703125" style="148" customWidth="1"/>
    <col min="6911" max="6911" width="21.5703125" style="148" customWidth="1"/>
    <col min="6912" max="6912" width="19.7109375" style="148" customWidth="1"/>
    <col min="6913" max="6916" width="9.5703125" style="148" customWidth="1"/>
    <col min="6917" max="6917" width="10.42578125" style="148" customWidth="1"/>
    <col min="6918" max="6922" width="9.5703125" style="148" customWidth="1"/>
    <col min="6923" max="6924" width="10.7109375" style="148" customWidth="1"/>
    <col min="6925" max="6932" width="9.5703125" style="148" customWidth="1"/>
    <col min="6933" max="7159" width="9.28515625" style="148" customWidth="1"/>
    <col min="7160" max="7160" width="5.5703125" style="148" customWidth="1"/>
    <col min="7161" max="7161" width="21.5703125" style="148" customWidth="1"/>
    <col min="7162" max="7162" width="19.7109375" style="148" customWidth="1"/>
    <col min="7163" max="7165" width="12.5703125" style="148"/>
    <col min="7166" max="7166" width="5.5703125" style="148" customWidth="1"/>
    <col min="7167" max="7167" width="21.5703125" style="148" customWidth="1"/>
    <col min="7168" max="7168" width="19.7109375" style="148" customWidth="1"/>
    <col min="7169" max="7172" width="9.5703125" style="148" customWidth="1"/>
    <col min="7173" max="7173" width="10.42578125" style="148" customWidth="1"/>
    <col min="7174" max="7178" width="9.5703125" style="148" customWidth="1"/>
    <col min="7179" max="7180" width="10.7109375" style="148" customWidth="1"/>
    <col min="7181" max="7188" width="9.5703125" style="148" customWidth="1"/>
    <col min="7189" max="7415" width="9.28515625" style="148" customWidth="1"/>
    <col min="7416" max="7416" width="5.5703125" style="148" customWidth="1"/>
    <col min="7417" max="7417" width="21.5703125" style="148" customWidth="1"/>
    <col min="7418" max="7418" width="19.7109375" style="148" customWidth="1"/>
    <col min="7419" max="7421" width="12.5703125" style="148"/>
    <col min="7422" max="7422" width="5.5703125" style="148" customWidth="1"/>
    <col min="7423" max="7423" width="21.5703125" style="148" customWidth="1"/>
    <col min="7424" max="7424" width="19.7109375" style="148" customWidth="1"/>
    <col min="7425" max="7428" width="9.5703125" style="148" customWidth="1"/>
    <col min="7429" max="7429" width="10.42578125" style="148" customWidth="1"/>
    <col min="7430" max="7434" width="9.5703125" style="148" customWidth="1"/>
    <col min="7435" max="7436" width="10.7109375" style="148" customWidth="1"/>
    <col min="7437" max="7444" width="9.5703125" style="148" customWidth="1"/>
    <col min="7445" max="7671" width="9.28515625" style="148" customWidth="1"/>
    <col min="7672" max="7672" width="5.5703125" style="148" customWidth="1"/>
    <col min="7673" max="7673" width="21.5703125" style="148" customWidth="1"/>
    <col min="7674" max="7674" width="19.7109375" style="148" customWidth="1"/>
    <col min="7675" max="7677" width="12.5703125" style="148"/>
    <col min="7678" max="7678" width="5.5703125" style="148" customWidth="1"/>
    <col min="7679" max="7679" width="21.5703125" style="148" customWidth="1"/>
    <col min="7680" max="7680" width="19.7109375" style="148" customWidth="1"/>
    <col min="7681" max="7684" width="9.5703125" style="148" customWidth="1"/>
    <col min="7685" max="7685" width="10.42578125" style="148" customWidth="1"/>
    <col min="7686" max="7690" width="9.5703125" style="148" customWidth="1"/>
    <col min="7691" max="7692" width="10.7109375" style="148" customWidth="1"/>
    <col min="7693" max="7700" width="9.5703125" style="148" customWidth="1"/>
    <col min="7701" max="7927" width="9.28515625" style="148" customWidth="1"/>
    <col min="7928" max="7928" width="5.5703125" style="148" customWidth="1"/>
    <col min="7929" max="7929" width="21.5703125" style="148" customWidth="1"/>
    <col min="7930" max="7930" width="19.7109375" style="148" customWidth="1"/>
    <col min="7931" max="7933" width="12.5703125" style="148"/>
    <col min="7934" max="7934" width="5.5703125" style="148" customWidth="1"/>
    <col min="7935" max="7935" width="21.5703125" style="148" customWidth="1"/>
    <col min="7936" max="7936" width="19.7109375" style="148" customWidth="1"/>
    <col min="7937" max="7940" width="9.5703125" style="148" customWidth="1"/>
    <col min="7941" max="7941" width="10.42578125" style="148" customWidth="1"/>
    <col min="7942" max="7946" width="9.5703125" style="148" customWidth="1"/>
    <col min="7947" max="7948" width="10.7109375" style="148" customWidth="1"/>
    <col min="7949" max="7956" width="9.5703125" style="148" customWidth="1"/>
    <col min="7957" max="8183" width="9.28515625" style="148" customWidth="1"/>
    <col min="8184" max="8184" width="5.5703125" style="148" customWidth="1"/>
    <col min="8185" max="8185" width="21.5703125" style="148" customWidth="1"/>
    <col min="8186" max="8186" width="19.7109375" style="148" customWidth="1"/>
    <col min="8187" max="8189" width="12.5703125" style="148"/>
    <col min="8190" max="8190" width="5.5703125" style="148" customWidth="1"/>
    <col min="8191" max="8191" width="21.5703125" style="148" customWidth="1"/>
    <col min="8192" max="8192" width="19.7109375" style="148" customWidth="1"/>
    <col min="8193" max="8196" width="9.5703125" style="148" customWidth="1"/>
    <col min="8197" max="8197" width="10.42578125" style="148" customWidth="1"/>
    <col min="8198" max="8202" width="9.5703125" style="148" customWidth="1"/>
    <col min="8203" max="8204" width="10.7109375" style="148" customWidth="1"/>
    <col min="8205" max="8212" width="9.5703125" style="148" customWidth="1"/>
    <col min="8213" max="8439" width="9.28515625" style="148" customWidth="1"/>
    <col min="8440" max="8440" width="5.5703125" style="148" customWidth="1"/>
    <col min="8441" max="8441" width="21.5703125" style="148" customWidth="1"/>
    <col min="8442" max="8442" width="19.7109375" style="148" customWidth="1"/>
    <col min="8443" max="8445" width="12.5703125" style="148"/>
    <col min="8446" max="8446" width="5.5703125" style="148" customWidth="1"/>
    <col min="8447" max="8447" width="21.5703125" style="148" customWidth="1"/>
    <col min="8448" max="8448" width="19.7109375" style="148" customWidth="1"/>
    <col min="8449" max="8452" width="9.5703125" style="148" customWidth="1"/>
    <col min="8453" max="8453" width="10.42578125" style="148" customWidth="1"/>
    <col min="8454" max="8458" width="9.5703125" style="148" customWidth="1"/>
    <col min="8459" max="8460" width="10.7109375" style="148" customWidth="1"/>
    <col min="8461" max="8468" width="9.5703125" style="148" customWidth="1"/>
    <col min="8469" max="8695" width="9.28515625" style="148" customWidth="1"/>
    <col min="8696" max="8696" width="5.5703125" style="148" customWidth="1"/>
    <col min="8697" max="8697" width="21.5703125" style="148" customWidth="1"/>
    <col min="8698" max="8698" width="19.7109375" style="148" customWidth="1"/>
    <col min="8699" max="8701" width="12.5703125" style="148"/>
    <col min="8702" max="8702" width="5.5703125" style="148" customWidth="1"/>
    <col min="8703" max="8703" width="21.5703125" style="148" customWidth="1"/>
    <col min="8704" max="8704" width="19.7109375" style="148" customWidth="1"/>
    <col min="8705" max="8708" width="9.5703125" style="148" customWidth="1"/>
    <col min="8709" max="8709" width="10.42578125" style="148" customWidth="1"/>
    <col min="8710" max="8714" width="9.5703125" style="148" customWidth="1"/>
    <col min="8715" max="8716" width="10.7109375" style="148" customWidth="1"/>
    <col min="8717" max="8724" width="9.5703125" style="148" customWidth="1"/>
    <col min="8725" max="8951" width="9.28515625" style="148" customWidth="1"/>
    <col min="8952" max="8952" width="5.5703125" style="148" customWidth="1"/>
    <col min="8953" max="8953" width="21.5703125" style="148" customWidth="1"/>
    <col min="8954" max="8954" width="19.7109375" style="148" customWidth="1"/>
    <col min="8955" max="8957" width="12.5703125" style="148"/>
    <col min="8958" max="8958" width="5.5703125" style="148" customWidth="1"/>
    <col min="8959" max="8959" width="21.5703125" style="148" customWidth="1"/>
    <col min="8960" max="8960" width="19.7109375" style="148" customWidth="1"/>
    <col min="8961" max="8964" width="9.5703125" style="148" customWidth="1"/>
    <col min="8965" max="8965" width="10.42578125" style="148" customWidth="1"/>
    <col min="8966" max="8970" width="9.5703125" style="148" customWidth="1"/>
    <col min="8971" max="8972" width="10.7109375" style="148" customWidth="1"/>
    <col min="8973" max="8980" width="9.5703125" style="148" customWidth="1"/>
    <col min="8981" max="9207" width="9.28515625" style="148" customWidth="1"/>
    <col min="9208" max="9208" width="5.5703125" style="148" customWidth="1"/>
    <col min="9209" max="9209" width="21.5703125" style="148" customWidth="1"/>
    <col min="9210" max="9210" width="19.7109375" style="148" customWidth="1"/>
    <col min="9211" max="9213" width="12.5703125" style="148"/>
    <col min="9214" max="9214" width="5.5703125" style="148" customWidth="1"/>
    <col min="9215" max="9215" width="21.5703125" style="148" customWidth="1"/>
    <col min="9216" max="9216" width="19.7109375" style="148" customWidth="1"/>
    <col min="9217" max="9220" width="9.5703125" style="148" customWidth="1"/>
    <col min="9221" max="9221" width="10.42578125" style="148" customWidth="1"/>
    <col min="9222" max="9226" width="9.5703125" style="148" customWidth="1"/>
    <col min="9227" max="9228" width="10.7109375" style="148" customWidth="1"/>
    <col min="9229" max="9236" width="9.5703125" style="148" customWidth="1"/>
    <col min="9237" max="9463" width="9.28515625" style="148" customWidth="1"/>
    <col min="9464" max="9464" width="5.5703125" style="148" customWidth="1"/>
    <col min="9465" max="9465" width="21.5703125" style="148" customWidth="1"/>
    <col min="9466" max="9466" width="19.7109375" style="148" customWidth="1"/>
    <col min="9467" max="9469" width="12.5703125" style="148"/>
    <col min="9470" max="9470" width="5.5703125" style="148" customWidth="1"/>
    <col min="9471" max="9471" width="21.5703125" style="148" customWidth="1"/>
    <col min="9472" max="9472" width="19.7109375" style="148" customWidth="1"/>
    <col min="9473" max="9476" width="9.5703125" style="148" customWidth="1"/>
    <col min="9477" max="9477" width="10.42578125" style="148" customWidth="1"/>
    <col min="9478" max="9482" width="9.5703125" style="148" customWidth="1"/>
    <col min="9483" max="9484" width="10.7109375" style="148" customWidth="1"/>
    <col min="9485" max="9492" width="9.5703125" style="148" customWidth="1"/>
    <col min="9493" max="9719" width="9.28515625" style="148" customWidth="1"/>
    <col min="9720" max="9720" width="5.5703125" style="148" customWidth="1"/>
    <col min="9721" max="9721" width="21.5703125" style="148" customWidth="1"/>
    <col min="9722" max="9722" width="19.7109375" style="148" customWidth="1"/>
    <col min="9723" max="9725" width="12.5703125" style="148"/>
    <col min="9726" max="9726" width="5.5703125" style="148" customWidth="1"/>
    <col min="9727" max="9727" width="21.5703125" style="148" customWidth="1"/>
    <col min="9728" max="9728" width="19.7109375" style="148" customWidth="1"/>
    <col min="9729" max="9732" width="9.5703125" style="148" customWidth="1"/>
    <col min="9733" max="9733" width="10.42578125" style="148" customWidth="1"/>
    <col min="9734" max="9738" width="9.5703125" style="148" customWidth="1"/>
    <col min="9739" max="9740" width="10.7109375" style="148" customWidth="1"/>
    <col min="9741" max="9748" width="9.5703125" style="148" customWidth="1"/>
    <col min="9749" max="9975" width="9.28515625" style="148" customWidth="1"/>
    <col min="9976" max="9976" width="5.5703125" style="148" customWidth="1"/>
    <col min="9977" max="9977" width="21.5703125" style="148" customWidth="1"/>
    <col min="9978" max="9978" width="19.7109375" style="148" customWidth="1"/>
    <col min="9979" max="9981" width="12.5703125" style="148"/>
    <col min="9982" max="9982" width="5.5703125" style="148" customWidth="1"/>
    <col min="9983" max="9983" width="21.5703125" style="148" customWidth="1"/>
    <col min="9984" max="9984" width="19.7109375" style="148" customWidth="1"/>
    <col min="9985" max="9988" width="9.5703125" style="148" customWidth="1"/>
    <col min="9989" max="9989" width="10.42578125" style="148" customWidth="1"/>
    <col min="9990" max="9994" width="9.5703125" style="148" customWidth="1"/>
    <col min="9995" max="9996" width="10.7109375" style="148" customWidth="1"/>
    <col min="9997" max="10004" width="9.5703125" style="148" customWidth="1"/>
    <col min="10005" max="10231" width="9.28515625" style="148" customWidth="1"/>
    <col min="10232" max="10232" width="5.5703125" style="148" customWidth="1"/>
    <col min="10233" max="10233" width="21.5703125" style="148" customWidth="1"/>
    <col min="10234" max="10234" width="19.7109375" style="148" customWidth="1"/>
    <col min="10235" max="10237" width="12.5703125" style="148"/>
    <col min="10238" max="10238" width="5.5703125" style="148" customWidth="1"/>
    <col min="10239" max="10239" width="21.5703125" style="148" customWidth="1"/>
    <col min="10240" max="10240" width="19.7109375" style="148" customWidth="1"/>
    <col min="10241" max="10244" width="9.5703125" style="148" customWidth="1"/>
    <col min="10245" max="10245" width="10.42578125" style="148" customWidth="1"/>
    <col min="10246" max="10250" width="9.5703125" style="148" customWidth="1"/>
    <col min="10251" max="10252" width="10.7109375" style="148" customWidth="1"/>
    <col min="10253" max="10260" width="9.5703125" style="148" customWidth="1"/>
    <col min="10261" max="10487" width="9.28515625" style="148" customWidth="1"/>
    <col min="10488" max="10488" width="5.5703125" style="148" customWidth="1"/>
    <col min="10489" max="10489" width="21.5703125" style="148" customWidth="1"/>
    <col min="10490" max="10490" width="19.7109375" style="148" customWidth="1"/>
    <col min="10491" max="10493" width="12.5703125" style="148"/>
    <col min="10494" max="10494" width="5.5703125" style="148" customWidth="1"/>
    <col min="10495" max="10495" width="21.5703125" style="148" customWidth="1"/>
    <col min="10496" max="10496" width="19.7109375" style="148" customWidth="1"/>
    <col min="10497" max="10500" width="9.5703125" style="148" customWidth="1"/>
    <col min="10501" max="10501" width="10.42578125" style="148" customWidth="1"/>
    <col min="10502" max="10506" width="9.5703125" style="148" customWidth="1"/>
    <col min="10507" max="10508" width="10.7109375" style="148" customWidth="1"/>
    <col min="10509" max="10516" width="9.5703125" style="148" customWidth="1"/>
    <col min="10517" max="10743" width="9.28515625" style="148" customWidth="1"/>
    <col min="10744" max="10744" width="5.5703125" style="148" customWidth="1"/>
    <col min="10745" max="10745" width="21.5703125" style="148" customWidth="1"/>
    <col min="10746" max="10746" width="19.7109375" style="148" customWidth="1"/>
    <col min="10747" max="10749" width="12.5703125" style="148"/>
    <col min="10750" max="10750" width="5.5703125" style="148" customWidth="1"/>
    <col min="10751" max="10751" width="21.5703125" style="148" customWidth="1"/>
    <col min="10752" max="10752" width="19.7109375" style="148" customWidth="1"/>
    <col min="10753" max="10756" width="9.5703125" style="148" customWidth="1"/>
    <col min="10757" max="10757" width="10.42578125" style="148" customWidth="1"/>
    <col min="10758" max="10762" width="9.5703125" style="148" customWidth="1"/>
    <col min="10763" max="10764" width="10.7109375" style="148" customWidth="1"/>
    <col min="10765" max="10772" width="9.5703125" style="148" customWidth="1"/>
    <col min="10773" max="10999" width="9.28515625" style="148" customWidth="1"/>
    <col min="11000" max="11000" width="5.5703125" style="148" customWidth="1"/>
    <col min="11001" max="11001" width="21.5703125" style="148" customWidth="1"/>
    <col min="11002" max="11002" width="19.7109375" style="148" customWidth="1"/>
    <col min="11003" max="11005" width="12.5703125" style="148"/>
    <col min="11006" max="11006" width="5.5703125" style="148" customWidth="1"/>
    <col min="11007" max="11007" width="21.5703125" style="148" customWidth="1"/>
    <col min="11008" max="11008" width="19.7109375" style="148" customWidth="1"/>
    <col min="11009" max="11012" width="9.5703125" style="148" customWidth="1"/>
    <col min="11013" max="11013" width="10.42578125" style="148" customWidth="1"/>
    <col min="11014" max="11018" width="9.5703125" style="148" customWidth="1"/>
    <col min="11019" max="11020" width="10.7109375" style="148" customWidth="1"/>
    <col min="11021" max="11028" width="9.5703125" style="148" customWidth="1"/>
    <col min="11029" max="11255" width="9.28515625" style="148" customWidth="1"/>
    <col min="11256" max="11256" width="5.5703125" style="148" customWidth="1"/>
    <col min="11257" max="11257" width="21.5703125" style="148" customWidth="1"/>
    <col min="11258" max="11258" width="19.7109375" style="148" customWidth="1"/>
    <col min="11259" max="11261" width="12.5703125" style="148"/>
    <col min="11262" max="11262" width="5.5703125" style="148" customWidth="1"/>
    <col min="11263" max="11263" width="21.5703125" style="148" customWidth="1"/>
    <col min="11264" max="11264" width="19.7109375" style="148" customWidth="1"/>
    <col min="11265" max="11268" width="9.5703125" style="148" customWidth="1"/>
    <col min="11269" max="11269" width="10.42578125" style="148" customWidth="1"/>
    <col min="11270" max="11274" width="9.5703125" style="148" customWidth="1"/>
    <col min="11275" max="11276" width="10.7109375" style="148" customWidth="1"/>
    <col min="11277" max="11284" width="9.5703125" style="148" customWidth="1"/>
    <col min="11285" max="11511" width="9.28515625" style="148" customWidth="1"/>
    <col min="11512" max="11512" width="5.5703125" style="148" customWidth="1"/>
    <col min="11513" max="11513" width="21.5703125" style="148" customWidth="1"/>
    <col min="11514" max="11514" width="19.7109375" style="148" customWidth="1"/>
    <col min="11515" max="11517" width="12.5703125" style="148"/>
    <col min="11518" max="11518" width="5.5703125" style="148" customWidth="1"/>
    <col min="11519" max="11519" width="21.5703125" style="148" customWidth="1"/>
    <col min="11520" max="11520" width="19.7109375" style="148" customWidth="1"/>
    <col min="11521" max="11524" width="9.5703125" style="148" customWidth="1"/>
    <col min="11525" max="11525" width="10.42578125" style="148" customWidth="1"/>
    <col min="11526" max="11530" width="9.5703125" style="148" customWidth="1"/>
    <col min="11531" max="11532" width="10.7109375" style="148" customWidth="1"/>
    <col min="11533" max="11540" width="9.5703125" style="148" customWidth="1"/>
    <col min="11541" max="11767" width="9.28515625" style="148" customWidth="1"/>
    <col min="11768" max="11768" width="5.5703125" style="148" customWidth="1"/>
    <col min="11769" max="11769" width="21.5703125" style="148" customWidth="1"/>
    <col min="11770" max="11770" width="19.7109375" style="148" customWidth="1"/>
    <col min="11771" max="11773" width="12.5703125" style="148"/>
    <col min="11774" max="11774" width="5.5703125" style="148" customWidth="1"/>
    <col min="11775" max="11775" width="21.5703125" style="148" customWidth="1"/>
    <col min="11776" max="11776" width="19.7109375" style="148" customWidth="1"/>
    <col min="11777" max="11780" width="9.5703125" style="148" customWidth="1"/>
    <col min="11781" max="11781" width="10.42578125" style="148" customWidth="1"/>
    <col min="11782" max="11786" width="9.5703125" style="148" customWidth="1"/>
    <col min="11787" max="11788" width="10.7109375" style="148" customWidth="1"/>
    <col min="11789" max="11796" width="9.5703125" style="148" customWidth="1"/>
    <col min="11797" max="12023" width="9.28515625" style="148" customWidth="1"/>
    <col min="12024" max="12024" width="5.5703125" style="148" customWidth="1"/>
    <col min="12025" max="12025" width="21.5703125" style="148" customWidth="1"/>
    <col min="12026" max="12026" width="19.7109375" style="148" customWidth="1"/>
    <col min="12027" max="12029" width="12.5703125" style="148"/>
    <col min="12030" max="12030" width="5.5703125" style="148" customWidth="1"/>
    <col min="12031" max="12031" width="21.5703125" style="148" customWidth="1"/>
    <col min="12032" max="12032" width="19.7109375" style="148" customWidth="1"/>
    <col min="12033" max="12036" width="9.5703125" style="148" customWidth="1"/>
    <col min="12037" max="12037" width="10.42578125" style="148" customWidth="1"/>
    <col min="12038" max="12042" width="9.5703125" style="148" customWidth="1"/>
    <col min="12043" max="12044" width="10.7109375" style="148" customWidth="1"/>
    <col min="12045" max="12052" width="9.5703125" style="148" customWidth="1"/>
    <col min="12053" max="12279" width="9.28515625" style="148" customWidth="1"/>
    <col min="12280" max="12280" width="5.5703125" style="148" customWidth="1"/>
    <col min="12281" max="12281" width="21.5703125" style="148" customWidth="1"/>
    <col min="12282" max="12282" width="19.7109375" style="148" customWidth="1"/>
    <col min="12283" max="12285" width="12.5703125" style="148"/>
    <col min="12286" max="12286" width="5.5703125" style="148" customWidth="1"/>
    <col min="12287" max="12287" width="21.5703125" style="148" customWidth="1"/>
    <col min="12288" max="12288" width="19.7109375" style="148" customWidth="1"/>
    <col min="12289" max="12292" width="9.5703125" style="148" customWidth="1"/>
    <col min="12293" max="12293" width="10.42578125" style="148" customWidth="1"/>
    <col min="12294" max="12298" width="9.5703125" style="148" customWidth="1"/>
    <col min="12299" max="12300" width="10.7109375" style="148" customWidth="1"/>
    <col min="12301" max="12308" width="9.5703125" style="148" customWidth="1"/>
    <col min="12309" max="12535" width="9.28515625" style="148" customWidth="1"/>
    <col min="12536" max="12536" width="5.5703125" style="148" customWidth="1"/>
    <col min="12537" max="12537" width="21.5703125" style="148" customWidth="1"/>
    <col min="12538" max="12538" width="19.7109375" style="148" customWidth="1"/>
    <col min="12539" max="12541" width="12.5703125" style="148"/>
    <col min="12542" max="12542" width="5.5703125" style="148" customWidth="1"/>
    <col min="12543" max="12543" width="21.5703125" style="148" customWidth="1"/>
    <col min="12544" max="12544" width="19.7109375" style="148" customWidth="1"/>
    <col min="12545" max="12548" width="9.5703125" style="148" customWidth="1"/>
    <col min="12549" max="12549" width="10.42578125" style="148" customWidth="1"/>
    <col min="12550" max="12554" width="9.5703125" style="148" customWidth="1"/>
    <col min="12555" max="12556" width="10.7109375" style="148" customWidth="1"/>
    <col min="12557" max="12564" width="9.5703125" style="148" customWidth="1"/>
    <col min="12565" max="12791" width="9.28515625" style="148" customWidth="1"/>
    <col min="12792" max="12792" width="5.5703125" style="148" customWidth="1"/>
    <col min="12793" max="12793" width="21.5703125" style="148" customWidth="1"/>
    <col min="12794" max="12794" width="19.7109375" style="148" customWidth="1"/>
    <col min="12795" max="12797" width="12.5703125" style="148"/>
    <col min="12798" max="12798" width="5.5703125" style="148" customWidth="1"/>
    <col min="12799" max="12799" width="21.5703125" style="148" customWidth="1"/>
    <col min="12800" max="12800" width="19.7109375" style="148" customWidth="1"/>
    <col min="12801" max="12804" width="9.5703125" style="148" customWidth="1"/>
    <col min="12805" max="12805" width="10.42578125" style="148" customWidth="1"/>
    <col min="12806" max="12810" width="9.5703125" style="148" customWidth="1"/>
    <col min="12811" max="12812" width="10.7109375" style="148" customWidth="1"/>
    <col min="12813" max="12820" width="9.5703125" style="148" customWidth="1"/>
    <col min="12821" max="13047" width="9.28515625" style="148" customWidth="1"/>
    <col min="13048" max="13048" width="5.5703125" style="148" customWidth="1"/>
    <col min="13049" max="13049" width="21.5703125" style="148" customWidth="1"/>
    <col min="13050" max="13050" width="19.7109375" style="148" customWidth="1"/>
    <col min="13051" max="13053" width="12.5703125" style="148"/>
    <col min="13054" max="13054" width="5.5703125" style="148" customWidth="1"/>
    <col min="13055" max="13055" width="21.5703125" style="148" customWidth="1"/>
    <col min="13056" max="13056" width="19.7109375" style="148" customWidth="1"/>
    <col min="13057" max="13060" width="9.5703125" style="148" customWidth="1"/>
    <col min="13061" max="13061" width="10.42578125" style="148" customWidth="1"/>
    <col min="13062" max="13066" width="9.5703125" style="148" customWidth="1"/>
    <col min="13067" max="13068" width="10.7109375" style="148" customWidth="1"/>
    <col min="13069" max="13076" width="9.5703125" style="148" customWidth="1"/>
    <col min="13077" max="13303" width="9.28515625" style="148" customWidth="1"/>
    <col min="13304" max="13304" width="5.5703125" style="148" customWidth="1"/>
    <col min="13305" max="13305" width="21.5703125" style="148" customWidth="1"/>
    <col min="13306" max="13306" width="19.7109375" style="148" customWidth="1"/>
    <col min="13307" max="13309" width="12.5703125" style="148"/>
    <col min="13310" max="13310" width="5.5703125" style="148" customWidth="1"/>
    <col min="13311" max="13311" width="21.5703125" style="148" customWidth="1"/>
    <col min="13312" max="13312" width="19.7109375" style="148" customWidth="1"/>
    <col min="13313" max="13316" width="9.5703125" style="148" customWidth="1"/>
    <col min="13317" max="13317" width="10.42578125" style="148" customWidth="1"/>
    <col min="13318" max="13322" width="9.5703125" style="148" customWidth="1"/>
    <col min="13323" max="13324" width="10.7109375" style="148" customWidth="1"/>
    <col min="13325" max="13332" width="9.5703125" style="148" customWidth="1"/>
    <col min="13333" max="13559" width="9.28515625" style="148" customWidth="1"/>
    <col min="13560" max="13560" width="5.5703125" style="148" customWidth="1"/>
    <col min="13561" max="13561" width="21.5703125" style="148" customWidth="1"/>
    <col min="13562" max="13562" width="19.7109375" style="148" customWidth="1"/>
    <col min="13563" max="13565" width="12.5703125" style="148"/>
    <col min="13566" max="13566" width="5.5703125" style="148" customWidth="1"/>
    <col min="13567" max="13567" width="21.5703125" style="148" customWidth="1"/>
    <col min="13568" max="13568" width="19.7109375" style="148" customWidth="1"/>
    <col min="13569" max="13572" width="9.5703125" style="148" customWidth="1"/>
    <col min="13573" max="13573" width="10.42578125" style="148" customWidth="1"/>
    <col min="13574" max="13578" width="9.5703125" style="148" customWidth="1"/>
    <col min="13579" max="13580" width="10.7109375" style="148" customWidth="1"/>
    <col min="13581" max="13588" width="9.5703125" style="148" customWidth="1"/>
    <col min="13589" max="13815" width="9.28515625" style="148" customWidth="1"/>
    <col min="13816" max="13816" width="5.5703125" style="148" customWidth="1"/>
    <col min="13817" max="13817" width="21.5703125" style="148" customWidth="1"/>
    <col min="13818" max="13818" width="19.7109375" style="148" customWidth="1"/>
    <col min="13819" max="13821" width="12.5703125" style="148"/>
    <col min="13822" max="13822" width="5.5703125" style="148" customWidth="1"/>
    <col min="13823" max="13823" width="21.5703125" style="148" customWidth="1"/>
    <col min="13824" max="13824" width="19.7109375" style="148" customWidth="1"/>
    <col min="13825" max="13828" width="9.5703125" style="148" customWidth="1"/>
    <col min="13829" max="13829" width="10.42578125" style="148" customWidth="1"/>
    <col min="13830" max="13834" width="9.5703125" style="148" customWidth="1"/>
    <col min="13835" max="13836" width="10.7109375" style="148" customWidth="1"/>
    <col min="13837" max="13844" width="9.5703125" style="148" customWidth="1"/>
    <col min="13845" max="14071" width="9.28515625" style="148" customWidth="1"/>
    <col min="14072" max="14072" width="5.5703125" style="148" customWidth="1"/>
    <col min="14073" max="14073" width="21.5703125" style="148" customWidth="1"/>
    <col min="14074" max="14074" width="19.7109375" style="148" customWidth="1"/>
    <col min="14075" max="14077" width="12.5703125" style="148"/>
    <col min="14078" max="14078" width="5.5703125" style="148" customWidth="1"/>
    <col min="14079" max="14079" width="21.5703125" style="148" customWidth="1"/>
    <col min="14080" max="14080" width="19.7109375" style="148" customWidth="1"/>
    <col min="14081" max="14084" width="9.5703125" style="148" customWidth="1"/>
    <col min="14085" max="14085" width="10.42578125" style="148" customWidth="1"/>
    <col min="14086" max="14090" width="9.5703125" style="148" customWidth="1"/>
    <col min="14091" max="14092" width="10.7109375" style="148" customWidth="1"/>
    <col min="14093" max="14100" width="9.5703125" style="148" customWidth="1"/>
    <col min="14101" max="14327" width="9.28515625" style="148" customWidth="1"/>
    <col min="14328" max="14328" width="5.5703125" style="148" customWidth="1"/>
    <col min="14329" max="14329" width="21.5703125" style="148" customWidth="1"/>
    <col min="14330" max="14330" width="19.7109375" style="148" customWidth="1"/>
    <col min="14331" max="14333" width="12.5703125" style="148"/>
    <col min="14334" max="14334" width="5.5703125" style="148" customWidth="1"/>
    <col min="14335" max="14335" width="21.5703125" style="148" customWidth="1"/>
    <col min="14336" max="14336" width="19.7109375" style="148" customWidth="1"/>
    <col min="14337" max="14340" width="9.5703125" style="148" customWidth="1"/>
    <col min="14341" max="14341" width="10.42578125" style="148" customWidth="1"/>
    <col min="14342" max="14346" width="9.5703125" style="148" customWidth="1"/>
    <col min="14347" max="14348" width="10.7109375" style="148" customWidth="1"/>
    <col min="14349" max="14356" width="9.5703125" style="148" customWidth="1"/>
    <col min="14357" max="14583" width="9.28515625" style="148" customWidth="1"/>
    <col min="14584" max="14584" width="5.5703125" style="148" customWidth="1"/>
    <col min="14585" max="14585" width="21.5703125" style="148" customWidth="1"/>
    <col min="14586" max="14586" width="19.7109375" style="148" customWidth="1"/>
    <col min="14587" max="14589" width="12.5703125" style="148"/>
    <col min="14590" max="14590" width="5.5703125" style="148" customWidth="1"/>
    <col min="14591" max="14591" width="21.5703125" style="148" customWidth="1"/>
    <col min="14592" max="14592" width="19.7109375" style="148" customWidth="1"/>
    <col min="14593" max="14596" width="9.5703125" style="148" customWidth="1"/>
    <col min="14597" max="14597" width="10.42578125" style="148" customWidth="1"/>
    <col min="14598" max="14602" width="9.5703125" style="148" customWidth="1"/>
    <col min="14603" max="14604" width="10.7109375" style="148" customWidth="1"/>
    <col min="14605" max="14612" width="9.5703125" style="148" customWidth="1"/>
    <col min="14613" max="14839" width="9.28515625" style="148" customWidth="1"/>
    <col min="14840" max="14840" width="5.5703125" style="148" customWidth="1"/>
    <col min="14841" max="14841" width="21.5703125" style="148" customWidth="1"/>
    <col min="14842" max="14842" width="19.7109375" style="148" customWidth="1"/>
    <col min="14843" max="14845" width="12.5703125" style="148"/>
    <col min="14846" max="14846" width="5.5703125" style="148" customWidth="1"/>
    <col min="14847" max="14847" width="21.5703125" style="148" customWidth="1"/>
    <col min="14848" max="14848" width="19.7109375" style="148" customWidth="1"/>
    <col min="14849" max="14852" width="9.5703125" style="148" customWidth="1"/>
    <col min="14853" max="14853" width="10.42578125" style="148" customWidth="1"/>
    <col min="14854" max="14858" width="9.5703125" style="148" customWidth="1"/>
    <col min="14859" max="14860" width="10.7109375" style="148" customWidth="1"/>
    <col min="14861" max="14868" width="9.5703125" style="148" customWidth="1"/>
    <col min="14869" max="15095" width="9.28515625" style="148" customWidth="1"/>
    <col min="15096" max="15096" width="5.5703125" style="148" customWidth="1"/>
    <col min="15097" max="15097" width="21.5703125" style="148" customWidth="1"/>
    <col min="15098" max="15098" width="19.7109375" style="148" customWidth="1"/>
    <col min="15099" max="15101" width="12.5703125" style="148"/>
    <col min="15102" max="15102" width="5.5703125" style="148" customWidth="1"/>
    <col min="15103" max="15103" width="21.5703125" style="148" customWidth="1"/>
    <col min="15104" max="15104" width="19.7109375" style="148" customWidth="1"/>
    <col min="15105" max="15108" width="9.5703125" style="148" customWidth="1"/>
    <col min="15109" max="15109" width="10.42578125" style="148" customWidth="1"/>
    <col min="15110" max="15114" width="9.5703125" style="148" customWidth="1"/>
    <col min="15115" max="15116" width="10.7109375" style="148" customWidth="1"/>
    <col min="15117" max="15124" width="9.5703125" style="148" customWidth="1"/>
    <col min="15125" max="15351" width="9.28515625" style="148" customWidth="1"/>
    <col min="15352" max="15352" width="5.5703125" style="148" customWidth="1"/>
    <col min="15353" max="15353" width="21.5703125" style="148" customWidth="1"/>
    <col min="15354" max="15354" width="19.7109375" style="148" customWidth="1"/>
    <col min="15355" max="15357" width="12.5703125" style="148"/>
    <col min="15358" max="15358" width="5.5703125" style="148" customWidth="1"/>
    <col min="15359" max="15359" width="21.5703125" style="148" customWidth="1"/>
    <col min="15360" max="15360" width="19.7109375" style="148" customWidth="1"/>
    <col min="15361" max="15364" width="9.5703125" style="148" customWidth="1"/>
    <col min="15365" max="15365" width="10.42578125" style="148" customWidth="1"/>
    <col min="15366" max="15370" width="9.5703125" style="148" customWidth="1"/>
    <col min="15371" max="15372" width="10.7109375" style="148" customWidth="1"/>
    <col min="15373" max="15380" width="9.5703125" style="148" customWidth="1"/>
    <col min="15381" max="15607" width="9.28515625" style="148" customWidth="1"/>
    <col min="15608" max="15608" width="5.5703125" style="148" customWidth="1"/>
    <col min="15609" max="15609" width="21.5703125" style="148" customWidth="1"/>
    <col min="15610" max="15610" width="19.7109375" style="148" customWidth="1"/>
    <col min="15611" max="15613" width="12.5703125" style="148"/>
    <col min="15614" max="15614" width="5.5703125" style="148" customWidth="1"/>
    <col min="15615" max="15615" width="21.5703125" style="148" customWidth="1"/>
    <col min="15616" max="15616" width="19.7109375" style="148" customWidth="1"/>
    <col min="15617" max="15620" width="9.5703125" style="148" customWidth="1"/>
    <col min="15621" max="15621" width="10.42578125" style="148" customWidth="1"/>
    <col min="15622" max="15626" width="9.5703125" style="148" customWidth="1"/>
    <col min="15627" max="15628" width="10.7109375" style="148" customWidth="1"/>
    <col min="15629" max="15636" width="9.5703125" style="148" customWidth="1"/>
    <col min="15637" max="15863" width="9.28515625" style="148" customWidth="1"/>
    <col min="15864" max="15864" width="5.5703125" style="148" customWidth="1"/>
    <col min="15865" max="15865" width="21.5703125" style="148" customWidth="1"/>
    <col min="15866" max="15866" width="19.7109375" style="148" customWidth="1"/>
    <col min="15867" max="15869" width="12.5703125" style="148"/>
    <col min="15870" max="15870" width="5.5703125" style="148" customWidth="1"/>
    <col min="15871" max="15871" width="21.5703125" style="148" customWidth="1"/>
    <col min="15872" max="15872" width="19.7109375" style="148" customWidth="1"/>
    <col min="15873" max="15876" width="9.5703125" style="148" customWidth="1"/>
    <col min="15877" max="15877" width="10.42578125" style="148" customWidth="1"/>
    <col min="15878" max="15882" width="9.5703125" style="148" customWidth="1"/>
    <col min="15883" max="15884" width="10.7109375" style="148" customWidth="1"/>
    <col min="15885" max="15892" width="9.5703125" style="148" customWidth="1"/>
    <col min="15893" max="16119" width="9.28515625" style="148" customWidth="1"/>
    <col min="16120" max="16120" width="5.5703125" style="148" customWidth="1"/>
    <col min="16121" max="16121" width="21.5703125" style="148" customWidth="1"/>
    <col min="16122" max="16122" width="19.7109375" style="148" customWidth="1"/>
    <col min="16123" max="16125" width="12.5703125" style="148"/>
    <col min="16126" max="16126" width="5.5703125" style="148" customWidth="1"/>
    <col min="16127" max="16127" width="21.5703125" style="148" customWidth="1"/>
    <col min="16128" max="16128" width="19.7109375" style="148" customWidth="1"/>
    <col min="16129" max="16132" width="9.5703125" style="148" customWidth="1"/>
    <col min="16133" max="16133" width="10.42578125" style="148" customWidth="1"/>
    <col min="16134" max="16138" width="9.5703125" style="148" customWidth="1"/>
    <col min="16139" max="16140" width="10.7109375" style="148" customWidth="1"/>
    <col min="16141" max="16148" width="9.5703125" style="148" customWidth="1"/>
    <col min="16149" max="16384" width="9.28515625" style="148" customWidth="1"/>
  </cols>
  <sheetData>
    <row r="1" spans="1:20" ht="15.75" x14ac:dyDescent="0.25">
      <c r="A1" s="381" t="s">
        <v>661</v>
      </c>
    </row>
    <row r="2" spans="1:20" x14ac:dyDescent="0.25">
      <c r="A2" s="148" t="s">
        <v>316</v>
      </c>
    </row>
    <row r="3" spans="1:20" s="642" customFormat="1" ht="16.5" x14ac:dyDescent="0.25">
      <c r="A3" s="1254" t="s">
        <v>1262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4"/>
      <c r="L3" s="1254"/>
      <c r="M3" s="1254"/>
      <c r="N3" s="1254"/>
      <c r="O3" s="1254"/>
      <c r="P3" s="1254"/>
      <c r="Q3" s="1254"/>
      <c r="R3" s="1254"/>
      <c r="S3" s="1254"/>
      <c r="T3" s="1254"/>
    </row>
    <row r="4" spans="1:20" s="642" customFormat="1" ht="16.5" x14ac:dyDescent="0.25">
      <c r="A4" s="821"/>
      <c r="B4" s="821"/>
      <c r="C4" s="821"/>
      <c r="D4" s="821"/>
      <c r="E4" s="821"/>
      <c r="F4" s="821"/>
      <c r="G4" s="821"/>
      <c r="H4" s="587" t="str">
        <f>'1'!E5</f>
        <v>KABUPATEN/KOTA</v>
      </c>
      <c r="I4" s="588" t="str">
        <f>'1'!$F$5</f>
        <v>….......</v>
      </c>
      <c r="J4" s="821"/>
      <c r="K4" s="823"/>
      <c r="L4" s="823"/>
      <c r="M4" s="821"/>
      <c r="N4" s="821"/>
      <c r="O4" s="824"/>
      <c r="P4" s="824"/>
      <c r="Q4" s="824"/>
      <c r="R4" s="824"/>
      <c r="S4" s="824"/>
      <c r="T4" s="821"/>
    </row>
    <row r="5" spans="1:20" s="642" customFormat="1" ht="16.5" x14ac:dyDescent="0.25">
      <c r="A5" s="821"/>
      <c r="B5" s="821"/>
      <c r="C5" s="821"/>
      <c r="D5" s="823"/>
      <c r="E5" s="823"/>
      <c r="F5" s="821"/>
      <c r="G5" s="821"/>
      <c r="H5" s="587" t="str">
        <f>'1'!E6</f>
        <v>TAHUN</v>
      </c>
      <c r="I5" s="588" t="str">
        <f>'1'!$F$6</f>
        <v>….......</v>
      </c>
      <c r="J5" s="821"/>
      <c r="K5" s="823"/>
      <c r="L5" s="823"/>
      <c r="M5" s="821"/>
      <c r="N5" s="821"/>
      <c r="O5" s="824"/>
      <c r="P5" s="824"/>
      <c r="Q5" s="824"/>
      <c r="R5" s="824"/>
      <c r="S5" s="824"/>
      <c r="T5" s="821"/>
    </row>
    <row r="6" spans="1:20" ht="15.75" thickBot="1" x14ac:dyDescent="0.3">
      <c r="A6" s="368"/>
      <c r="B6" s="368"/>
      <c r="C6" s="368"/>
      <c r="D6" s="368"/>
      <c r="E6" s="368"/>
      <c r="F6" s="368"/>
      <c r="G6" s="662"/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</row>
    <row r="7" spans="1:20" ht="15.75" x14ac:dyDescent="0.25">
      <c r="A7" s="1204" t="s">
        <v>2</v>
      </c>
      <c r="B7" s="1204" t="s">
        <v>254</v>
      </c>
      <c r="C7" s="1204" t="s">
        <v>409</v>
      </c>
      <c r="D7" s="1102" t="s">
        <v>641</v>
      </c>
      <c r="E7" s="1102"/>
      <c r="F7" s="1102"/>
      <c r="G7" s="1102"/>
      <c r="H7" s="1102"/>
      <c r="I7" s="1102"/>
      <c r="J7" s="1102"/>
      <c r="K7" s="1102"/>
      <c r="L7" s="1208" t="s">
        <v>642</v>
      </c>
      <c r="M7" s="1209"/>
      <c r="N7" s="1209"/>
      <c r="O7" s="1209"/>
      <c r="P7" s="1209"/>
      <c r="Q7" s="1209"/>
      <c r="R7" s="1209"/>
      <c r="S7" s="1209"/>
      <c r="T7" s="1210"/>
    </row>
    <row r="8" spans="1:20" ht="15.6" customHeight="1" x14ac:dyDescent="0.25">
      <c r="A8" s="1204"/>
      <c r="B8" s="1204"/>
      <c r="C8" s="1204"/>
      <c r="D8" s="1401" t="s">
        <v>1061</v>
      </c>
      <c r="E8" s="1402" t="s">
        <v>645</v>
      </c>
      <c r="F8" s="1401" t="s">
        <v>646</v>
      </c>
      <c r="G8" s="1401" t="s">
        <v>570</v>
      </c>
      <c r="H8" s="1401" t="s">
        <v>1057</v>
      </c>
      <c r="I8" s="1401" t="s">
        <v>1023</v>
      </c>
      <c r="J8" s="1402" t="s">
        <v>1062</v>
      </c>
      <c r="K8" s="1401" t="s">
        <v>571</v>
      </c>
      <c r="L8" s="1403" t="s">
        <v>1063</v>
      </c>
      <c r="M8" s="1403" t="s">
        <v>647</v>
      </c>
      <c r="N8" s="1403" t="s">
        <v>648</v>
      </c>
      <c r="O8" s="1401" t="s">
        <v>1064</v>
      </c>
      <c r="P8" s="1402" t="s">
        <v>1065</v>
      </c>
      <c r="Q8" s="1401" t="s">
        <v>1066</v>
      </c>
      <c r="R8" s="1403" t="s">
        <v>1067</v>
      </c>
      <c r="S8" s="1401" t="s">
        <v>1068</v>
      </c>
      <c r="T8" s="1253" t="s">
        <v>571</v>
      </c>
    </row>
    <row r="9" spans="1:20" x14ac:dyDescent="0.25">
      <c r="A9" s="1204"/>
      <c r="B9" s="1204"/>
      <c r="C9" s="1204"/>
      <c r="D9" s="1401"/>
      <c r="E9" s="1404"/>
      <c r="F9" s="1401"/>
      <c r="G9" s="1401"/>
      <c r="H9" s="1401"/>
      <c r="I9" s="1401"/>
      <c r="J9" s="1404"/>
      <c r="K9" s="1401"/>
      <c r="L9" s="1403"/>
      <c r="M9" s="1403" t="s">
        <v>651</v>
      </c>
      <c r="N9" s="1403" t="s">
        <v>652</v>
      </c>
      <c r="O9" s="1401"/>
      <c r="P9" s="1404"/>
      <c r="Q9" s="1401"/>
      <c r="R9" s="1403" t="s">
        <v>653</v>
      </c>
      <c r="S9" s="1401"/>
      <c r="T9" s="1253" t="s">
        <v>654</v>
      </c>
    </row>
    <row r="10" spans="1:20" ht="65.650000000000006" customHeight="1" x14ac:dyDescent="0.25">
      <c r="A10" s="1102"/>
      <c r="B10" s="1102"/>
      <c r="C10" s="1102"/>
      <c r="D10" s="1401"/>
      <c r="E10" s="1405"/>
      <c r="F10" s="1401"/>
      <c r="G10" s="1401"/>
      <c r="H10" s="1401"/>
      <c r="I10" s="1401"/>
      <c r="J10" s="1405"/>
      <c r="K10" s="1401"/>
      <c r="L10" s="1403"/>
      <c r="M10" s="1403" t="s">
        <v>651</v>
      </c>
      <c r="N10" s="1403" t="s">
        <v>652</v>
      </c>
      <c r="O10" s="1401"/>
      <c r="P10" s="1405"/>
      <c r="Q10" s="1401"/>
      <c r="R10" s="1403" t="s">
        <v>653</v>
      </c>
      <c r="S10" s="1401"/>
      <c r="T10" s="1253" t="s">
        <v>654</v>
      </c>
    </row>
    <row r="11" spans="1:20" x14ac:dyDescent="0.25">
      <c r="A11" s="822">
        <v>1</v>
      </c>
      <c r="B11" s="822">
        <v>2</v>
      </c>
      <c r="C11" s="822">
        <v>3</v>
      </c>
      <c r="D11" s="822">
        <v>4</v>
      </c>
      <c r="E11" s="822">
        <v>5</v>
      </c>
      <c r="F11" s="822">
        <v>6</v>
      </c>
      <c r="G11" s="822">
        <v>7</v>
      </c>
      <c r="H11" s="822">
        <v>8</v>
      </c>
      <c r="I11" s="822">
        <v>9</v>
      </c>
      <c r="J11" s="822">
        <v>10</v>
      </c>
      <c r="K11" s="822">
        <v>11</v>
      </c>
      <c r="L11" s="822">
        <v>12</v>
      </c>
      <c r="M11" s="822">
        <v>13</v>
      </c>
      <c r="N11" s="822">
        <v>14</v>
      </c>
      <c r="O11" s="822">
        <v>15</v>
      </c>
      <c r="P11" s="822">
        <v>16</v>
      </c>
      <c r="Q11" s="822">
        <v>17</v>
      </c>
      <c r="R11" s="822">
        <v>18</v>
      </c>
      <c r="S11" s="822">
        <v>19</v>
      </c>
      <c r="T11" s="822">
        <v>20</v>
      </c>
    </row>
    <row r="12" spans="1:20" ht="20.100000000000001" customHeight="1" x14ac:dyDescent="0.25">
      <c r="A12" s="560">
        <v>1</v>
      </c>
      <c r="B12" s="130">
        <f>'9'!B9</f>
        <v>0</v>
      </c>
      <c r="C12" s="130">
        <f>'9'!C9</f>
        <v>0</v>
      </c>
      <c r="D12" s="672"/>
      <c r="E12" s="672"/>
      <c r="F12" s="672"/>
      <c r="G12" s="672"/>
      <c r="H12" s="672"/>
      <c r="I12" s="672"/>
      <c r="J12" s="672"/>
      <c r="K12" s="672"/>
      <c r="L12" s="672"/>
      <c r="M12" s="672"/>
      <c r="N12" s="672"/>
      <c r="O12" s="672"/>
      <c r="P12" s="672"/>
      <c r="Q12" s="672"/>
      <c r="R12" s="672"/>
      <c r="S12" s="672"/>
      <c r="T12" s="672"/>
    </row>
    <row r="13" spans="1:20" ht="20.100000000000001" customHeight="1" x14ac:dyDescent="0.25">
      <c r="A13" s="556">
        <v>2</v>
      </c>
      <c r="B13" s="130">
        <f>'9'!B10</f>
        <v>0</v>
      </c>
      <c r="C13" s="130">
        <f>'9'!C10</f>
        <v>0</v>
      </c>
      <c r="D13" s="369"/>
      <c r="E13" s="369"/>
      <c r="F13" s="369"/>
      <c r="G13" s="369"/>
      <c r="H13" s="369"/>
      <c r="I13" s="369"/>
      <c r="J13" s="369"/>
      <c r="K13" s="369"/>
      <c r="L13" s="369"/>
      <c r="M13" s="369"/>
      <c r="N13" s="369"/>
      <c r="O13" s="369"/>
      <c r="P13" s="369"/>
      <c r="Q13" s="369"/>
      <c r="R13" s="369"/>
      <c r="S13" s="369"/>
      <c r="T13" s="369"/>
    </row>
    <row r="14" spans="1:20" ht="20.100000000000001" customHeight="1" x14ac:dyDescent="0.25">
      <c r="A14" s="556">
        <v>3</v>
      </c>
      <c r="B14" s="130">
        <f>'9'!B11</f>
        <v>0</v>
      </c>
      <c r="C14" s="130">
        <f>'9'!C11</f>
        <v>0</v>
      </c>
      <c r="D14" s="369"/>
      <c r="E14" s="369"/>
      <c r="F14" s="369"/>
      <c r="G14" s="369"/>
      <c r="H14" s="369"/>
      <c r="I14" s="369"/>
      <c r="J14" s="369"/>
      <c r="K14" s="369"/>
      <c r="L14" s="369"/>
      <c r="M14" s="369"/>
      <c r="N14" s="369"/>
      <c r="O14" s="369"/>
      <c r="P14" s="369"/>
      <c r="Q14" s="369"/>
      <c r="R14" s="369"/>
      <c r="S14" s="369"/>
      <c r="T14" s="369"/>
    </row>
    <row r="15" spans="1:20" ht="20.100000000000001" customHeight="1" x14ac:dyDescent="0.25">
      <c r="A15" s="556">
        <v>4</v>
      </c>
      <c r="B15" s="130">
        <f>'9'!B12</f>
        <v>0</v>
      </c>
      <c r="C15" s="130">
        <f>'9'!C12</f>
        <v>0</v>
      </c>
      <c r="D15" s="369"/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</row>
    <row r="16" spans="1:20" ht="20.100000000000001" customHeight="1" x14ac:dyDescent="0.25">
      <c r="A16" s="556">
        <v>5</v>
      </c>
      <c r="B16" s="130">
        <f>'9'!B13</f>
        <v>0</v>
      </c>
      <c r="C16" s="130">
        <f>'9'!C13</f>
        <v>0</v>
      </c>
      <c r="D16" s="369"/>
      <c r="E16" s="369"/>
      <c r="F16" s="369"/>
      <c r="G16" s="369"/>
      <c r="H16" s="369"/>
      <c r="I16" s="369"/>
      <c r="J16" s="369"/>
      <c r="K16" s="369"/>
      <c r="L16" s="369"/>
      <c r="M16" s="369"/>
      <c r="N16" s="369"/>
      <c r="O16" s="369"/>
      <c r="P16" s="369"/>
      <c r="Q16" s="369"/>
      <c r="R16" s="369"/>
      <c r="S16" s="369"/>
      <c r="T16" s="369"/>
    </row>
    <row r="17" spans="1:20" ht="20.100000000000001" customHeight="1" x14ac:dyDescent="0.25">
      <c r="A17" s="556">
        <v>6</v>
      </c>
      <c r="B17" s="130">
        <f>'9'!B14</f>
        <v>0</v>
      </c>
      <c r="C17" s="130">
        <f>'9'!C14</f>
        <v>0</v>
      </c>
      <c r="D17" s="369"/>
      <c r="E17" s="369"/>
      <c r="F17" s="369"/>
      <c r="G17" s="369"/>
      <c r="H17" s="369"/>
      <c r="I17" s="369"/>
      <c r="J17" s="369"/>
      <c r="K17" s="369"/>
      <c r="L17" s="369"/>
      <c r="M17" s="369"/>
      <c r="N17" s="369"/>
      <c r="O17" s="369"/>
      <c r="P17" s="369"/>
      <c r="Q17" s="369"/>
      <c r="R17" s="369"/>
      <c r="S17" s="369"/>
      <c r="T17" s="369"/>
    </row>
    <row r="18" spans="1:20" ht="20.100000000000001" customHeight="1" x14ac:dyDescent="0.25">
      <c r="A18" s="556">
        <v>7</v>
      </c>
      <c r="B18" s="130">
        <f>'9'!B15</f>
        <v>0</v>
      </c>
      <c r="C18" s="130">
        <f>'9'!C15</f>
        <v>0</v>
      </c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</row>
    <row r="19" spans="1:20" ht="20.100000000000001" customHeight="1" x14ac:dyDescent="0.25">
      <c r="A19" s="556">
        <v>8</v>
      </c>
      <c r="B19" s="130">
        <f>'9'!B16</f>
        <v>0</v>
      </c>
      <c r="C19" s="130">
        <f>'9'!C16</f>
        <v>0</v>
      </c>
      <c r="D19" s="369"/>
      <c r="E19" s="369"/>
      <c r="F19" s="369"/>
      <c r="G19" s="369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</row>
    <row r="20" spans="1:20" ht="20.100000000000001" customHeight="1" x14ac:dyDescent="0.25">
      <c r="A20" s="556">
        <v>9</v>
      </c>
      <c r="B20" s="130">
        <f>'9'!B17</f>
        <v>0</v>
      </c>
      <c r="C20" s="130">
        <f>'9'!C17</f>
        <v>0</v>
      </c>
      <c r="D20" s="369"/>
      <c r="E20" s="369"/>
      <c r="F20" s="369"/>
      <c r="G20" s="369"/>
      <c r="H20" s="369"/>
      <c r="I20" s="369"/>
      <c r="J20" s="369"/>
      <c r="K20" s="369"/>
      <c r="L20" s="369"/>
      <c r="M20" s="369"/>
      <c r="N20" s="369"/>
      <c r="O20" s="369"/>
      <c r="P20" s="369"/>
      <c r="Q20" s="369"/>
      <c r="R20" s="369"/>
      <c r="S20" s="369"/>
      <c r="T20" s="369"/>
    </row>
    <row r="21" spans="1:20" ht="20.100000000000001" customHeight="1" x14ac:dyDescent="0.25">
      <c r="A21" s="556">
        <v>10</v>
      </c>
      <c r="B21" s="130">
        <f>'9'!B18</f>
        <v>0</v>
      </c>
      <c r="C21" s="130">
        <f>'9'!C18</f>
        <v>0</v>
      </c>
      <c r="D21" s="369"/>
      <c r="E21" s="369"/>
      <c r="F21" s="369"/>
      <c r="G21" s="369"/>
      <c r="H21" s="369"/>
      <c r="I21" s="369"/>
      <c r="J21" s="369"/>
      <c r="K21" s="369"/>
      <c r="L21" s="369"/>
      <c r="M21" s="369"/>
      <c r="N21" s="369"/>
      <c r="O21" s="369"/>
      <c r="P21" s="369"/>
      <c r="Q21" s="369"/>
      <c r="R21" s="369"/>
      <c r="S21" s="369"/>
      <c r="T21" s="369"/>
    </row>
    <row r="22" spans="1:20" ht="20.100000000000001" customHeight="1" x14ac:dyDescent="0.25">
      <c r="A22" s="556">
        <v>11</v>
      </c>
      <c r="B22" s="130">
        <f>'9'!B19</f>
        <v>0</v>
      </c>
      <c r="C22" s="130">
        <f>'9'!C19</f>
        <v>0</v>
      </c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</row>
    <row r="23" spans="1:20" ht="20.100000000000001" customHeight="1" x14ac:dyDescent="0.25">
      <c r="A23" s="556">
        <v>12</v>
      </c>
      <c r="B23" s="130">
        <f>'9'!B20</f>
        <v>0</v>
      </c>
      <c r="C23" s="130">
        <f>'9'!C20</f>
        <v>0</v>
      </c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</row>
    <row r="24" spans="1:20" ht="20.100000000000001" customHeight="1" x14ac:dyDescent="0.25">
      <c r="A24" s="556">
        <v>13</v>
      </c>
      <c r="B24" s="130">
        <f>'9'!B21</f>
        <v>0</v>
      </c>
      <c r="C24" s="130">
        <f>'9'!C21</f>
        <v>0</v>
      </c>
      <c r="D24" s="369"/>
      <c r="E24" s="369"/>
      <c r="F24" s="369"/>
      <c r="G24" s="369"/>
      <c r="H24" s="369"/>
      <c r="I24" s="369"/>
      <c r="J24" s="369"/>
      <c r="K24" s="369"/>
      <c r="L24" s="369"/>
      <c r="M24" s="369"/>
      <c r="N24" s="369"/>
      <c r="O24" s="369"/>
      <c r="P24" s="369"/>
      <c r="Q24" s="369"/>
      <c r="R24" s="369"/>
      <c r="S24" s="369"/>
      <c r="T24" s="369"/>
    </row>
    <row r="25" spans="1:20" ht="20.100000000000001" customHeight="1" x14ac:dyDescent="0.25">
      <c r="A25" s="556">
        <v>14</v>
      </c>
      <c r="B25" s="130">
        <f>'9'!B22</f>
        <v>0</v>
      </c>
      <c r="C25" s="130">
        <f>'9'!C22</f>
        <v>0</v>
      </c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</row>
    <row r="26" spans="1:20" ht="20.100000000000001" customHeight="1" x14ac:dyDescent="0.25">
      <c r="A26" s="556">
        <v>15</v>
      </c>
      <c r="B26" s="130">
        <f>'9'!B23</f>
        <v>0</v>
      </c>
      <c r="C26" s="130">
        <f>'9'!C23</f>
        <v>0</v>
      </c>
      <c r="D26" s="369"/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</row>
    <row r="27" spans="1:20" ht="20.100000000000001" customHeight="1" x14ac:dyDescent="0.25">
      <c r="A27" s="556">
        <v>16</v>
      </c>
      <c r="B27" s="130">
        <f>'9'!B24</f>
        <v>0</v>
      </c>
      <c r="C27" s="130">
        <f>'9'!C24</f>
        <v>0</v>
      </c>
      <c r="D27" s="369"/>
      <c r="E27" s="369"/>
      <c r="F27" s="369"/>
      <c r="G27" s="369"/>
      <c r="H27" s="369"/>
      <c r="I27" s="369"/>
      <c r="J27" s="369"/>
      <c r="K27" s="369"/>
      <c r="L27" s="369"/>
      <c r="M27" s="369"/>
      <c r="N27" s="369"/>
      <c r="O27" s="369"/>
      <c r="P27" s="369"/>
      <c r="Q27" s="369"/>
      <c r="R27" s="369"/>
      <c r="S27" s="369"/>
      <c r="T27" s="369"/>
    </row>
    <row r="28" spans="1:20" ht="20.100000000000001" customHeight="1" x14ac:dyDescent="0.25">
      <c r="A28" s="556">
        <v>17</v>
      </c>
      <c r="B28" s="130">
        <f>'9'!B25</f>
        <v>0</v>
      </c>
      <c r="C28" s="130">
        <f>'9'!C25</f>
        <v>0</v>
      </c>
      <c r="D28" s="369"/>
      <c r="E28" s="369"/>
      <c r="F28" s="369"/>
      <c r="G28" s="369"/>
      <c r="H28" s="369"/>
      <c r="I28" s="369"/>
      <c r="J28" s="369"/>
      <c r="K28" s="369"/>
      <c r="L28" s="369"/>
      <c r="M28" s="369"/>
      <c r="N28" s="369"/>
      <c r="O28" s="369"/>
      <c r="P28" s="369"/>
      <c r="Q28" s="369"/>
      <c r="R28" s="369"/>
      <c r="S28" s="369"/>
      <c r="T28" s="369"/>
    </row>
    <row r="29" spans="1:20" ht="20.100000000000001" customHeight="1" x14ac:dyDescent="0.25">
      <c r="A29" s="556">
        <v>18</v>
      </c>
      <c r="B29" s="130">
        <f>'9'!B26</f>
        <v>0</v>
      </c>
      <c r="C29" s="130">
        <f>'9'!C26</f>
        <v>0</v>
      </c>
      <c r="D29" s="369"/>
      <c r="E29" s="369"/>
      <c r="F29" s="369"/>
      <c r="G29" s="369"/>
      <c r="H29" s="369"/>
      <c r="I29" s="369"/>
      <c r="J29" s="369"/>
      <c r="K29" s="369"/>
      <c r="L29" s="369"/>
      <c r="M29" s="369"/>
      <c r="N29" s="369"/>
      <c r="O29" s="369"/>
      <c r="P29" s="369"/>
      <c r="Q29" s="369"/>
      <c r="R29" s="369"/>
      <c r="S29" s="369"/>
      <c r="T29" s="369"/>
    </row>
    <row r="30" spans="1:20" ht="20.100000000000001" customHeight="1" x14ac:dyDescent="0.25">
      <c r="A30" s="556">
        <v>19</v>
      </c>
      <c r="B30" s="130">
        <f>'9'!B27</f>
        <v>0</v>
      </c>
      <c r="C30" s="130">
        <f>'9'!C27</f>
        <v>0</v>
      </c>
      <c r="D30" s="369"/>
      <c r="E30" s="369"/>
      <c r="F30" s="369"/>
      <c r="G30" s="369"/>
      <c r="H30" s="369"/>
      <c r="I30" s="369"/>
      <c r="J30" s="369"/>
      <c r="K30" s="369"/>
      <c r="L30" s="369"/>
      <c r="M30" s="369"/>
      <c r="N30" s="369"/>
      <c r="O30" s="369"/>
      <c r="P30" s="369"/>
      <c r="Q30" s="369"/>
      <c r="R30" s="369"/>
      <c r="S30" s="369"/>
      <c r="T30" s="369"/>
    </row>
    <row r="31" spans="1:20" ht="20.100000000000001" customHeight="1" x14ac:dyDescent="0.25">
      <c r="A31" s="556">
        <v>20</v>
      </c>
      <c r="B31" s="130">
        <f>'9'!B28</f>
        <v>0</v>
      </c>
      <c r="C31" s="130">
        <f>'9'!C28</f>
        <v>0</v>
      </c>
      <c r="D31" s="369"/>
      <c r="E31" s="369"/>
      <c r="F31" s="369"/>
      <c r="G31" s="369"/>
      <c r="H31" s="369"/>
      <c r="I31" s="369"/>
      <c r="J31" s="369"/>
      <c r="K31" s="369"/>
      <c r="L31" s="369"/>
      <c r="M31" s="369"/>
      <c r="N31" s="369"/>
      <c r="O31" s="369"/>
      <c r="P31" s="369"/>
      <c r="Q31" s="369"/>
      <c r="R31" s="369"/>
      <c r="S31" s="369"/>
      <c r="T31" s="369"/>
    </row>
    <row r="32" spans="1:20" ht="20.100000000000001" customHeight="1" x14ac:dyDescent="0.25">
      <c r="A32" s="576"/>
      <c r="B32" s="149"/>
      <c r="C32" s="149"/>
      <c r="D32" s="369"/>
      <c r="E32" s="369"/>
      <c r="F32" s="369"/>
      <c r="G32" s="369"/>
      <c r="H32" s="369"/>
      <c r="I32" s="369"/>
      <c r="J32" s="369"/>
      <c r="K32" s="369"/>
      <c r="L32" s="369"/>
      <c r="M32" s="369"/>
      <c r="N32" s="369"/>
      <c r="O32" s="369"/>
      <c r="P32" s="369"/>
      <c r="Q32" s="369"/>
      <c r="R32" s="369"/>
      <c r="S32" s="369"/>
      <c r="T32" s="369"/>
    </row>
    <row r="33" spans="1:20" ht="20.100000000000001" customHeight="1" x14ac:dyDescent="0.25">
      <c r="A33" s="576"/>
      <c r="B33" s="149"/>
      <c r="C33" s="149"/>
      <c r="D33" s="369"/>
      <c r="E33" s="369"/>
      <c r="F33" s="369"/>
      <c r="G33" s="369"/>
      <c r="H33" s="369"/>
      <c r="I33" s="369"/>
      <c r="J33" s="369"/>
      <c r="K33" s="369"/>
      <c r="L33" s="369"/>
      <c r="M33" s="369"/>
      <c r="N33" s="369"/>
      <c r="O33" s="369"/>
      <c r="P33" s="369"/>
      <c r="Q33" s="369"/>
      <c r="R33" s="369"/>
      <c r="S33" s="369"/>
      <c r="T33" s="369"/>
    </row>
    <row r="34" spans="1:20" ht="20.100000000000001" customHeight="1" x14ac:dyDescent="0.25">
      <c r="A34" s="576"/>
      <c r="B34" s="149"/>
      <c r="C34" s="149"/>
      <c r="D34" s="673"/>
      <c r="E34" s="673"/>
      <c r="F34" s="673"/>
      <c r="G34" s="673"/>
      <c r="H34" s="673"/>
      <c r="I34" s="673"/>
      <c r="J34" s="673"/>
      <c r="K34" s="673"/>
      <c r="L34" s="673"/>
      <c r="M34" s="673"/>
      <c r="N34" s="673"/>
      <c r="O34" s="673"/>
      <c r="P34" s="673"/>
      <c r="Q34" s="673"/>
      <c r="R34" s="673"/>
      <c r="S34" s="673"/>
      <c r="T34" s="673"/>
    </row>
    <row r="35" spans="1:20" ht="20.100000000000001" customHeight="1" thickBot="1" x14ac:dyDescent="0.3">
      <c r="A35" s="371" t="s">
        <v>484</v>
      </c>
      <c r="B35" s="371"/>
      <c r="C35" s="371"/>
      <c r="D35" s="674">
        <f>SUM(D12:D34)</f>
        <v>0</v>
      </c>
      <c r="E35" s="674">
        <f t="shared" ref="E35:O35" si="0">SUM(E12:E34)</f>
        <v>0</v>
      </c>
      <c r="F35" s="674">
        <f t="shared" si="0"/>
        <v>0</v>
      </c>
      <c r="G35" s="674">
        <f t="shared" si="0"/>
        <v>0</v>
      </c>
      <c r="H35" s="674">
        <f t="shared" si="0"/>
        <v>0</v>
      </c>
      <c r="I35" s="674">
        <f t="shared" si="0"/>
        <v>0</v>
      </c>
      <c r="J35" s="674">
        <f t="shared" si="0"/>
        <v>0</v>
      </c>
      <c r="K35" s="674">
        <f t="shared" si="0"/>
        <v>0</v>
      </c>
      <c r="L35" s="674">
        <f t="shared" si="0"/>
        <v>0</v>
      </c>
      <c r="M35" s="674">
        <f t="shared" si="0"/>
        <v>0</v>
      </c>
      <c r="N35" s="674">
        <f t="shared" si="0"/>
        <v>0</v>
      </c>
      <c r="O35" s="674">
        <f t="shared" si="0"/>
        <v>0</v>
      </c>
      <c r="P35" s="674">
        <f>SUM(P12:P34)</f>
        <v>0</v>
      </c>
      <c r="Q35" s="674">
        <f t="shared" ref="Q35" si="1">SUM(Q12:Q34)</f>
        <v>0</v>
      </c>
      <c r="R35" s="674">
        <f t="shared" ref="R35" si="2">SUM(R12:R34)</f>
        <v>0</v>
      </c>
      <c r="S35" s="674">
        <f t="shared" ref="S35" si="3">SUM(S12:S34)</f>
        <v>0</v>
      </c>
      <c r="T35" s="674">
        <f t="shared" ref="T35" si="4">SUM(T12:T34)</f>
        <v>0</v>
      </c>
    </row>
    <row r="37" spans="1:20" x14ac:dyDescent="0.25">
      <c r="A37" s="646" t="s">
        <v>553</v>
      </c>
    </row>
  </sheetData>
  <mergeCells count="23">
    <mergeCell ref="T8:T10"/>
    <mergeCell ref="N8:N10"/>
    <mergeCell ref="O8:O10"/>
    <mergeCell ref="P8:P10"/>
    <mergeCell ref="Q8:Q10"/>
    <mergeCell ref="R8:R10"/>
    <mergeCell ref="S8:S10"/>
    <mergeCell ref="M8:M10"/>
    <mergeCell ref="A3:T3"/>
    <mergeCell ref="A7:A10"/>
    <mergeCell ref="B7:B10"/>
    <mergeCell ref="C7:C10"/>
    <mergeCell ref="D7:K7"/>
    <mergeCell ref="L7:T7"/>
    <mergeCell ref="D8:D10"/>
    <mergeCell ref="E8:E10"/>
    <mergeCell ref="F8:F10"/>
    <mergeCell ref="G8:G10"/>
    <mergeCell ref="H8:H10"/>
    <mergeCell ref="I8:I10"/>
    <mergeCell ref="J8:J10"/>
    <mergeCell ref="K8:K10"/>
    <mergeCell ref="L8:L10"/>
  </mergeCells>
  <pageMargins left="0.7" right="0.7" top="0.75" bottom="0.75" header="0.3" footer="0.3"/>
  <pageSetup paperSize="9" scale="4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49A89-CEEE-452B-A2AD-CF61BF87CAA6}">
  <sheetPr codeName="Sheet41">
    <tabColor rgb="FF92D050"/>
    <pageSetUpPr fitToPage="1"/>
  </sheetPr>
  <dimension ref="A1:M37"/>
  <sheetViews>
    <sheetView topLeftCell="C1" zoomScale="70" zoomScaleNormal="70" workbookViewId="0">
      <selection activeCell="G23" sqref="G23"/>
    </sheetView>
  </sheetViews>
  <sheetFormatPr defaultColWidth="12.5703125" defaultRowHeight="15" x14ac:dyDescent="0.25"/>
  <cols>
    <col min="1" max="1" width="5.5703125" style="148" customWidth="1"/>
    <col min="2" max="2" width="21.5703125" style="148" customWidth="1"/>
    <col min="3" max="3" width="19.7109375" style="148" customWidth="1"/>
    <col min="4" max="4" width="12.140625" style="148" customWidth="1"/>
    <col min="5" max="5" width="17.5703125" style="148" customWidth="1"/>
    <col min="6" max="6" width="12.140625" style="148" customWidth="1"/>
    <col min="7" max="7" width="14" style="148" customWidth="1"/>
    <col min="8" max="8" width="16" style="148" customWidth="1"/>
    <col min="9" max="9" width="14.140625" style="148" customWidth="1"/>
    <col min="10" max="10" width="14.85546875" style="148" customWidth="1"/>
    <col min="11" max="11" width="15.7109375" style="148" customWidth="1"/>
    <col min="12" max="12" width="12.28515625" style="148" customWidth="1"/>
    <col min="13" max="13" width="10.7109375" style="148" customWidth="1"/>
    <col min="14" max="240" width="9.28515625" style="148" customWidth="1"/>
    <col min="241" max="241" width="5.5703125" style="148" customWidth="1"/>
    <col min="242" max="242" width="21.5703125" style="148" customWidth="1"/>
    <col min="243" max="243" width="19.7109375" style="148" customWidth="1"/>
    <col min="244" max="246" width="12.5703125" style="148"/>
    <col min="247" max="247" width="5.5703125" style="148" customWidth="1"/>
    <col min="248" max="248" width="21.5703125" style="148" customWidth="1"/>
    <col min="249" max="249" width="19.7109375" style="148" customWidth="1"/>
    <col min="250" max="253" width="9.5703125" style="148" customWidth="1"/>
    <col min="254" max="254" width="10.42578125" style="148" customWidth="1"/>
    <col min="255" max="259" width="9.5703125" style="148" customWidth="1"/>
    <col min="260" max="261" width="10.7109375" style="148" customWidth="1"/>
    <col min="262" max="269" width="9.5703125" style="148" customWidth="1"/>
    <col min="270" max="496" width="9.28515625" style="148" customWidth="1"/>
    <col min="497" max="497" width="5.5703125" style="148" customWidth="1"/>
    <col min="498" max="498" width="21.5703125" style="148" customWidth="1"/>
    <col min="499" max="499" width="19.7109375" style="148" customWidth="1"/>
    <col min="500" max="502" width="12.5703125" style="148"/>
    <col min="503" max="503" width="5.5703125" style="148" customWidth="1"/>
    <col min="504" max="504" width="21.5703125" style="148" customWidth="1"/>
    <col min="505" max="505" width="19.7109375" style="148" customWidth="1"/>
    <col min="506" max="509" width="9.5703125" style="148" customWidth="1"/>
    <col min="510" max="510" width="10.42578125" style="148" customWidth="1"/>
    <col min="511" max="515" width="9.5703125" style="148" customWidth="1"/>
    <col min="516" max="517" width="10.7109375" style="148" customWidth="1"/>
    <col min="518" max="525" width="9.5703125" style="148" customWidth="1"/>
    <col min="526" max="752" width="9.28515625" style="148" customWidth="1"/>
    <col min="753" max="753" width="5.5703125" style="148" customWidth="1"/>
    <col min="754" max="754" width="21.5703125" style="148" customWidth="1"/>
    <col min="755" max="755" width="19.7109375" style="148" customWidth="1"/>
    <col min="756" max="758" width="12.5703125" style="148"/>
    <col min="759" max="759" width="5.5703125" style="148" customWidth="1"/>
    <col min="760" max="760" width="21.5703125" style="148" customWidth="1"/>
    <col min="761" max="761" width="19.7109375" style="148" customWidth="1"/>
    <col min="762" max="765" width="9.5703125" style="148" customWidth="1"/>
    <col min="766" max="766" width="10.42578125" style="148" customWidth="1"/>
    <col min="767" max="771" width="9.5703125" style="148" customWidth="1"/>
    <col min="772" max="773" width="10.7109375" style="148" customWidth="1"/>
    <col min="774" max="781" width="9.5703125" style="148" customWidth="1"/>
    <col min="782" max="1008" width="9.28515625" style="148" customWidth="1"/>
    <col min="1009" max="1009" width="5.5703125" style="148" customWidth="1"/>
    <col min="1010" max="1010" width="21.5703125" style="148" customWidth="1"/>
    <col min="1011" max="1011" width="19.7109375" style="148" customWidth="1"/>
    <col min="1012" max="1014" width="12.5703125" style="148"/>
    <col min="1015" max="1015" width="5.5703125" style="148" customWidth="1"/>
    <col min="1016" max="1016" width="21.5703125" style="148" customWidth="1"/>
    <col min="1017" max="1017" width="19.7109375" style="148" customWidth="1"/>
    <col min="1018" max="1021" width="9.5703125" style="148" customWidth="1"/>
    <col min="1022" max="1022" width="10.42578125" style="148" customWidth="1"/>
    <col min="1023" max="1027" width="9.5703125" style="148" customWidth="1"/>
    <col min="1028" max="1029" width="10.7109375" style="148" customWidth="1"/>
    <col min="1030" max="1037" width="9.5703125" style="148" customWidth="1"/>
    <col min="1038" max="1264" width="9.28515625" style="148" customWidth="1"/>
    <col min="1265" max="1265" width="5.5703125" style="148" customWidth="1"/>
    <col min="1266" max="1266" width="21.5703125" style="148" customWidth="1"/>
    <col min="1267" max="1267" width="19.7109375" style="148" customWidth="1"/>
    <col min="1268" max="1270" width="12.5703125" style="148"/>
    <col min="1271" max="1271" width="5.5703125" style="148" customWidth="1"/>
    <col min="1272" max="1272" width="21.5703125" style="148" customWidth="1"/>
    <col min="1273" max="1273" width="19.7109375" style="148" customWidth="1"/>
    <col min="1274" max="1277" width="9.5703125" style="148" customWidth="1"/>
    <col min="1278" max="1278" width="10.42578125" style="148" customWidth="1"/>
    <col min="1279" max="1283" width="9.5703125" style="148" customWidth="1"/>
    <col min="1284" max="1285" width="10.7109375" style="148" customWidth="1"/>
    <col min="1286" max="1293" width="9.5703125" style="148" customWidth="1"/>
    <col min="1294" max="1520" width="9.28515625" style="148" customWidth="1"/>
    <col min="1521" max="1521" width="5.5703125" style="148" customWidth="1"/>
    <col min="1522" max="1522" width="21.5703125" style="148" customWidth="1"/>
    <col min="1523" max="1523" width="19.7109375" style="148" customWidth="1"/>
    <col min="1524" max="1526" width="12.5703125" style="148"/>
    <col min="1527" max="1527" width="5.5703125" style="148" customWidth="1"/>
    <col min="1528" max="1528" width="21.5703125" style="148" customWidth="1"/>
    <col min="1529" max="1529" width="19.7109375" style="148" customWidth="1"/>
    <col min="1530" max="1533" width="9.5703125" style="148" customWidth="1"/>
    <col min="1534" max="1534" width="10.42578125" style="148" customWidth="1"/>
    <col min="1535" max="1539" width="9.5703125" style="148" customWidth="1"/>
    <col min="1540" max="1541" width="10.7109375" style="148" customWidth="1"/>
    <col min="1542" max="1549" width="9.5703125" style="148" customWidth="1"/>
    <col min="1550" max="1776" width="9.28515625" style="148" customWidth="1"/>
    <col min="1777" max="1777" width="5.5703125" style="148" customWidth="1"/>
    <col min="1778" max="1778" width="21.5703125" style="148" customWidth="1"/>
    <col min="1779" max="1779" width="19.7109375" style="148" customWidth="1"/>
    <col min="1780" max="1782" width="12.5703125" style="148"/>
    <col min="1783" max="1783" width="5.5703125" style="148" customWidth="1"/>
    <col min="1784" max="1784" width="21.5703125" style="148" customWidth="1"/>
    <col min="1785" max="1785" width="19.7109375" style="148" customWidth="1"/>
    <col min="1786" max="1789" width="9.5703125" style="148" customWidth="1"/>
    <col min="1790" max="1790" width="10.42578125" style="148" customWidth="1"/>
    <col min="1791" max="1795" width="9.5703125" style="148" customWidth="1"/>
    <col min="1796" max="1797" width="10.7109375" style="148" customWidth="1"/>
    <col min="1798" max="1805" width="9.5703125" style="148" customWidth="1"/>
    <col min="1806" max="2032" width="9.28515625" style="148" customWidth="1"/>
    <col min="2033" max="2033" width="5.5703125" style="148" customWidth="1"/>
    <col min="2034" max="2034" width="21.5703125" style="148" customWidth="1"/>
    <col min="2035" max="2035" width="19.7109375" style="148" customWidth="1"/>
    <col min="2036" max="2038" width="12.5703125" style="148"/>
    <col min="2039" max="2039" width="5.5703125" style="148" customWidth="1"/>
    <col min="2040" max="2040" width="21.5703125" style="148" customWidth="1"/>
    <col min="2041" max="2041" width="19.7109375" style="148" customWidth="1"/>
    <col min="2042" max="2045" width="9.5703125" style="148" customWidth="1"/>
    <col min="2046" max="2046" width="10.42578125" style="148" customWidth="1"/>
    <col min="2047" max="2051" width="9.5703125" style="148" customWidth="1"/>
    <col min="2052" max="2053" width="10.7109375" style="148" customWidth="1"/>
    <col min="2054" max="2061" width="9.5703125" style="148" customWidth="1"/>
    <col min="2062" max="2288" width="9.28515625" style="148" customWidth="1"/>
    <col min="2289" max="2289" width="5.5703125" style="148" customWidth="1"/>
    <col min="2290" max="2290" width="21.5703125" style="148" customWidth="1"/>
    <col min="2291" max="2291" width="19.7109375" style="148" customWidth="1"/>
    <col min="2292" max="2294" width="12.5703125" style="148"/>
    <col min="2295" max="2295" width="5.5703125" style="148" customWidth="1"/>
    <col min="2296" max="2296" width="21.5703125" style="148" customWidth="1"/>
    <col min="2297" max="2297" width="19.7109375" style="148" customWidth="1"/>
    <col min="2298" max="2301" width="9.5703125" style="148" customWidth="1"/>
    <col min="2302" max="2302" width="10.42578125" style="148" customWidth="1"/>
    <col min="2303" max="2307" width="9.5703125" style="148" customWidth="1"/>
    <col min="2308" max="2309" width="10.7109375" style="148" customWidth="1"/>
    <col min="2310" max="2317" width="9.5703125" style="148" customWidth="1"/>
    <col min="2318" max="2544" width="9.28515625" style="148" customWidth="1"/>
    <col min="2545" max="2545" width="5.5703125" style="148" customWidth="1"/>
    <col min="2546" max="2546" width="21.5703125" style="148" customWidth="1"/>
    <col min="2547" max="2547" width="19.7109375" style="148" customWidth="1"/>
    <col min="2548" max="2550" width="12.5703125" style="148"/>
    <col min="2551" max="2551" width="5.5703125" style="148" customWidth="1"/>
    <col min="2552" max="2552" width="21.5703125" style="148" customWidth="1"/>
    <col min="2553" max="2553" width="19.7109375" style="148" customWidth="1"/>
    <col min="2554" max="2557" width="9.5703125" style="148" customWidth="1"/>
    <col min="2558" max="2558" width="10.42578125" style="148" customWidth="1"/>
    <col min="2559" max="2563" width="9.5703125" style="148" customWidth="1"/>
    <col min="2564" max="2565" width="10.7109375" style="148" customWidth="1"/>
    <col min="2566" max="2573" width="9.5703125" style="148" customWidth="1"/>
    <col min="2574" max="2800" width="9.28515625" style="148" customWidth="1"/>
    <col min="2801" max="2801" width="5.5703125" style="148" customWidth="1"/>
    <col min="2802" max="2802" width="21.5703125" style="148" customWidth="1"/>
    <col min="2803" max="2803" width="19.7109375" style="148" customWidth="1"/>
    <col min="2804" max="2806" width="12.5703125" style="148"/>
    <col min="2807" max="2807" width="5.5703125" style="148" customWidth="1"/>
    <col min="2808" max="2808" width="21.5703125" style="148" customWidth="1"/>
    <col min="2809" max="2809" width="19.7109375" style="148" customWidth="1"/>
    <col min="2810" max="2813" width="9.5703125" style="148" customWidth="1"/>
    <col min="2814" max="2814" width="10.42578125" style="148" customWidth="1"/>
    <col min="2815" max="2819" width="9.5703125" style="148" customWidth="1"/>
    <col min="2820" max="2821" width="10.7109375" style="148" customWidth="1"/>
    <col min="2822" max="2829" width="9.5703125" style="148" customWidth="1"/>
    <col min="2830" max="3056" width="9.28515625" style="148" customWidth="1"/>
    <col min="3057" max="3057" width="5.5703125" style="148" customWidth="1"/>
    <col min="3058" max="3058" width="21.5703125" style="148" customWidth="1"/>
    <col min="3059" max="3059" width="19.7109375" style="148" customWidth="1"/>
    <col min="3060" max="3062" width="12.5703125" style="148"/>
    <col min="3063" max="3063" width="5.5703125" style="148" customWidth="1"/>
    <col min="3064" max="3064" width="21.5703125" style="148" customWidth="1"/>
    <col min="3065" max="3065" width="19.7109375" style="148" customWidth="1"/>
    <col min="3066" max="3069" width="9.5703125" style="148" customWidth="1"/>
    <col min="3070" max="3070" width="10.42578125" style="148" customWidth="1"/>
    <col min="3071" max="3075" width="9.5703125" style="148" customWidth="1"/>
    <col min="3076" max="3077" width="10.7109375" style="148" customWidth="1"/>
    <col min="3078" max="3085" width="9.5703125" style="148" customWidth="1"/>
    <col min="3086" max="3312" width="9.28515625" style="148" customWidth="1"/>
    <col min="3313" max="3313" width="5.5703125" style="148" customWidth="1"/>
    <col min="3314" max="3314" width="21.5703125" style="148" customWidth="1"/>
    <col min="3315" max="3315" width="19.7109375" style="148" customWidth="1"/>
    <col min="3316" max="3318" width="12.5703125" style="148"/>
    <col min="3319" max="3319" width="5.5703125" style="148" customWidth="1"/>
    <col min="3320" max="3320" width="21.5703125" style="148" customWidth="1"/>
    <col min="3321" max="3321" width="19.7109375" style="148" customWidth="1"/>
    <col min="3322" max="3325" width="9.5703125" style="148" customWidth="1"/>
    <col min="3326" max="3326" width="10.42578125" style="148" customWidth="1"/>
    <col min="3327" max="3331" width="9.5703125" style="148" customWidth="1"/>
    <col min="3332" max="3333" width="10.7109375" style="148" customWidth="1"/>
    <col min="3334" max="3341" width="9.5703125" style="148" customWidth="1"/>
    <col min="3342" max="3568" width="9.28515625" style="148" customWidth="1"/>
    <col min="3569" max="3569" width="5.5703125" style="148" customWidth="1"/>
    <col min="3570" max="3570" width="21.5703125" style="148" customWidth="1"/>
    <col min="3571" max="3571" width="19.7109375" style="148" customWidth="1"/>
    <col min="3572" max="3574" width="12.5703125" style="148"/>
    <col min="3575" max="3575" width="5.5703125" style="148" customWidth="1"/>
    <col min="3576" max="3576" width="21.5703125" style="148" customWidth="1"/>
    <col min="3577" max="3577" width="19.7109375" style="148" customWidth="1"/>
    <col min="3578" max="3581" width="9.5703125" style="148" customWidth="1"/>
    <col min="3582" max="3582" width="10.42578125" style="148" customWidth="1"/>
    <col min="3583" max="3587" width="9.5703125" style="148" customWidth="1"/>
    <col min="3588" max="3589" width="10.7109375" style="148" customWidth="1"/>
    <col min="3590" max="3597" width="9.5703125" style="148" customWidth="1"/>
    <col min="3598" max="3824" width="9.28515625" style="148" customWidth="1"/>
    <col min="3825" max="3825" width="5.5703125" style="148" customWidth="1"/>
    <col min="3826" max="3826" width="21.5703125" style="148" customWidth="1"/>
    <col min="3827" max="3827" width="19.7109375" style="148" customWidth="1"/>
    <col min="3828" max="3830" width="12.5703125" style="148"/>
    <col min="3831" max="3831" width="5.5703125" style="148" customWidth="1"/>
    <col min="3832" max="3832" width="21.5703125" style="148" customWidth="1"/>
    <col min="3833" max="3833" width="19.7109375" style="148" customWidth="1"/>
    <col min="3834" max="3837" width="9.5703125" style="148" customWidth="1"/>
    <col min="3838" max="3838" width="10.42578125" style="148" customWidth="1"/>
    <col min="3839" max="3843" width="9.5703125" style="148" customWidth="1"/>
    <col min="3844" max="3845" width="10.7109375" style="148" customWidth="1"/>
    <col min="3846" max="3853" width="9.5703125" style="148" customWidth="1"/>
    <col min="3854" max="4080" width="9.28515625" style="148" customWidth="1"/>
    <col min="4081" max="4081" width="5.5703125" style="148" customWidth="1"/>
    <col min="4082" max="4082" width="21.5703125" style="148" customWidth="1"/>
    <col min="4083" max="4083" width="19.7109375" style="148" customWidth="1"/>
    <col min="4084" max="4086" width="12.5703125" style="148"/>
    <col min="4087" max="4087" width="5.5703125" style="148" customWidth="1"/>
    <col min="4088" max="4088" width="21.5703125" style="148" customWidth="1"/>
    <col min="4089" max="4089" width="19.7109375" style="148" customWidth="1"/>
    <col min="4090" max="4093" width="9.5703125" style="148" customWidth="1"/>
    <col min="4094" max="4094" width="10.42578125" style="148" customWidth="1"/>
    <col min="4095" max="4099" width="9.5703125" style="148" customWidth="1"/>
    <col min="4100" max="4101" width="10.7109375" style="148" customWidth="1"/>
    <col min="4102" max="4109" width="9.5703125" style="148" customWidth="1"/>
    <col min="4110" max="4336" width="9.28515625" style="148" customWidth="1"/>
    <col min="4337" max="4337" width="5.5703125" style="148" customWidth="1"/>
    <col min="4338" max="4338" width="21.5703125" style="148" customWidth="1"/>
    <col min="4339" max="4339" width="19.7109375" style="148" customWidth="1"/>
    <col min="4340" max="4342" width="12.5703125" style="148"/>
    <col min="4343" max="4343" width="5.5703125" style="148" customWidth="1"/>
    <col min="4344" max="4344" width="21.5703125" style="148" customWidth="1"/>
    <col min="4345" max="4345" width="19.7109375" style="148" customWidth="1"/>
    <col min="4346" max="4349" width="9.5703125" style="148" customWidth="1"/>
    <col min="4350" max="4350" width="10.42578125" style="148" customWidth="1"/>
    <col min="4351" max="4355" width="9.5703125" style="148" customWidth="1"/>
    <col min="4356" max="4357" width="10.7109375" style="148" customWidth="1"/>
    <col min="4358" max="4365" width="9.5703125" style="148" customWidth="1"/>
    <col min="4366" max="4592" width="9.28515625" style="148" customWidth="1"/>
    <col min="4593" max="4593" width="5.5703125" style="148" customWidth="1"/>
    <col min="4594" max="4594" width="21.5703125" style="148" customWidth="1"/>
    <col min="4595" max="4595" width="19.7109375" style="148" customWidth="1"/>
    <col min="4596" max="4598" width="12.5703125" style="148"/>
    <col min="4599" max="4599" width="5.5703125" style="148" customWidth="1"/>
    <col min="4600" max="4600" width="21.5703125" style="148" customWidth="1"/>
    <col min="4601" max="4601" width="19.7109375" style="148" customWidth="1"/>
    <col min="4602" max="4605" width="9.5703125" style="148" customWidth="1"/>
    <col min="4606" max="4606" width="10.42578125" style="148" customWidth="1"/>
    <col min="4607" max="4611" width="9.5703125" style="148" customWidth="1"/>
    <col min="4612" max="4613" width="10.7109375" style="148" customWidth="1"/>
    <col min="4614" max="4621" width="9.5703125" style="148" customWidth="1"/>
    <col min="4622" max="4848" width="9.28515625" style="148" customWidth="1"/>
    <col min="4849" max="4849" width="5.5703125" style="148" customWidth="1"/>
    <col min="4850" max="4850" width="21.5703125" style="148" customWidth="1"/>
    <col min="4851" max="4851" width="19.7109375" style="148" customWidth="1"/>
    <col min="4852" max="4854" width="12.5703125" style="148"/>
    <col min="4855" max="4855" width="5.5703125" style="148" customWidth="1"/>
    <col min="4856" max="4856" width="21.5703125" style="148" customWidth="1"/>
    <col min="4857" max="4857" width="19.7109375" style="148" customWidth="1"/>
    <col min="4858" max="4861" width="9.5703125" style="148" customWidth="1"/>
    <col min="4862" max="4862" width="10.42578125" style="148" customWidth="1"/>
    <col min="4863" max="4867" width="9.5703125" style="148" customWidth="1"/>
    <col min="4868" max="4869" width="10.7109375" style="148" customWidth="1"/>
    <col min="4870" max="4877" width="9.5703125" style="148" customWidth="1"/>
    <col min="4878" max="5104" width="9.28515625" style="148" customWidth="1"/>
    <col min="5105" max="5105" width="5.5703125" style="148" customWidth="1"/>
    <col min="5106" max="5106" width="21.5703125" style="148" customWidth="1"/>
    <col min="5107" max="5107" width="19.7109375" style="148" customWidth="1"/>
    <col min="5108" max="5110" width="12.5703125" style="148"/>
    <col min="5111" max="5111" width="5.5703125" style="148" customWidth="1"/>
    <col min="5112" max="5112" width="21.5703125" style="148" customWidth="1"/>
    <col min="5113" max="5113" width="19.7109375" style="148" customWidth="1"/>
    <col min="5114" max="5117" width="9.5703125" style="148" customWidth="1"/>
    <col min="5118" max="5118" width="10.42578125" style="148" customWidth="1"/>
    <col min="5119" max="5123" width="9.5703125" style="148" customWidth="1"/>
    <col min="5124" max="5125" width="10.7109375" style="148" customWidth="1"/>
    <col min="5126" max="5133" width="9.5703125" style="148" customWidth="1"/>
    <col min="5134" max="5360" width="9.28515625" style="148" customWidth="1"/>
    <col min="5361" max="5361" width="5.5703125" style="148" customWidth="1"/>
    <col min="5362" max="5362" width="21.5703125" style="148" customWidth="1"/>
    <col min="5363" max="5363" width="19.7109375" style="148" customWidth="1"/>
    <col min="5364" max="5366" width="12.5703125" style="148"/>
    <col min="5367" max="5367" width="5.5703125" style="148" customWidth="1"/>
    <col min="5368" max="5368" width="21.5703125" style="148" customWidth="1"/>
    <col min="5369" max="5369" width="19.7109375" style="148" customWidth="1"/>
    <col min="5370" max="5373" width="9.5703125" style="148" customWidth="1"/>
    <col min="5374" max="5374" width="10.42578125" style="148" customWidth="1"/>
    <col min="5375" max="5379" width="9.5703125" style="148" customWidth="1"/>
    <col min="5380" max="5381" width="10.7109375" style="148" customWidth="1"/>
    <col min="5382" max="5389" width="9.5703125" style="148" customWidth="1"/>
    <col min="5390" max="5616" width="9.28515625" style="148" customWidth="1"/>
    <col min="5617" max="5617" width="5.5703125" style="148" customWidth="1"/>
    <col min="5618" max="5618" width="21.5703125" style="148" customWidth="1"/>
    <col min="5619" max="5619" width="19.7109375" style="148" customWidth="1"/>
    <col min="5620" max="5622" width="12.5703125" style="148"/>
    <col min="5623" max="5623" width="5.5703125" style="148" customWidth="1"/>
    <col min="5624" max="5624" width="21.5703125" style="148" customWidth="1"/>
    <col min="5625" max="5625" width="19.7109375" style="148" customWidth="1"/>
    <col min="5626" max="5629" width="9.5703125" style="148" customWidth="1"/>
    <col min="5630" max="5630" width="10.42578125" style="148" customWidth="1"/>
    <col min="5631" max="5635" width="9.5703125" style="148" customWidth="1"/>
    <col min="5636" max="5637" width="10.7109375" style="148" customWidth="1"/>
    <col min="5638" max="5645" width="9.5703125" style="148" customWidth="1"/>
    <col min="5646" max="5872" width="9.28515625" style="148" customWidth="1"/>
    <col min="5873" max="5873" width="5.5703125" style="148" customWidth="1"/>
    <col min="5874" max="5874" width="21.5703125" style="148" customWidth="1"/>
    <col min="5875" max="5875" width="19.7109375" style="148" customWidth="1"/>
    <col min="5876" max="5878" width="12.5703125" style="148"/>
    <col min="5879" max="5879" width="5.5703125" style="148" customWidth="1"/>
    <col min="5880" max="5880" width="21.5703125" style="148" customWidth="1"/>
    <col min="5881" max="5881" width="19.7109375" style="148" customWidth="1"/>
    <col min="5882" max="5885" width="9.5703125" style="148" customWidth="1"/>
    <col min="5886" max="5886" width="10.42578125" style="148" customWidth="1"/>
    <col min="5887" max="5891" width="9.5703125" style="148" customWidth="1"/>
    <col min="5892" max="5893" width="10.7109375" style="148" customWidth="1"/>
    <col min="5894" max="5901" width="9.5703125" style="148" customWidth="1"/>
    <col min="5902" max="6128" width="9.28515625" style="148" customWidth="1"/>
    <col min="6129" max="6129" width="5.5703125" style="148" customWidth="1"/>
    <col min="6130" max="6130" width="21.5703125" style="148" customWidth="1"/>
    <col min="6131" max="6131" width="19.7109375" style="148" customWidth="1"/>
    <col min="6132" max="6134" width="12.5703125" style="148"/>
    <col min="6135" max="6135" width="5.5703125" style="148" customWidth="1"/>
    <col min="6136" max="6136" width="21.5703125" style="148" customWidth="1"/>
    <col min="6137" max="6137" width="19.7109375" style="148" customWidth="1"/>
    <col min="6138" max="6141" width="9.5703125" style="148" customWidth="1"/>
    <col min="6142" max="6142" width="10.42578125" style="148" customWidth="1"/>
    <col min="6143" max="6147" width="9.5703125" style="148" customWidth="1"/>
    <col min="6148" max="6149" width="10.7109375" style="148" customWidth="1"/>
    <col min="6150" max="6157" width="9.5703125" style="148" customWidth="1"/>
    <col min="6158" max="6384" width="9.28515625" style="148" customWidth="1"/>
    <col min="6385" max="6385" width="5.5703125" style="148" customWidth="1"/>
    <col min="6386" max="6386" width="21.5703125" style="148" customWidth="1"/>
    <col min="6387" max="6387" width="19.7109375" style="148" customWidth="1"/>
    <col min="6388" max="6390" width="12.5703125" style="148"/>
    <col min="6391" max="6391" width="5.5703125" style="148" customWidth="1"/>
    <col min="6392" max="6392" width="21.5703125" style="148" customWidth="1"/>
    <col min="6393" max="6393" width="19.7109375" style="148" customWidth="1"/>
    <col min="6394" max="6397" width="9.5703125" style="148" customWidth="1"/>
    <col min="6398" max="6398" width="10.42578125" style="148" customWidth="1"/>
    <col min="6399" max="6403" width="9.5703125" style="148" customWidth="1"/>
    <col min="6404" max="6405" width="10.7109375" style="148" customWidth="1"/>
    <col min="6406" max="6413" width="9.5703125" style="148" customWidth="1"/>
    <col min="6414" max="6640" width="9.28515625" style="148" customWidth="1"/>
    <col min="6641" max="6641" width="5.5703125" style="148" customWidth="1"/>
    <col min="6642" max="6642" width="21.5703125" style="148" customWidth="1"/>
    <col min="6643" max="6643" width="19.7109375" style="148" customWidth="1"/>
    <col min="6644" max="6646" width="12.5703125" style="148"/>
    <col min="6647" max="6647" width="5.5703125" style="148" customWidth="1"/>
    <col min="6648" max="6648" width="21.5703125" style="148" customWidth="1"/>
    <col min="6649" max="6649" width="19.7109375" style="148" customWidth="1"/>
    <col min="6650" max="6653" width="9.5703125" style="148" customWidth="1"/>
    <col min="6654" max="6654" width="10.42578125" style="148" customWidth="1"/>
    <col min="6655" max="6659" width="9.5703125" style="148" customWidth="1"/>
    <col min="6660" max="6661" width="10.7109375" style="148" customWidth="1"/>
    <col min="6662" max="6669" width="9.5703125" style="148" customWidth="1"/>
    <col min="6670" max="6896" width="9.28515625" style="148" customWidth="1"/>
    <col min="6897" max="6897" width="5.5703125" style="148" customWidth="1"/>
    <col min="6898" max="6898" width="21.5703125" style="148" customWidth="1"/>
    <col min="6899" max="6899" width="19.7109375" style="148" customWidth="1"/>
    <col min="6900" max="6902" width="12.5703125" style="148"/>
    <col min="6903" max="6903" width="5.5703125" style="148" customWidth="1"/>
    <col min="6904" max="6904" width="21.5703125" style="148" customWidth="1"/>
    <col min="6905" max="6905" width="19.7109375" style="148" customWidth="1"/>
    <col min="6906" max="6909" width="9.5703125" style="148" customWidth="1"/>
    <col min="6910" max="6910" width="10.42578125" style="148" customWidth="1"/>
    <col min="6911" max="6915" width="9.5703125" style="148" customWidth="1"/>
    <col min="6916" max="6917" width="10.7109375" style="148" customWidth="1"/>
    <col min="6918" max="6925" width="9.5703125" style="148" customWidth="1"/>
    <col min="6926" max="7152" width="9.28515625" style="148" customWidth="1"/>
    <col min="7153" max="7153" width="5.5703125" style="148" customWidth="1"/>
    <col min="7154" max="7154" width="21.5703125" style="148" customWidth="1"/>
    <col min="7155" max="7155" width="19.7109375" style="148" customWidth="1"/>
    <col min="7156" max="7158" width="12.5703125" style="148"/>
    <col min="7159" max="7159" width="5.5703125" style="148" customWidth="1"/>
    <col min="7160" max="7160" width="21.5703125" style="148" customWidth="1"/>
    <col min="7161" max="7161" width="19.7109375" style="148" customWidth="1"/>
    <col min="7162" max="7165" width="9.5703125" style="148" customWidth="1"/>
    <col min="7166" max="7166" width="10.42578125" style="148" customWidth="1"/>
    <col min="7167" max="7171" width="9.5703125" style="148" customWidth="1"/>
    <col min="7172" max="7173" width="10.7109375" style="148" customWidth="1"/>
    <col min="7174" max="7181" width="9.5703125" style="148" customWidth="1"/>
    <col min="7182" max="7408" width="9.28515625" style="148" customWidth="1"/>
    <col min="7409" max="7409" width="5.5703125" style="148" customWidth="1"/>
    <col min="7410" max="7410" width="21.5703125" style="148" customWidth="1"/>
    <col min="7411" max="7411" width="19.7109375" style="148" customWidth="1"/>
    <col min="7412" max="7414" width="12.5703125" style="148"/>
    <col min="7415" max="7415" width="5.5703125" style="148" customWidth="1"/>
    <col min="7416" max="7416" width="21.5703125" style="148" customWidth="1"/>
    <col min="7417" max="7417" width="19.7109375" style="148" customWidth="1"/>
    <col min="7418" max="7421" width="9.5703125" style="148" customWidth="1"/>
    <col min="7422" max="7422" width="10.42578125" style="148" customWidth="1"/>
    <col min="7423" max="7427" width="9.5703125" style="148" customWidth="1"/>
    <col min="7428" max="7429" width="10.7109375" style="148" customWidth="1"/>
    <col min="7430" max="7437" width="9.5703125" style="148" customWidth="1"/>
    <col min="7438" max="7664" width="9.28515625" style="148" customWidth="1"/>
    <col min="7665" max="7665" width="5.5703125" style="148" customWidth="1"/>
    <col min="7666" max="7666" width="21.5703125" style="148" customWidth="1"/>
    <col min="7667" max="7667" width="19.7109375" style="148" customWidth="1"/>
    <col min="7668" max="7670" width="12.5703125" style="148"/>
    <col min="7671" max="7671" width="5.5703125" style="148" customWidth="1"/>
    <col min="7672" max="7672" width="21.5703125" style="148" customWidth="1"/>
    <col min="7673" max="7673" width="19.7109375" style="148" customWidth="1"/>
    <col min="7674" max="7677" width="9.5703125" style="148" customWidth="1"/>
    <col min="7678" max="7678" width="10.42578125" style="148" customWidth="1"/>
    <col min="7679" max="7683" width="9.5703125" style="148" customWidth="1"/>
    <col min="7684" max="7685" width="10.7109375" style="148" customWidth="1"/>
    <col min="7686" max="7693" width="9.5703125" style="148" customWidth="1"/>
    <col min="7694" max="7920" width="9.28515625" style="148" customWidth="1"/>
    <col min="7921" max="7921" width="5.5703125" style="148" customWidth="1"/>
    <col min="7922" max="7922" width="21.5703125" style="148" customWidth="1"/>
    <col min="7923" max="7923" width="19.7109375" style="148" customWidth="1"/>
    <col min="7924" max="7926" width="12.5703125" style="148"/>
    <col min="7927" max="7927" width="5.5703125" style="148" customWidth="1"/>
    <col min="7928" max="7928" width="21.5703125" style="148" customWidth="1"/>
    <col min="7929" max="7929" width="19.7109375" style="148" customWidth="1"/>
    <col min="7930" max="7933" width="9.5703125" style="148" customWidth="1"/>
    <col min="7934" max="7934" width="10.42578125" style="148" customWidth="1"/>
    <col min="7935" max="7939" width="9.5703125" style="148" customWidth="1"/>
    <col min="7940" max="7941" width="10.7109375" style="148" customWidth="1"/>
    <col min="7942" max="7949" width="9.5703125" style="148" customWidth="1"/>
    <col min="7950" max="8176" width="9.28515625" style="148" customWidth="1"/>
    <col min="8177" max="8177" width="5.5703125" style="148" customWidth="1"/>
    <col min="8178" max="8178" width="21.5703125" style="148" customWidth="1"/>
    <col min="8179" max="8179" width="19.7109375" style="148" customWidth="1"/>
    <col min="8180" max="8182" width="12.5703125" style="148"/>
    <col min="8183" max="8183" width="5.5703125" style="148" customWidth="1"/>
    <col min="8184" max="8184" width="21.5703125" style="148" customWidth="1"/>
    <col min="8185" max="8185" width="19.7109375" style="148" customWidth="1"/>
    <col min="8186" max="8189" width="9.5703125" style="148" customWidth="1"/>
    <col min="8190" max="8190" width="10.42578125" style="148" customWidth="1"/>
    <col min="8191" max="8195" width="9.5703125" style="148" customWidth="1"/>
    <col min="8196" max="8197" width="10.7109375" style="148" customWidth="1"/>
    <col min="8198" max="8205" width="9.5703125" style="148" customWidth="1"/>
    <col min="8206" max="8432" width="9.28515625" style="148" customWidth="1"/>
    <col min="8433" max="8433" width="5.5703125" style="148" customWidth="1"/>
    <col min="8434" max="8434" width="21.5703125" style="148" customWidth="1"/>
    <col min="8435" max="8435" width="19.7109375" style="148" customWidth="1"/>
    <col min="8436" max="8438" width="12.5703125" style="148"/>
    <col min="8439" max="8439" width="5.5703125" style="148" customWidth="1"/>
    <col min="8440" max="8440" width="21.5703125" style="148" customWidth="1"/>
    <col min="8441" max="8441" width="19.7109375" style="148" customWidth="1"/>
    <col min="8442" max="8445" width="9.5703125" style="148" customWidth="1"/>
    <col min="8446" max="8446" width="10.42578125" style="148" customWidth="1"/>
    <col min="8447" max="8451" width="9.5703125" style="148" customWidth="1"/>
    <col min="8452" max="8453" width="10.7109375" style="148" customWidth="1"/>
    <col min="8454" max="8461" width="9.5703125" style="148" customWidth="1"/>
    <col min="8462" max="8688" width="9.28515625" style="148" customWidth="1"/>
    <col min="8689" max="8689" width="5.5703125" style="148" customWidth="1"/>
    <col min="8690" max="8690" width="21.5703125" style="148" customWidth="1"/>
    <col min="8691" max="8691" width="19.7109375" style="148" customWidth="1"/>
    <col min="8692" max="8694" width="12.5703125" style="148"/>
    <col min="8695" max="8695" width="5.5703125" style="148" customWidth="1"/>
    <col min="8696" max="8696" width="21.5703125" style="148" customWidth="1"/>
    <col min="8697" max="8697" width="19.7109375" style="148" customWidth="1"/>
    <col min="8698" max="8701" width="9.5703125" style="148" customWidth="1"/>
    <col min="8702" max="8702" width="10.42578125" style="148" customWidth="1"/>
    <col min="8703" max="8707" width="9.5703125" style="148" customWidth="1"/>
    <col min="8708" max="8709" width="10.7109375" style="148" customWidth="1"/>
    <col min="8710" max="8717" width="9.5703125" style="148" customWidth="1"/>
    <col min="8718" max="8944" width="9.28515625" style="148" customWidth="1"/>
    <col min="8945" max="8945" width="5.5703125" style="148" customWidth="1"/>
    <col min="8946" max="8946" width="21.5703125" style="148" customWidth="1"/>
    <col min="8947" max="8947" width="19.7109375" style="148" customWidth="1"/>
    <col min="8948" max="8950" width="12.5703125" style="148"/>
    <col min="8951" max="8951" width="5.5703125" style="148" customWidth="1"/>
    <col min="8952" max="8952" width="21.5703125" style="148" customWidth="1"/>
    <col min="8953" max="8953" width="19.7109375" style="148" customWidth="1"/>
    <col min="8954" max="8957" width="9.5703125" style="148" customWidth="1"/>
    <col min="8958" max="8958" width="10.42578125" style="148" customWidth="1"/>
    <col min="8959" max="8963" width="9.5703125" style="148" customWidth="1"/>
    <col min="8964" max="8965" width="10.7109375" style="148" customWidth="1"/>
    <col min="8966" max="8973" width="9.5703125" style="148" customWidth="1"/>
    <col min="8974" max="9200" width="9.28515625" style="148" customWidth="1"/>
    <col min="9201" max="9201" width="5.5703125" style="148" customWidth="1"/>
    <col min="9202" max="9202" width="21.5703125" style="148" customWidth="1"/>
    <col min="9203" max="9203" width="19.7109375" style="148" customWidth="1"/>
    <col min="9204" max="9206" width="12.5703125" style="148"/>
    <col min="9207" max="9207" width="5.5703125" style="148" customWidth="1"/>
    <col min="9208" max="9208" width="21.5703125" style="148" customWidth="1"/>
    <col min="9209" max="9209" width="19.7109375" style="148" customWidth="1"/>
    <col min="9210" max="9213" width="9.5703125" style="148" customWidth="1"/>
    <col min="9214" max="9214" width="10.42578125" style="148" customWidth="1"/>
    <col min="9215" max="9219" width="9.5703125" style="148" customWidth="1"/>
    <col min="9220" max="9221" width="10.7109375" style="148" customWidth="1"/>
    <col min="9222" max="9229" width="9.5703125" style="148" customWidth="1"/>
    <col min="9230" max="9456" width="9.28515625" style="148" customWidth="1"/>
    <col min="9457" max="9457" width="5.5703125" style="148" customWidth="1"/>
    <col min="9458" max="9458" width="21.5703125" style="148" customWidth="1"/>
    <col min="9459" max="9459" width="19.7109375" style="148" customWidth="1"/>
    <col min="9460" max="9462" width="12.5703125" style="148"/>
    <col min="9463" max="9463" width="5.5703125" style="148" customWidth="1"/>
    <col min="9464" max="9464" width="21.5703125" style="148" customWidth="1"/>
    <col min="9465" max="9465" width="19.7109375" style="148" customWidth="1"/>
    <col min="9466" max="9469" width="9.5703125" style="148" customWidth="1"/>
    <col min="9470" max="9470" width="10.42578125" style="148" customWidth="1"/>
    <col min="9471" max="9475" width="9.5703125" style="148" customWidth="1"/>
    <col min="9476" max="9477" width="10.7109375" style="148" customWidth="1"/>
    <col min="9478" max="9485" width="9.5703125" style="148" customWidth="1"/>
    <col min="9486" max="9712" width="9.28515625" style="148" customWidth="1"/>
    <col min="9713" max="9713" width="5.5703125" style="148" customWidth="1"/>
    <col min="9714" max="9714" width="21.5703125" style="148" customWidth="1"/>
    <col min="9715" max="9715" width="19.7109375" style="148" customWidth="1"/>
    <col min="9716" max="9718" width="12.5703125" style="148"/>
    <col min="9719" max="9719" width="5.5703125" style="148" customWidth="1"/>
    <col min="9720" max="9720" width="21.5703125" style="148" customWidth="1"/>
    <col min="9721" max="9721" width="19.7109375" style="148" customWidth="1"/>
    <col min="9722" max="9725" width="9.5703125" style="148" customWidth="1"/>
    <col min="9726" max="9726" width="10.42578125" style="148" customWidth="1"/>
    <col min="9727" max="9731" width="9.5703125" style="148" customWidth="1"/>
    <col min="9732" max="9733" width="10.7109375" style="148" customWidth="1"/>
    <col min="9734" max="9741" width="9.5703125" style="148" customWidth="1"/>
    <col min="9742" max="9968" width="9.28515625" style="148" customWidth="1"/>
    <col min="9969" max="9969" width="5.5703125" style="148" customWidth="1"/>
    <col min="9970" max="9970" width="21.5703125" style="148" customWidth="1"/>
    <col min="9971" max="9971" width="19.7109375" style="148" customWidth="1"/>
    <col min="9972" max="9974" width="12.5703125" style="148"/>
    <col min="9975" max="9975" width="5.5703125" style="148" customWidth="1"/>
    <col min="9976" max="9976" width="21.5703125" style="148" customWidth="1"/>
    <col min="9977" max="9977" width="19.7109375" style="148" customWidth="1"/>
    <col min="9978" max="9981" width="9.5703125" style="148" customWidth="1"/>
    <col min="9982" max="9982" width="10.42578125" style="148" customWidth="1"/>
    <col min="9983" max="9987" width="9.5703125" style="148" customWidth="1"/>
    <col min="9988" max="9989" width="10.7109375" style="148" customWidth="1"/>
    <col min="9990" max="9997" width="9.5703125" style="148" customWidth="1"/>
    <col min="9998" max="10224" width="9.28515625" style="148" customWidth="1"/>
    <col min="10225" max="10225" width="5.5703125" style="148" customWidth="1"/>
    <col min="10226" max="10226" width="21.5703125" style="148" customWidth="1"/>
    <col min="10227" max="10227" width="19.7109375" style="148" customWidth="1"/>
    <col min="10228" max="10230" width="12.5703125" style="148"/>
    <col min="10231" max="10231" width="5.5703125" style="148" customWidth="1"/>
    <col min="10232" max="10232" width="21.5703125" style="148" customWidth="1"/>
    <col min="10233" max="10233" width="19.7109375" style="148" customWidth="1"/>
    <col min="10234" max="10237" width="9.5703125" style="148" customWidth="1"/>
    <col min="10238" max="10238" width="10.42578125" style="148" customWidth="1"/>
    <col min="10239" max="10243" width="9.5703125" style="148" customWidth="1"/>
    <col min="10244" max="10245" width="10.7109375" style="148" customWidth="1"/>
    <col min="10246" max="10253" width="9.5703125" style="148" customWidth="1"/>
    <col min="10254" max="10480" width="9.28515625" style="148" customWidth="1"/>
    <col min="10481" max="10481" width="5.5703125" style="148" customWidth="1"/>
    <col min="10482" max="10482" width="21.5703125" style="148" customWidth="1"/>
    <col min="10483" max="10483" width="19.7109375" style="148" customWidth="1"/>
    <col min="10484" max="10486" width="12.5703125" style="148"/>
    <col min="10487" max="10487" width="5.5703125" style="148" customWidth="1"/>
    <col min="10488" max="10488" width="21.5703125" style="148" customWidth="1"/>
    <col min="10489" max="10489" width="19.7109375" style="148" customWidth="1"/>
    <col min="10490" max="10493" width="9.5703125" style="148" customWidth="1"/>
    <col min="10494" max="10494" width="10.42578125" style="148" customWidth="1"/>
    <col min="10495" max="10499" width="9.5703125" style="148" customWidth="1"/>
    <col min="10500" max="10501" width="10.7109375" style="148" customWidth="1"/>
    <col min="10502" max="10509" width="9.5703125" style="148" customWidth="1"/>
    <col min="10510" max="10736" width="9.28515625" style="148" customWidth="1"/>
    <col min="10737" max="10737" width="5.5703125" style="148" customWidth="1"/>
    <col min="10738" max="10738" width="21.5703125" style="148" customWidth="1"/>
    <col min="10739" max="10739" width="19.7109375" style="148" customWidth="1"/>
    <col min="10740" max="10742" width="12.5703125" style="148"/>
    <col min="10743" max="10743" width="5.5703125" style="148" customWidth="1"/>
    <col min="10744" max="10744" width="21.5703125" style="148" customWidth="1"/>
    <col min="10745" max="10745" width="19.7109375" style="148" customWidth="1"/>
    <col min="10746" max="10749" width="9.5703125" style="148" customWidth="1"/>
    <col min="10750" max="10750" width="10.42578125" style="148" customWidth="1"/>
    <col min="10751" max="10755" width="9.5703125" style="148" customWidth="1"/>
    <col min="10756" max="10757" width="10.7109375" style="148" customWidth="1"/>
    <col min="10758" max="10765" width="9.5703125" style="148" customWidth="1"/>
    <col min="10766" max="10992" width="9.28515625" style="148" customWidth="1"/>
    <col min="10993" max="10993" width="5.5703125" style="148" customWidth="1"/>
    <col min="10994" max="10994" width="21.5703125" style="148" customWidth="1"/>
    <col min="10995" max="10995" width="19.7109375" style="148" customWidth="1"/>
    <col min="10996" max="10998" width="12.5703125" style="148"/>
    <col min="10999" max="10999" width="5.5703125" style="148" customWidth="1"/>
    <col min="11000" max="11000" width="21.5703125" style="148" customWidth="1"/>
    <col min="11001" max="11001" width="19.7109375" style="148" customWidth="1"/>
    <col min="11002" max="11005" width="9.5703125" style="148" customWidth="1"/>
    <col min="11006" max="11006" width="10.42578125" style="148" customWidth="1"/>
    <col min="11007" max="11011" width="9.5703125" style="148" customWidth="1"/>
    <col min="11012" max="11013" width="10.7109375" style="148" customWidth="1"/>
    <col min="11014" max="11021" width="9.5703125" style="148" customWidth="1"/>
    <col min="11022" max="11248" width="9.28515625" style="148" customWidth="1"/>
    <col min="11249" max="11249" width="5.5703125" style="148" customWidth="1"/>
    <col min="11250" max="11250" width="21.5703125" style="148" customWidth="1"/>
    <col min="11251" max="11251" width="19.7109375" style="148" customWidth="1"/>
    <col min="11252" max="11254" width="12.5703125" style="148"/>
    <col min="11255" max="11255" width="5.5703125" style="148" customWidth="1"/>
    <col min="11256" max="11256" width="21.5703125" style="148" customWidth="1"/>
    <col min="11257" max="11257" width="19.7109375" style="148" customWidth="1"/>
    <col min="11258" max="11261" width="9.5703125" style="148" customWidth="1"/>
    <col min="11262" max="11262" width="10.42578125" style="148" customWidth="1"/>
    <col min="11263" max="11267" width="9.5703125" style="148" customWidth="1"/>
    <col min="11268" max="11269" width="10.7109375" style="148" customWidth="1"/>
    <col min="11270" max="11277" width="9.5703125" style="148" customWidth="1"/>
    <col min="11278" max="11504" width="9.28515625" style="148" customWidth="1"/>
    <col min="11505" max="11505" width="5.5703125" style="148" customWidth="1"/>
    <col min="11506" max="11506" width="21.5703125" style="148" customWidth="1"/>
    <col min="11507" max="11507" width="19.7109375" style="148" customWidth="1"/>
    <col min="11508" max="11510" width="12.5703125" style="148"/>
    <col min="11511" max="11511" width="5.5703125" style="148" customWidth="1"/>
    <col min="11512" max="11512" width="21.5703125" style="148" customWidth="1"/>
    <col min="11513" max="11513" width="19.7109375" style="148" customWidth="1"/>
    <col min="11514" max="11517" width="9.5703125" style="148" customWidth="1"/>
    <col min="11518" max="11518" width="10.42578125" style="148" customWidth="1"/>
    <col min="11519" max="11523" width="9.5703125" style="148" customWidth="1"/>
    <col min="11524" max="11525" width="10.7109375" style="148" customWidth="1"/>
    <col min="11526" max="11533" width="9.5703125" style="148" customWidth="1"/>
    <col min="11534" max="11760" width="9.28515625" style="148" customWidth="1"/>
    <col min="11761" max="11761" width="5.5703125" style="148" customWidth="1"/>
    <col min="11762" max="11762" width="21.5703125" style="148" customWidth="1"/>
    <col min="11763" max="11763" width="19.7109375" style="148" customWidth="1"/>
    <col min="11764" max="11766" width="12.5703125" style="148"/>
    <col min="11767" max="11767" width="5.5703125" style="148" customWidth="1"/>
    <col min="11768" max="11768" width="21.5703125" style="148" customWidth="1"/>
    <col min="11769" max="11769" width="19.7109375" style="148" customWidth="1"/>
    <col min="11770" max="11773" width="9.5703125" style="148" customWidth="1"/>
    <col min="11774" max="11774" width="10.42578125" style="148" customWidth="1"/>
    <col min="11775" max="11779" width="9.5703125" style="148" customWidth="1"/>
    <col min="11780" max="11781" width="10.7109375" style="148" customWidth="1"/>
    <col min="11782" max="11789" width="9.5703125" style="148" customWidth="1"/>
    <col min="11790" max="12016" width="9.28515625" style="148" customWidth="1"/>
    <col min="12017" max="12017" width="5.5703125" style="148" customWidth="1"/>
    <col min="12018" max="12018" width="21.5703125" style="148" customWidth="1"/>
    <col min="12019" max="12019" width="19.7109375" style="148" customWidth="1"/>
    <col min="12020" max="12022" width="12.5703125" style="148"/>
    <col min="12023" max="12023" width="5.5703125" style="148" customWidth="1"/>
    <col min="12024" max="12024" width="21.5703125" style="148" customWidth="1"/>
    <col min="12025" max="12025" width="19.7109375" style="148" customWidth="1"/>
    <col min="12026" max="12029" width="9.5703125" style="148" customWidth="1"/>
    <col min="12030" max="12030" width="10.42578125" style="148" customWidth="1"/>
    <col min="12031" max="12035" width="9.5703125" style="148" customWidth="1"/>
    <col min="12036" max="12037" width="10.7109375" style="148" customWidth="1"/>
    <col min="12038" max="12045" width="9.5703125" style="148" customWidth="1"/>
    <col min="12046" max="12272" width="9.28515625" style="148" customWidth="1"/>
    <col min="12273" max="12273" width="5.5703125" style="148" customWidth="1"/>
    <col min="12274" max="12274" width="21.5703125" style="148" customWidth="1"/>
    <col min="12275" max="12275" width="19.7109375" style="148" customWidth="1"/>
    <col min="12276" max="12278" width="12.5703125" style="148"/>
    <col min="12279" max="12279" width="5.5703125" style="148" customWidth="1"/>
    <col min="12280" max="12280" width="21.5703125" style="148" customWidth="1"/>
    <col min="12281" max="12281" width="19.7109375" style="148" customWidth="1"/>
    <col min="12282" max="12285" width="9.5703125" style="148" customWidth="1"/>
    <col min="12286" max="12286" width="10.42578125" style="148" customWidth="1"/>
    <col min="12287" max="12291" width="9.5703125" style="148" customWidth="1"/>
    <col min="12292" max="12293" width="10.7109375" style="148" customWidth="1"/>
    <col min="12294" max="12301" width="9.5703125" style="148" customWidth="1"/>
    <col min="12302" max="12528" width="9.28515625" style="148" customWidth="1"/>
    <col min="12529" max="12529" width="5.5703125" style="148" customWidth="1"/>
    <col min="12530" max="12530" width="21.5703125" style="148" customWidth="1"/>
    <col min="12531" max="12531" width="19.7109375" style="148" customWidth="1"/>
    <col min="12532" max="12534" width="12.5703125" style="148"/>
    <col min="12535" max="12535" width="5.5703125" style="148" customWidth="1"/>
    <col min="12536" max="12536" width="21.5703125" style="148" customWidth="1"/>
    <col min="12537" max="12537" width="19.7109375" style="148" customWidth="1"/>
    <col min="12538" max="12541" width="9.5703125" style="148" customWidth="1"/>
    <col min="12542" max="12542" width="10.42578125" style="148" customWidth="1"/>
    <col min="12543" max="12547" width="9.5703125" style="148" customWidth="1"/>
    <col min="12548" max="12549" width="10.7109375" style="148" customWidth="1"/>
    <col min="12550" max="12557" width="9.5703125" style="148" customWidth="1"/>
    <col min="12558" max="12784" width="9.28515625" style="148" customWidth="1"/>
    <col min="12785" max="12785" width="5.5703125" style="148" customWidth="1"/>
    <col min="12786" max="12786" width="21.5703125" style="148" customWidth="1"/>
    <col min="12787" max="12787" width="19.7109375" style="148" customWidth="1"/>
    <col min="12788" max="12790" width="12.5703125" style="148"/>
    <col min="12791" max="12791" width="5.5703125" style="148" customWidth="1"/>
    <col min="12792" max="12792" width="21.5703125" style="148" customWidth="1"/>
    <col min="12793" max="12793" width="19.7109375" style="148" customWidth="1"/>
    <col min="12794" max="12797" width="9.5703125" style="148" customWidth="1"/>
    <col min="12798" max="12798" width="10.42578125" style="148" customWidth="1"/>
    <col min="12799" max="12803" width="9.5703125" style="148" customWidth="1"/>
    <col min="12804" max="12805" width="10.7109375" style="148" customWidth="1"/>
    <col min="12806" max="12813" width="9.5703125" style="148" customWidth="1"/>
    <col min="12814" max="13040" width="9.28515625" style="148" customWidth="1"/>
    <col min="13041" max="13041" width="5.5703125" style="148" customWidth="1"/>
    <col min="13042" max="13042" width="21.5703125" style="148" customWidth="1"/>
    <col min="13043" max="13043" width="19.7109375" style="148" customWidth="1"/>
    <col min="13044" max="13046" width="12.5703125" style="148"/>
    <col min="13047" max="13047" width="5.5703125" style="148" customWidth="1"/>
    <col min="13048" max="13048" width="21.5703125" style="148" customWidth="1"/>
    <col min="13049" max="13049" width="19.7109375" style="148" customWidth="1"/>
    <col min="13050" max="13053" width="9.5703125" style="148" customWidth="1"/>
    <col min="13054" max="13054" width="10.42578125" style="148" customWidth="1"/>
    <col min="13055" max="13059" width="9.5703125" style="148" customWidth="1"/>
    <col min="13060" max="13061" width="10.7109375" style="148" customWidth="1"/>
    <col min="13062" max="13069" width="9.5703125" style="148" customWidth="1"/>
    <col min="13070" max="13296" width="9.28515625" style="148" customWidth="1"/>
    <col min="13297" max="13297" width="5.5703125" style="148" customWidth="1"/>
    <col min="13298" max="13298" width="21.5703125" style="148" customWidth="1"/>
    <col min="13299" max="13299" width="19.7109375" style="148" customWidth="1"/>
    <col min="13300" max="13302" width="12.5703125" style="148"/>
    <col min="13303" max="13303" width="5.5703125" style="148" customWidth="1"/>
    <col min="13304" max="13304" width="21.5703125" style="148" customWidth="1"/>
    <col min="13305" max="13305" width="19.7109375" style="148" customWidth="1"/>
    <col min="13306" max="13309" width="9.5703125" style="148" customWidth="1"/>
    <col min="13310" max="13310" width="10.42578125" style="148" customWidth="1"/>
    <col min="13311" max="13315" width="9.5703125" style="148" customWidth="1"/>
    <col min="13316" max="13317" width="10.7109375" style="148" customWidth="1"/>
    <col min="13318" max="13325" width="9.5703125" style="148" customWidth="1"/>
    <col min="13326" max="13552" width="9.28515625" style="148" customWidth="1"/>
    <col min="13553" max="13553" width="5.5703125" style="148" customWidth="1"/>
    <col min="13554" max="13554" width="21.5703125" style="148" customWidth="1"/>
    <col min="13555" max="13555" width="19.7109375" style="148" customWidth="1"/>
    <col min="13556" max="13558" width="12.5703125" style="148"/>
    <col min="13559" max="13559" width="5.5703125" style="148" customWidth="1"/>
    <col min="13560" max="13560" width="21.5703125" style="148" customWidth="1"/>
    <col min="13561" max="13561" width="19.7109375" style="148" customWidth="1"/>
    <col min="13562" max="13565" width="9.5703125" style="148" customWidth="1"/>
    <col min="13566" max="13566" width="10.42578125" style="148" customWidth="1"/>
    <col min="13567" max="13571" width="9.5703125" style="148" customWidth="1"/>
    <col min="13572" max="13573" width="10.7109375" style="148" customWidth="1"/>
    <col min="13574" max="13581" width="9.5703125" style="148" customWidth="1"/>
    <col min="13582" max="13808" width="9.28515625" style="148" customWidth="1"/>
    <col min="13809" max="13809" width="5.5703125" style="148" customWidth="1"/>
    <col min="13810" max="13810" width="21.5703125" style="148" customWidth="1"/>
    <col min="13811" max="13811" width="19.7109375" style="148" customWidth="1"/>
    <col min="13812" max="13814" width="12.5703125" style="148"/>
    <col min="13815" max="13815" width="5.5703125" style="148" customWidth="1"/>
    <col min="13816" max="13816" width="21.5703125" style="148" customWidth="1"/>
    <col min="13817" max="13817" width="19.7109375" style="148" customWidth="1"/>
    <col min="13818" max="13821" width="9.5703125" style="148" customWidth="1"/>
    <col min="13822" max="13822" width="10.42578125" style="148" customWidth="1"/>
    <col min="13823" max="13827" width="9.5703125" style="148" customWidth="1"/>
    <col min="13828" max="13829" width="10.7109375" style="148" customWidth="1"/>
    <col min="13830" max="13837" width="9.5703125" style="148" customWidth="1"/>
    <col min="13838" max="14064" width="9.28515625" style="148" customWidth="1"/>
    <col min="14065" max="14065" width="5.5703125" style="148" customWidth="1"/>
    <col min="14066" max="14066" width="21.5703125" style="148" customWidth="1"/>
    <col min="14067" max="14067" width="19.7109375" style="148" customWidth="1"/>
    <col min="14068" max="14070" width="12.5703125" style="148"/>
    <col min="14071" max="14071" width="5.5703125" style="148" customWidth="1"/>
    <col min="14072" max="14072" width="21.5703125" style="148" customWidth="1"/>
    <col min="14073" max="14073" width="19.7109375" style="148" customWidth="1"/>
    <col min="14074" max="14077" width="9.5703125" style="148" customWidth="1"/>
    <col min="14078" max="14078" width="10.42578125" style="148" customWidth="1"/>
    <col min="14079" max="14083" width="9.5703125" style="148" customWidth="1"/>
    <col min="14084" max="14085" width="10.7109375" style="148" customWidth="1"/>
    <col min="14086" max="14093" width="9.5703125" style="148" customWidth="1"/>
    <col min="14094" max="14320" width="9.28515625" style="148" customWidth="1"/>
    <col min="14321" max="14321" width="5.5703125" style="148" customWidth="1"/>
    <col min="14322" max="14322" width="21.5703125" style="148" customWidth="1"/>
    <col min="14323" max="14323" width="19.7109375" style="148" customWidth="1"/>
    <col min="14324" max="14326" width="12.5703125" style="148"/>
    <col min="14327" max="14327" width="5.5703125" style="148" customWidth="1"/>
    <col min="14328" max="14328" width="21.5703125" style="148" customWidth="1"/>
    <col min="14329" max="14329" width="19.7109375" style="148" customWidth="1"/>
    <col min="14330" max="14333" width="9.5703125" style="148" customWidth="1"/>
    <col min="14334" max="14334" width="10.42578125" style="148" customWidth="1"/>
    <col min="14335" max="14339" width="9.5703125" style="148" customWidth="1"/>
    <col min="14340" max="14341" width="10.7109375" style="148" customWidth="1"/>
    <col min="14342" max="14349" width="9.5703125" style="148" customWidth="1"/>
    <col min="14350" max="14576" width="9.28515625" style="148" customWidth="1"/>
    <col min="14577" max="14577" width="5.5703125" style="148" customWidth="1"/>
    <col min="14578" max="14578" width="21.5703125" style="148" customWidth="1"/>
    <col min="14579" max="14579" width="19.7109375" style="148" customWidth="1"/>
    <col min="14580" max="14582" width="12.5703125" style="148"/>
    <col min="14583" max="14583" width="5.5703125" style="148" customWidth="1"/>
    <col min="14584" max="14584" width="21.5703125" style="148" customWidth="1"/>
    <col min="14585" max="14585" width="19.7109375" style="148" customWidth="1"/>
    <col min="14586" max="14589" width="9.5703125" style="148" customWidth="1"/>
    <col min="14590" max="14590" width="10.42578125" style="148" customWidth="1"/>
    <col min="14591" max="14595" width="9.5703125" style="148" customWidth="1"/>
    <col min="14596" max="14597" width="10.7109375" style="148" customWidth="1"/>
    <col min="14598" max="14605" width="9.5703125" style="148" customWidth="1"/>
    <col min="14606" max="14832" width="9.28515625" style="148" customWidth="1"/>
    <col min="14833" max="14833" width="5.5703125" style="148" customWidth="1"/>
    <col min="14834" max="14834" width="21.5703125" style="148" customWidth="1"/>
    <col min="14835" max="14835" width="19.7109375" style="148" customWidth="1"/>
    <col min="14836" max="14838" width="12.5703125" style="148"/>
    <col min="14839" max="14839" width="5.5703125" style="148" customWidth="1"/>
    <col min="14840" max="14840" width="21.5703125" style="148" customWidth="1"/>
    <col min="14841" max="14841" width="19.7109375" style="148" customWidth="1"/>
    <col min="14842" max="14845" width="9.5703125" style="148" customWidth="1"/>
    <col min="14846" max="14846" width="10.42578125" style="148" customWidth="1"/>
    <col min="14847" max="14851" width="9.5703125" style="148" customWidth="1"/>
    <col min="14852" max="14853" width="10.7109375" style="148" customWidth="1"/>
    <col min="14854" max="14861" width="9.5703125" style="148" customWidth="1"/>
    <col min="14862" max="15088" width="9.28515625" style="148" customWidth="1"/>
    <col min="15089" max="15089" width="5.5703125" style="148" customWidth="1"/>
    <col min="15090" max="15090" width="21.5703125" style="148" customWidth="1"/>
    <col min="15091" max="15091" width="19.7109375" style="148" customWidth="1"/>
    <col min="15092" max="15094" width="12.5703125" style="148"/>
    <col min="15095" max="15095" width="5.5703125" style="148" customWidth="1"/>
    <col min="15096" max="15096" width="21.5703125" style="148" customWidth="1"/>
    <col min="15097" max="15097" width="19.7109375" style="148" customWidth="1"/>
    <col min="15098" max="15101" width="9.5703125" style="148" customWidth="1"/>
    <col min="15102" max="15102" width="10.42578125" style="148" customWidth="1"/>
    <col min="15103" max="15107" width="9.5703125" style="148" customWidth="1"/>
    <col min="15108" max="15109" width="10.7109375" style="148" customWidth="1"/>
    <col min="15110" max="15117" width="9.5703125" style="148" customWidth="1"/>
    <col min="15118" max="15344" width="9.28515625" style="148" customWidth="1"/>
    <col min="15345" max="15345" width="5.5703125" style="148" customWidth="1"/>
    <col min="15346" max="15346" width="21.5703125" style="148" customWidth="1"/>
    <col min="15347" max="15347" width="19.7109375" style="148" customWidth="1"/>
    <col min="15348" max="15350" width="12.5703125" style="148"/>
    <col min="15351" max="15351" width="5.5703125" style="148" customWidth="1"/>
    <col min="15352" max="15352" width="21.5703125" style="148" customWidth="1"/>
    <col min="15353" max="15353" width="19.7109375" style="148" customWidth="1"/>
    <col min="15354" max="15357" width="9.5703125" style="148" customWidth="1"/>
    <col min="15358" max="15358" width="10.42578125" style="148" customWidth="1"/>
    <col min="15359" max="15363" width="9.5703125" style="148" customWidth="1"/>
    <col min="15364" max="15365" width="10.7109375" style="148" customWidth="1"/>
    <col min="15366" max="15373" width="9.5703125" style="148" customWidth="1"/>
    <col min="15374" max="15600" width="9.28515625" style="148" customWidth="1"/>
    <col min="15601" max="15601" width="5.5703125" style="148" customWidth="1"/>
    <col min="15602" max="15602" width="21.5703125" style="148" customWidth="1"/>
    <col min="15603" max="15603" width="19.7109375" style="148" customWidth="1"/>
    <col min="15604" max="15606" width="12.5703125" style="148"/>
    <col min="15607" max="15607" width="5.5703125" style="148" customWidth="1"/>
    <col min="15608" max="15608" width="21.5703125" style="148" customWidth="1"/>
    <col min="15609" max="15609" width="19.7109375" style="148" customWidth="1"/>
    <col min="15610" max="15613" width="9.5703125" style="148" customWidth="1"/>
    <col min="15614" max="15614" width="10.42578125" style="148" customWidth="1"/>
    <col min="15615" max="15619" width="9.5703125" style="148" customWidth="1"/>
    <col min="15620" max="15621" width="10.7109375" style="148" customWidth="1"/>
    <col min="15622" max="15629" width="9.5703125" style="148" customWidth="1"/>
    <col min="15630" max="15856" width="9.28515625" style="148" customWidth="1"/>
    <col min="15857" max="15857" width="5.5703125" style="148" customWidth="1"/>
    <col min="15858" max="15858" width="21.5703125" style="148" customWidth="1"/>
    <col min="15859" max="15859" width="19.7109375" style="148" customWidth="1"/>
    <col min="15860" max="15862" width="12.5703125" style="148"/>
    <col min="15863" max="15863" width="5.5703125" style="148" customWidth="1"/>
    <col min="15864" max="15864" width="21.5703125" style="148" customWidth="1"/>
    <col min="15865" max="15865" width="19.7109375" style="148" customWidth="1"/>
    <col min="15866" max="15869" width="9.5703125" style="148" customWidth="1"/>
    <col min="15870" max="15870" width="10.42578125" style="148" customWidth="1"/>
    <col min="15871" max="15875" width="9.5703125" style="148" customWidth="1"/>
    <col min="15876" max="15877" width="10.7109375" style="148" customWidth="1"/>
    <col min="15878" max="15885" width="9.5703125" style="148" customWidth="1"/>
    <col min="15886" max="16112" width="9.28515625" style="148" customWidth="1"/>
    <col min="16113" max="16113" width="5.5703125" style="148" customWidth="1"/>
    <col min="16114" max="16114" width="21.5703125" style="148" customWidth="1"/>
    <col min="16115" max="16115" width="19.7109375" style="148" customWidth="1"/>
    <col min="16116" max="16118" width="12.5703125" style="148"/>
    <col min="16119" max="16119" width="5.5703125" style="148" customWidth="1"/>
    <col min="16120" max="16120" width="21.5703125" style="148" customWidth="1"/>
    <col min="16121" max="16121" width="19.7109375" style="148" customWidth="1"/>
    <col min="16122" max="16125" width="9.5703125" style="148" customWidth="1"/>
    <col min="16126" max="16126" width="10.42578125" style="148" customWidth="1"/>
    <col min="16127" max="16131" width="9.5703125" style="148" customWidth="1"/>
    <col min="16132" max="16133" width="10.7109375" style="148" customWidth="1"/>
    <col min="16134" max="16141" width="9.5703125" style="148" customWidth="1"/>
    <col min="16142" max="16384" width="9.28515625" style="148" customWidth="1"/>
  </cols>
  <sheetData>
    <row r="1" spans="1:13" ht="15.75" x14ac:dyDescent="0.25">
      <c r="A1" s="381" t="s">
        <v>668</v>
      </c>
    </row>
    <row r="3" spans="1:13" ht="15.75" x14ac:dyDescent="0.25">
      <c r="A3" s="582" t="s">
        <v>1069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</row>
    <row r="4" spans="1:13" ht="15.75" x14ac:dyDescent="0.25">
      <c r="A4" s="381"/>
      <c r="B4" s="381"/>
      <c r="C4" s="381"/>
      <c r="D4" s="381"/>
      <c r="E4" s="587" t="str">
        <f>'1'!$E$5</f>
        <v>KABUPATEN/KOTA</v>
      </c>
      <c r="F4" s="588" t="str">
        <f>'1'!$F$5</f>
        <v>….......</v>
      </c>
      <c r="G4" s="381"/>
      <c r="H4" s="381"/>
      <c r="I4" s="381"/>
      <c r="J4" s="381"/>
      <c r="K4" s="381"/>
      <c r="L4" s="381"/>
      <c r="M4" s="381"/>
    </row>
    <row r="5" spans="1:13" ht="15.75" x14ac:dyDescent="0.25">
      <c r="A5" s="381"/>
      <c r="B5" s="381"/>
      <c r="C5" s="381"/>
      <c r="D5" s="381"/>
      <c r="E5" s="587" t="str">
        <f>'1'!$E$6</f>
        <v>TAHUN</v>
      </c>
      <c r="F5" s="588" t="str">
        <f>'1'!$F$6</f>
        <v>….......</v>
      </c>
      <c r="G5" s="381"/>
      <c r="H5" s="381"/>
      <c r="I5" s="381"/>
      <c r="J5" s="381"/>
      <c r="K5" s="381"/>
      <c r="L5" s="381"/>
      <c r="M5" s="381"/>
    </row>
    <row r="6" spans="1:13" ht="15.75" thickBot="1" x14ac:dyDescent="0.3">
      <c r="A6" s="368"/>
      <c r="B6" s="368"/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</row>
    <row r="7" spans="1:13" ht="15.75" x14ac:dyDescent="0.25">
      <c r="A7" s="1204" t="s">
        <v>2</v>
      </c>
      <c r="B7" s="1204" t="s">
        <v>254</v>
      </c>
      <c r="C7" s="1204" t="s">
        <v>409</v>
      </c>
      <c r="D7" s="1102" t="s">
        <v>643</v>
      </c>
      <c r="E7" s="1102"/>
      <c r="F7" s="1102"/>
      <c r="G7" s="1102"/>
      <c r="H7" s="1102"/>
      <c r="I7" s="1102"/>
      <c r="J7" s="1102"/>
      <c r="K7" s="1102"/>
      <c r="L7" s="1102"/>
      <c r="M7" s="1102"/>
    </row>
    <row r="8" spans="1:13" ht="15.6" customHeight="1" x14ac:dyDescent="0.25">
      <c r="A8" s="1204"/>
      <c r="B8" s="1204"/>
      <c r="C8" s="1204"/>
      <c r="D8" s="1253" t="s">
        <v>647</v>
      </c>
      <c r="E8" s="1401" t="s">
        <v>1057</v>
      </c>
      <c r="F8" s="1403" t="s">
        <v>1067</v>
      </c>
      <c r="G8" s="1401" t="s">
        <v>1068</v>
      </c>
      <c r="H8" s="1401" t="s">
        <v>1064</v>
      </c>
      <c r="I8" s="1401" t="s">
        <v>1070</v>
      </c>
      <c r="J8" s="1401" t="s">
        <v>1071</v>
      </c>
      <c r="K8" s="1401" t="s">
        <v>1072</v>
      </c>
      <c r="L8" s="1401" t="s">
        <v>1073</v>
      </c>
      <c r="M8" s="1253" t="s">
        <v>571</v>
      </c>
    </row>
    <row r="9" spans="1:13" x14ac:dyDescent="0.25">
      <c r="A9" s="1204"/>
      <c r="B9" s="1204"/>
      <c r="C9" s="1204"/>
      <c r="D9" s="1253" t="s">
        <v>651</v>
      </c>
      <c r="E9" s="1401"/>
      <c r="F9" s="1403" t="s">
        <v>653</v>
      </c>
      <c r="G9" s="1401"/>
      <c r="H9" s="1401"/>
      <c r="I9" s="1401"/>
      <c r="J9" s="1401"/>
      <c r="K9" s="1401"/>
      <c r="L9" s="1401"/>
      <c r="M9" s="1253" t="s">
        <v>654</v>
      </c>
    </row>
    <row r="10" spans="1:13" ht="65.650000000000006" customHeight="1" x14ac:dyDescent="0.25">
      <c r="A10" s="1102"/>
      <c r="B10" s="1102"/>
      <c r="C10" s="1102"/>
      <c r="D10" s="1253" t="s">
        <v>651</v>
      </c>
      <c r="E10" s="1401"/>
      <c r="F10" s="1403" t="s">
        <v>653</v>
      </c>
      <c r="G10" s="1401"/>
      <c r="H10" s="1401"/>
      <c r="I10" s="1401"/>
      <c r="J10" s="1401"/>
      <c r="K10" s="1401"/>
      <c r="L10" s="1401"/>
      <c r="M10" s="1253" t="s">
        <v>654</v>
      </c>
    </row>
    <row r="11" spans="1:13" x14ac:dyDescent="0.25">
      <c r="A11" s="822">
        <v>1</v>
      </c>
      <c r="B11" s="822">
        <v>2</v>
      </c>
      <c r="C11" s="822">
        <v>3</v>
      </c>
      <c r="D11" s="822">
        <v>4</v>
      </c>
      <c r="E11" s="822">
        <v>5</v>
      </c>
      <c r="F11" s="822">
        <v>6</v>
      </c>
      <c r="G11" s="822">
        <v>7</v>
      </c>
      <c r="H11" s="822">
        <v>8</v>
      </c>
      <c r="I11" s="822">
        <v>9</v>
      </c>
      <c r="J11" s="822">
        <v>10</v>
      </c>
      <c r="K11" s="822">
        <v>11</v>
      </c>
      <c r="L11" s="822">
        <v>12</v>
      </c>
      <c r="M11" s="822">
        <v>13</v>
      </c>
    </row>
    <row r="12" spans="1:13" ht="20.100000000000001" customHeight="1" x14ac:dyDescent="0.25">
      <c r="A12" s="560">
        <v>1</v>
      </c>
      <c r="B12" s="130">
        <f>'9'!B9</f>
        <v>0</v>
      </c>
      <c r="C12" s="130">
        <f>'9'!C9</f>
        <v>0</v>
      </c>
      <c r="D12" s="672"/>
      <c r="E12" s="672"/>
      <c r="F12" s="672"/>
      <c r="G12" s="672"/>
      <c r="H12" s="672"/>
      <c r="I12" s="672"/>
      <c r="J12" s="672"/>
      <c r="K12" s="672"/>
      <c r="L12" s="672"/>
      <c r="M12" s="672"/>
    </row>
    <row r="13" spans="1:13" ht="20.100000000000001" customHeight="1" x14ac:dyDescent="0.25">
      <c r="A13" s="556">
        <v>2</v>
      </c>
      <c r="B13" s="130">
        <f>'9'!B10</f>
        <v>0</v>
      </c>
      <c r="C13" s="130">
        <f>'9'!C10</f>
        <v>0</v>
      </c>
      <c r="D13" s="369"/>
      <c r="E13" s="369"/>
      <c r="F13" s="369"/>
      <c r="G13" s="369"/>
      <c r="H13" s="369"/>
      <c r="I13" s="369"/>
      <c r="J13" s="369"/>
      <c r="K13" s="369"/>
      <c r="L13" s="369"/>
      <c r="M13" s="369"/>
    </row>
    <row r="14" spans="1:13" ht="20.100000000000001" customHeight="1" x14ac:dyDescent="0.25">
      <c r="A14" s="556">
        <v>3</v>
      </c>
      <c r="B14" s="130">
        <f>'9'!B11</f>
        <v>0</v>
      </c>
      <c r="C14" s="130">
        <f>'9'!C11</f>
        <v>0</v>
      </c>
      <c r="D14" s="369"/>
      <c r="E14" s="369"/>
      <c r="F14" s="369"/>
      <c r="G14" s="369"/>
      <c r="H14" s="369"/>
      <c r="I14" s="369"/>
      <c r="J14" s="369"/>
      <c r="K14" s="369"/>
      <c r="L14" s="369"/>
      <c r="M14" s="369"/>
    </row>
    <row r="15" spans="1:13" ht="20.100000000000001" customHeight="1" x14ac:dyDescent="0.25">
      <c r="A15" s="556">
        <v>4</v>
      </c>
      <c r="B15" s="130">
        <f>'9'!B12</f>
        <v>0</v>
      </c>
      <c r="C15" s="130">
        <f>'9'!C12</f>
        <v>0</v>
      </c>
      <c r="D15" s="369"/>
      <c r="E15" s="369"/>
      <c r="F15" s="369"/>
      <c r="G15" s="369"/>
      <c r="H15" s="369"/>
      <c r="I15" s="369"/>
      <c r="J15" s="369"/>
      <c r="K15" s="369"/>
      <c r="L15" s="369"/>
      <c r="M15" s="369"/>
    </row>
    <row r="16" spans="1:13" ht="20.100000000000001" customHeight="1" x14ac:dyDescent="0.25">
      <c r="A16" s="556">
        <v>5</v>
      </c>
      <c r="B16" s="130">
        <f>'9'!B13</f>
        <v>0</v>
      </c>
      <c r="C16" s="130">
        <f>'9'!C13</f>
        <v>0</v>
      </c>
      <c r="D16" s="369"/>
      <c r="E16" s="369"/>
      <c r="F16" s="369"/>
      <c r="G16" s="369"/>
      <c r="H16" s="369"/>
      <c r="I16" s="369"/>
      <c r="J16" s="369"/>
      <c r="K16" s="369"/>
      <c r="L16" s="369"/>
      <c r="M16" s="369"/>
    </row>
    <row r="17" spans="1:13" ht="20.100000000000001" customHeight="1" x14ac:dyDescent="0.25">
      <c r="A17" s="556">
        <v>6</v>
      </c>
      <c r="B17" s="130">
        <f>'9'!B14</f>
        <v>0</v>
      </c>
      <c r="C17" s="130">
        <f>'9'!C14</f>
        <v>0</v>
      </c>
      <c r="D17" s="369"/>
      <c r="E17" s="369"/>
      <c r="F17" s="369"/>
      <c r="G17" s="369"/>
      <c r="H17" s="369"/>
      <c r="I17" s="369"/>
      <c r="J17" s="369"/>
      <c r="K17" s="369"/>
      <c r="L17" s="369"/>
      <c r="M17" s="369"/>
    </row>
    <row r="18" spans="1:13" ht="20.100000000000001" customHeight="1" x14ac:dyDescent="0.25">
      <c r="A18" s="556">
        <v>7</v>
      </c>
      <c r="B18" s="130">
        <f>'9'!B15</f>
        <v>0</v>
      </c>
      <c r="C18" s="130">
        <f>'9'!C15</f>
        <v>0</v>
      </c>
      <c r="D18" s="369"/>
      <c r="E18" s="369"/>
      <c r="F18" s="369"/>
      <c r="G18" s="369"/>
      <c r="H18" s="369"/>
      <c r="I18" s="369"/>
      <c r="J18" s="369"/>
      <c r="K18" s="369"/>
      <c r="L18" s="369"/>
      <c r="M18" s="369"/>
    </row>
    <row r="19" spans="1:13" ht="20.100000000000001" customHeight="1" x14ac:dyDescent="0.25">
      <c r="A19" s="556">
        <v>8</v>
      </c>
      <c r="B19" s="130">
        <f>'9'!B16</f>
        <v>0</v>
      </c>
      <c r="C19" s="130">
        <f>'9'!C16</f>
        <v>0</v>
      </c>
      <c r="D19" s="369"/>
      <c r="E19" s="369"/>
      <c r="F19" s="369"/>
      <c r="G19" s="369"/>
      <c r="H19" s="369"/>
      <c r="I19" s="369"/>
      <c r="J19" s="369"/>
      <c r="K19" s="369"/>
      <c r="L19" s="369"/>
      <c r="M19" s="369"/>
    </row>
    <row r="20" spans="1:13" ht="20.100000000000001" customHeight="1" x14ac:dyDescent="0.25">
      <c r="A20" s="556">
        <v>9</v>
      </c>
      <c r="B20" s="130">
        <f>'9'!B17</f>
        <v>0</v>
      </c>
      <c r="C20" s="130">
        <f>'9'!C17</f>
        <v>0</v>
      </c>
      <c r="D20" s="369"/>
      <c r="E20" s="369"/>
      <c r="F20" s="369"/>
      <c r="G20" s="369"/>
      <c r="H20" s="369"/>
      <c r="I20" s="369"/>
      <c r="J20" s="369"/>
      <c r="K20" s="369"/>
      <c r="L20" s="369"/>
      <c r="M20" s="369"/>
    </row>
    <row r="21" spans="1:13" ht="20.100000000000001" customHeight="1" x14ac:dyDescent="0.25">
      <c r="A21" s="556">
        <v>10</v>
      </c>
      <c r="B21" s="130">
        <f>'9'!B18</f>
        <v>0</v>
      </c>
      <c r="C21" s="130">
        <f>'9'!C18</f>
        <v>0</v>
      </c>
      <c r="D21" s="369"/>
      <c r="E21" s="369"/>
      <c r="F21" s="369"/>
      <c r="G21" s="369"/>
      <c r="H21" s="369"/>
      <c r="I21" s="369"/>
      <c r="J21" s="369"/>
      <c r="K21" s="369"/>
      <c r="L21" s="369"/>
      <c r="M21" s="369"/>
    </row>
    <row r="22" spans="1:13" ht="20.100000000000001" customHeight="1" x14ac:dyDescent="0.25">
      <c r="A22" s="556">
        <v>11</v>
      </c>
      <c r="B22" s="130">
        <f>'9'!B19</f>
        <v>0</v>
      </c>
      <c r="C22" s="130">
        <f>'9'!C19</f>
        <v>0</v>
      </c>
      <c r="D22" s="369"/>
      <c r="E22" s="369"/>
      <c r="F22" s="369"/>
      <c r="G22" s="369"/>
      <c r="H22" s="369"/>
      <c r="I22" s="369"/>
      <c r="J22" s="369"/>
      <c r="K22" s="369"/>
      <c r="L22" s="369"/>
      <c r="M22" s="369"/>
    </row>
    <row r="23" spans="1:13" ht="20.100000000000001" customHeight="1" x14ac:dyDescent="0.25">
      <c r="A23" s="556">
        <v>12</v>
      </c>
      <c r="B23" s="130">
        <f>'9'!B20</f>
        <v>0</v>
      </c>
      <c r="C23" s="130">
        <f>'9'!C20</f>
        <v>0</v>
      </c>
      <c r="D23" s="369"/>
      <c r="E23" s="369"/>
      <c r="F23" s="369"/>
      <c r="G23" s="369"/>
      <c r="H23" s="369"/>
      <c r="I23" s="369"/>
      <c r="J23" s="369"/>
      <c r="K23" s="369"/>
      <c r="L23" s="369"/>
      <c r="M23" s="369"/>
    </row>
    <row r="24" spans="1:13" ht="20.100000000000001" customHeight="1" x14ac:dyDescent="0.25">
      <c r="A24" s="556">
        <v>13</v>
      </c>
      <c r="B24" s="130">
        <f>'9'!B21</f>
        <v>0</v>
      </c>
      <c r="C24" s="130">
        <f>'9'!C21</f>
        <v>0</v>
      </c>
      <c r="D24" s="369"/>
      <c r="E24" s="369"/>
      <c r="F24" s="369"/>
      <c r="G24" s="369"/>
      <c r="H24" s="369"/>
      <c r="I24" s="369"/>
      <c r="J24" s="369"/>
      <c r="K24" s="369"/>
      <c r="L24" s="369"/>
      <c r="M24" s="369"/>
    </row>
    <row r="25" spans="1:13" ht="20.100000000000001" customHeight="1" x14ac:dyDescent="0.25">
      <c r="A25" s="556">
        <v>14</v>
      </c>
      <c r="B25" s="130">
        <f>'9'!B22</f>
        <v>0</v>
      </c>
      <c r="C25" s="130">
        <f>'9'!C22</f>
        <v>0</v>
      </c>
      <c r="D25" s="369"/>
      <c r="E25" s="369"/>
      <c r="F25" s="369"/>
      <c r="G25" s="369"/>
      <c r="H25" s="369"/>
      <c r="I25" s="369"/>
      <c r="J25" s="369"/>
      <c r="K25" s="369"/>
      <c r="L25" s="369"/>
      <c r="M25" s="369"/>
    </row>
    <row r="26" spans="1:13" ht="20.100000000000001" customHeight="1" x14ac:dyDescent="0.25">
      <c r="A26" s="556">
        <v>15</v>
      </c>
      <c r="B26" s="130">
        <f>'9'!B23</f>
        <v>0</v>
      </c>
      <c r="C26" s="130">
        <f>'9'!C23</f>
        <v>0</v>
      </c>
      <c r="D26" s="369"/>
      <c r="E26" s="369"/>
      <c r="F26" s="369"/>
      <c r="G26" s="369"/>
      <c r="H26" s="369"/>
      <c r="I26" s="369"/>
      <c r="J26" s="369"/>
      <c r="K26" s="369"/>
      <c r="L26" s="369"/>
      <c r="M26" s="369"/>
    </row>
    <row r="27" spans="1:13" ht="20.100000000000001" customHeight="1" x14ac:dyDescent="0.25">
      <c r="A27" s="556">
        <v>16</v>
      </c>
      <c r="B27" s="130">
        <f>'9'!B24</f>
        <v>0</v>
      </c>
      <c r="C27" s="130">
        <f>'9'!C24</f>
        <v>0</v>
      </c>
      <c r="D27" s="369"/>
      <c r="E27" s="369"/>
      <c r="F27" s="369"/>
      <c r="G27" s="369"/>
      <c r="H27" s="369"/>
      <c r="I27" s="369"/>
      <c r="J27" s="369"/>
      <c r="K27" s="369"/>
      <c r="L27" s="369"/>
      <c r="M27" s="369"/>
    </row>
    <row r="28" spans="1:13" ht="20.100000000000001" customHeight="1" x14ac:dyDescent="0.25">
      <c r="A28" s="556">
        <v>17</v>
      </c>
      <c r="B28" s="130">
        <f>'9'!B25</f>
        <v>0</v>
      </c>
      <c r="C28" s="130">
        <f>'9'!C25</f>
        <v>0</v>
      </c>
      <c r="D28" s="369"/>
      <c r="E28" s="369"/>
      <c r="F28" s="369"/>
      <c r="G28" s="369"/>
      <c r="H28" s="369"/>
      <c r="I28" s="369"/>
      <c r="J28" s="369"/>
      <c r="K28" s="369"/>
      <c r="L28" s="369"/>
      <c r="M28" s="369"/>
    </row>
    <row r="29" spans="1:13" ht="20.100000000000001" customHeight="1" x14ac:dyDescent="0.25">
      <c r="A29" s="556">
        <v>18</v>
      </c>
      <c r="B29" s="130">
        <f>'9'!B26</f>
        <v>0</v>
      </c>
      <c r="C29" s="130">
        <f>'9'!C26</f>
        <v>0</v>
      </c>
      <c r="D29" s="369"/>
      <c r="E29" s="369"/>
      <c r="F29" s="369"/>
      <c r="G29" s="369"/>
      <c r="H29" s="369"/>
      <c r="I29" s="369"/>
      <c r="J29" s="369"/>
      <c r="K29" s="369"/>
      <c r="L29" s="369"/>
      <c r="M29" s="369"/>
    </row>
    <row r="30" spans="1:13" ht="20.100000000000001" customHeight="1" x14ac:dyDescent="0.25">
      <c r="A30" s="556">
        <v>19</v>
      </c>
      <c r="B30" s="130">
        <f>'9'!B27</f>
        <v>0</v>
      </c>
      <c r="C30" s="130">
        <f>'9'!C27</f>
        <v>0</v>
      </c>
      <c r="D30" s="369"/>
      <c r="E30" s="369"/>
      <c r="F30" s="369"/>
      <c r="G30" s="369"/>
      <c r="H30" s="369"/>
      <c r="I30" s="369"/>
      <c r="J30" s="369"/>
      <c r="K30" s="369"/>
      <c r="L30" s="369"/>
      <c r="M30" s="369"/>
    </row>
    <row r="31" spans="1:13" ht="20.100000000000001" customHeight="1" x14ac:dyDescent="0.25">
      <c r="A31" s="556">
        <v>20</v>
      </c>
      <c r="B31" s="130">
        <f>'9'!B28</f>
        <v>0</v>
      </c>
      <c r="C31" s="130">
        <f>'9'!C28</f>
        <v>0</v>
      </c>
      <c r="D31" s="369"/>
      <c r="E31" s="369"/>
      <c r="F31" s="369"/>
      <c r="G31" s="369"/>
      <c r="H31" s="369"/>
      <c r="I31" s="369"/>
      <c r="J31" s="369"/>
      <c r="K31" s="369"/>
      <c r="L31" s="369"/>
      <c r="M31" s="369"/>
    </row>
    <row r="32" spans="1:13" ht="20.100000000000001" customHeight="1" x14ac:dyDescent="0.25">
      <c r="A32" s="576"/>
      <c r="B32" s="149"/>
      <c r="C32" s="149"/>
      <c r="D32" s="369"/>
      <c r="E32" s="369"/>
      <c r="F32" s="369"/>
      <c r="G32" s="369"/>
      <c r="H32" s="369"/>
      <c r="I32" s="369"/>
      <c r="J32" s="369"/>
      <c r="K32" s="369"/>
      <c r="L32" s="369"/>
      <c r="M32" s="369"/>
    </row>
    <row r="33" spans="1:13" ht="20.100000000000001" customHeight="1" x14ac:dyDescent="0.25">
      <c r="A33" s="576"/>
      <c r="B33" s="149"/>
      <c r="C33" s="149"/>
      <c r="D33" s="369"/>
      <c r="E33" s="369"/>
      <c r="F33" s="369"/>
      <c r="G33" s="369"/>
      <c r="H33" s="369"/>
      <c r="I33" s="369"/>
      <c r="J33" s="369"/>
      <c r="K33" s="369"/>
      <c r="L33" s="369"/>
      <c r="M33" s="369"/>
    </row>
    <row r="34" spans="1:13" ht="20.100000000000001" customHeight="1" x14ac:dyDescent="0.25">
      <c r="A34" s="576"/>
      <c r="B34" s="149"/>
      <c r="C34" s="149"/>
      <c r="D34" s="673"/>
      <c r="E34" s="673"/>
      <c r="F34" s="673"/>
      <c r="G34" s="673"/>
      <c r="H34" s="673"/>
      <c r="I34" s="673"/>
      <c r="J34" s="673"/>
      <c r="K34" s="673"/>
      <c r="L34" s="673"/>
      <c r="M34" s="673"/>
    </row>
    <row r="35" spans="1:13" ht="20.100000000000001" customHeight="1" thickBot="1" x14ac:dyDescent="0.3">
      <c r="A35" s="371" t="s">
        <v>484</v>
      </c>
      <c r="B35" s="371"/>
      <c r="C35" s="371"/>
      <c r="D35" s="674">
        <f t="shared" ref="D35:M35" si="0">SUM(D12:D34)</f>
        <v>0</v>
      </c>
      <c r="E35" s="674">
        <f t="shared" si="0"/>
        <v>0</v>
      </c>
      <c r="F35" s="674">
        <f t="shared" si="0"/>
        <v>0</v>
      </c>
      <c r="G35" s="674">
        <f t="shared" si="0"/>
        <v>0</v>
      </c>
      <c r="H35" s="674">
        <f t="shared" si="0"/>
        <v>0</v>
      </c>
      <c r="I35" s="674">
        <f t="shared" si="0"/>
        <v>0</v>
      </c>
      <c r="J35" s="674">
        <f t="shared" si="0"/>
        <v>0</v>
      </c>
      <c r="K35" s="674">
        <f t="shared" si="0"/>
        <v>0</v>
      </c>
      <c r="L35" s="674">
        <f t="shared" si="0"/>
        <v>0</v>
      </c>
      <c r="M35" s="674">
        <f t="shared" si="0"/>
        <v>0</v>
      </c>
    </row>
    <row r="37" spans="1:13" x14ac:dyDescent="0.25">
      <c r="A37" s="646" t="s">
        <v>553</v>
      </c>
    </row>
  </sheetData>
  <mergeCells count="14">
    <mergeCell ref="J8:J10"/>
    <mergeCell ref="K8:K10"/>
    <mergeCell ref="L8:L10"/>
    <mergeCell ref="M8:M10"/>
    <mergeCell ref="A7:A10"/>
    <mergeCell ref="B7:B10"/>
    <mergeCell ref="C7:C10"/>
    <mergeCell ref="D7:M7"/>
    <mergeCell ref="D8:D10"/>
    <mergeCell ref="E8:E10"/>
    <mergeCell ref="F8:F10"/>
    <mergeCell ref="G8:G10"/>
    <mergeCell ref="H8:H10"/>
    <mergeCell ref="I8:I10"/>
  </mergeCells>
  <pageMargins left="0.7" right="0.7" top="0.75" bottom="0.75" header="0.3" footer="0.3"/>
  <pageSetup paperSize="9" scale="67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EED70-0ED1-4B56-9D50-B1FDD998C359}">
  <sheetPr codeName="Sheet42">
    <tabColor rgb="FF92D050"/>
    <pageSetUpPr fitToPage="1"/>
  </sheetPr>
  <dimension ref="A1:X38"/>
  <sheetViews>
    <sheetView zoomScale="60" zoomScaleNormal="60" workbookViewId="0">
      <selection activeCell="V50" sqref="V50"/>
    </sheetView>
  </sheetViews>
  <sheetFormatPr defaultColWidth="9.28515625" defaultRowHeight="15" x14ac:dyDescent="0.25"/>
  <cols>
    <col min="1" max="1" width="5.5703125" style="675" customWidth="1"/>
    <col min="2" max="3" width="21.5703125" style="675" customWidth="1"/>
    <col min="4" max="6" width="9.5703125" style="675" customWidth="1"/>
    <col min="7" max="7" width="11.42578125" style="675" bestFit="1" customWidth="1"/>
    <col min="8" max="8" width="9.5703125" style="675" customWidth="1"/>
    <col min="9" max="9" width="11.42578125" style="675" bestFit="1" customWidth="1"/>
    <col min="10" max="10" width="9.5703125" style="675" customWidth="1"/>
    <col min="11" max="11" width="11.7109375" style="675" customWidth="1"/>
    <col min="12" max="12" width="9.5703125" style="675" customWidth="1"/>
    <col min="13" max="13" width="11.42578125" style="675" bestFit="1" customWidth="1"/>
    <col min="14" max="14" width="9.5703125" style="675" customWidth="1"/>
    <col min="15" max="15" width="11.42578125" style="675" bestFit="1" customWidth="1"/>
    <col min="16" max="16" width="9.5703125" style="675" customWidth="1"/>
    <col min="17" max="17" width="11.42578125" style="675" bestFit="1" customWidth="1"/>
    <col min="18" max="18" width="9.5703125" style="675" customWidth="1"/>
    <col min="19" max="19" width="11.42578125" style="675" bestFit="1" customWidth="1"/>
    <col min="20" max="20" width="9.5703125" style="675" customWidth="1"/>
    <col min="21" max="21" width="11.42578125" style="675" bestFit="1" customWidth="1"/>
    <col min="22" max="22" width="9.5703125" style="675" customWidth="1"/>
    <col min="23" max="23" width="11.42578125" style="675" bestFit="1" customWidth="1"/>
    <col min="24" max="24" width="9.5703125" style="675" customWidth="1"/>
    <col min="25" max="256" width="9.28515625" style="675"/>
    <col min="257" max="257" width="5.5703125" style="675" customWidth="1"/>
    <col min="258" max="259" width="21.5703125" style="675" customWidth="1"/>
    <col min="260" max="274" width="9.5703125" style="675" customWidth="1"/>
    <col min="275" max="512" width="9.28515625" style="675"/>
    <col min="513" max="513" width="5.5703125" style="675" customWidth="1"/>
    <col min="514" max="515" width="21.5703125" style="675" customWidth="1"/>
    <col min="516" max="530" width="9.5703125" style="675" customWidth="1"/>
    <col min="531" max="768" width="9.28515625" style="675"/>
    <col min="769" max="769" width="5.5703125" style="675" customWidth="1"/>
    <col min="770" max="771" width="21.5703125" style="675" customWidth="1"/>
    <col min="772" max="786" width="9.5703125" style="675" customWidth="1"/>
    <col min="787" max="1024" width="9.28515625" style="675"/>
    <col min="1025" max="1025" width="5.5703125" style="675" customWidth="1"/>
    <col min="1026" max="1027" width="21.5703125" style="675" customWidth="1"/>
    <col min="1028" max="1042" width="9.5703125" style="675" customWidth="1"/>
    <col min="1043" max="1280" width="9.28515625" style="675"/>
    <col min="1281" max="1281" width="5.5703125" style="675" customWidth="1"/>
    <col min="1282" max="1283" width="21.5703125" style="675" customWidth="1"/>
    <col min="1284" max="1298" width="9.5703125" style="675" customWidth="1"/>
    <col min="1299" max="1536" width="9.28515625" style="675"/>
    <col min="1537" max="1537" width="5.5703125" style="675" customWidth="1"/>
    <col min="1538" max="1539" width="21.5703125" style="675" customWidth="1"/>
    <col min="1540" max="1554" width="9.5703125" style="675" customWidth="1"/>
    <col min="1555" max="1792" width="9.28515625" style="675"/>
    <col min="1793" max="1793" width="5.5703125" style="675" customWidth="1"/>
    <col min="1794" max="1795" width="21.5703125" style="675" customWidth="1"/>
    <col min="1796" max="1810" width="9.5703125" style="675" customWidth="1"/>
    <col min="1811" max="2048" width="9.28515625" style="675"/>
    <col min="2049" max="2049" width="5.5703125" style="675" customWidth="1"/>
    <col min="2050" max="2051" width="21.5703125" style="675" customWidth="1"/>
    <col min="2052" max="2066" width="9.5703125" style="675" customWidth="1"/>
    <col min="2067" max="2304" width="9.28515625" style="675"/>
    <col min="2305" max="2305" width="5.5703125" style="675" customWidth="1"/>
    <col min="2306" max="2307" width="21.5703125" style="675" customWidth="1"/>
    <col min="2308" max="2322" width="9.5703125" style="675" customWidth="1"/>
    <col min="2323" max="2560" width="9.28515625" style="675"/>
    <col min="2561" max="2561" width="5.5703125" style="675" customWidth="1"/>
    <col min="2562" max="2563" width="21.5703125" style="675" customWidth="1"/>
    <col min="2564" max="2578" width="9.5703125" style="675" customWidth="1"/>
    <col min="2579" max="2816" width="9.28515625" style="675"/>
    <col min="2817" max="2817" width="5.5703125" style="675" customWidth="1"/>
    <col min="2818" max="2819" width="21.5703125" style="675" customWidth="1"/>
    <col min="2820" max="2834" width="9.5703125" style="675" customWidth="1"/>
    <col min="2835" max="3072" width="9.28515625" style="675"/>
    <col min="3073" max="3073" width="5.5703125" style="675" customWidth="1"/>
    <col min="3074" max="3075" width="21.5703125" style="675" customWidth="1"/>
    <col min="3076" max="3090" width="9.5703125" style="675" customWidth="1"/>
    <col min="3091" max="3328" width="9.28515625" style="675"/>
    <col min="3329" max="3329" width="5.5703125" style="675" customWidth="1"/>
    <col min="3330" max="3331" width="21.5703125" style="675" customWidth="1"/>
    <col min="3332" max="3346" width="9.5703125" style="675" customWidth="1"/>
    <col min="3347" max="3584" width="9.28515625" style="675"/>
    <col min="3585" max="3585" width="5.5703125" style="675" customWidth="1"/>
    <col min="3586" max="3587" width="21.5703125" style="675" customWidth="1"/>
    <col min="3588" max="3602" width="9.5703125" style="675" customWidth="1"/>
    <col min="3603" max="3840" width="9.28515625" style="675"/>
    <col min="3841" max="3841" width="5.5703125" style="675" customWidth="1"/>
    <col min="3842" max="3843" width="21.5703125" style="675" customWidth="1"/>
    <col min="3844" max="3858" width="9.5703125" style="675" customWidth="1"/>
    <col min="3859" max="4096" width="9.28515625" style="675"/>
    <col min="4097" max="4097" width="5.5703125" style="675" customWidth="1"/>
    <col min="4098" max="4099" width="21.5703125" style="675" customWidth="1"/>
    <col min="4100" max="4114" width="9.5703125" style="675" customWidth="1"/>
    <col min="4115" max="4352" width="9.28515625" style="675"/>
    <col min="4353" max="4353" width="5.5703125" style="675" customWidth="1"/>
    <col min="4354" max="4355" width="21.5703125" style="675" customWidth="1"/>
    <col min="4356" max="4370" width="9.5703125" style="675" customWidth="1"/>
    <col min="4371" max="4608" width="9.28515625" style="675"/>
    <col min="4609" max="4609" width="5.5703125" style="675" customWidth="1"/>
    <col min="4610" max="4611" width="21.5703125" style="675" customWidth="1"/>
    <col min="4612" max="4626" width="9.5703125" style="675" customWidth="1"/>
    <col min="4627" max="4864" width="9.28515625" style="675"/>
    <col min="4865" max="4865" width="5.5703125" style="675" customWidth="1"/>
    <col min="4866" max="4867" width="21.5703125" style="675" customWidth="1"/>
    <col min="4868" max="4882" width="9.5703125" style="675" customWidth="1"/>
    <col min="4883" max="5120" width="9.28515625" style="675"/>
    <col min="5121" max="5121" width="5.5703125" style="675" customWidth="1"/>
    <col min="5122" max="5123" width="21.5703125" style="675" customWidth="1"/>
    <col min="5124" max="5138" width="9.5703125" style="675" customWidth="1"/>
    <col min="5139" max="5376" width="9.28515625" style="675"/>
    <col min="5377" max="5377" width="5.5703125" style="675" customWidth="1"/>
    <col min="5378" max="5379" width="21.5703125" style="675" customWidth="1"/>
    <col min="5380" max="5394" width="9.5703125" style="675" customWidth="1"/>
    <col min="5395" max="5632" width="9.28515625" style="675"/>
    <col min="5633" max="5633" width="5.5703125" style="675" customWidth="1"/>
    <col min="5634" max="5635" width="21.5703125" style="675" customWidth="1"/>
    <col min="5636" max="5650" width="9.5703125" style="675" customWidth="1"/>
    <col min="5651" max="5888" width="9.28515625" style="675"/>
    <col min="5889" max="5889" width="5.5703125" style="675" customWidth="1"/>
    <col min="5890" max="5891" width="21.5703125" style="675" customWidth="1"/>
    <col min="5892" max="5906" width="9.5703125" style="675" customWidth="1"/>
    <col min="5907" max="6144" width="9.28515625" style="675"/>
    <col min="6145" max="6145" width="5.5703125" style="675" customWidth="1"/>
    <col min="6146" max="6147" width="21.5703125" style="675" customWidth="1"/>
    <col min="6148" max="6162" width="9.5703125" style="675" customWidth="1"/>
    <col min="6163" max="6400" width="9.28515625" style="675"/>
    <col min="6401" max="6401" width="5.5703125" style="675" customWidth="1"/>
    <col min="6402" max="6403" width="21.5703125" style="675" customWidth="1"/>
    <col min="6404" max="6418" width="9.5703125" style="675" customWidth="1"/>
    <col min="6419" max="6656" width="9.28515625" style="675"/>
    <col min="6657" max="6657" width="5.5703125" style="675" customWidth="1"/>
    <col min="6658" max="6659" width="21.5703125" style="675" customWidth="1"/>
    <col min="6660" max="6674" width="9.5703125" style="675" customWidth="1"/>
    <col min="6675" max="6912" width="9.28515625" style="675"/>
    <col min="6913" max="6913" width="5.5703125" style="675" customWidth="1"/>
    <col min="6914" max="6915" width="21.5703125" style="675" customWidth="1"/>
    <col min="6916" max="6930" width="9.5703125" style="675" customWidth="1"/>
    <col min="6931" max="7168" width="9.28515625" style="675"/>
    <col min="7169" max="7169" width="5.5703125" style="675" customWidth="1"/>
    <col min="7170" max="7171" width="21.5703125" style="675" customWidth="1"/>
    <col min="7172" max="7186" width="9.5703125" style="675" customWidth="1"/>
    <col min="7187" max="7424" width="9.28515625" style="675"/>
    <col min="7425" max="7425" width="5.5703125" style="675" customWidth="1"/>
    <col min="7426" max="7427" width="21.5703125" style="675" customWidth="1"/>
    <col min="7428" max="7442" width="9.5703125" style="675" customWidth="1"/>
    <col min="7443" max="7680" width="9.28515625" style="675"/>
    <col min="7681" max="7681" width="5.5703125" style="675" customWidth="1"/>
    <col min="7682" max="7683" width="21.5703125" style="675" customWidth="1"/>
    <col min="7684" max="7698" width="9.5703125" style="675" customWidth="1"/>
    <col min="7699" max="7936" width="9.28515625" style="675"/>
    <col min="7937" max="7937" width="5.5703125" style="675" customWidth="1"/>
    <col min="7938" max="7939" width="21.5703125" style="675" customWidth="1"/>
    <col min="7940" max="7954" width="9.5703125" style="675" customWidth="1"/>
    <col min="7955" max="8192" width="9.28515625" style="675"/>
    <col min="8193" max="8193" width="5.5703125" style="675" customWidth="1"/>
    <col min="8194" max="8195" width="21.5703125" style="675" customWidth="1"/>
    <col min="8196" max="8210" width="9.5703125" style="675" customWidth="1"/>
    <col min="8211" max="8448" width="9.28515625" style="675"/>
    <col min="8449" max="8449" width="5.5703125" style="675" customWidth="1"/>
    <col min="8450" max="8451" width="21.5703125" style="675" customWidth="1"/>
    <col min="8452" max="8466" width="9.5703125" style="675" customWidth="1"/>
    <col min="8467" max="8704" width="9.28515625" style="675"/>
    <col min="8705" max="8705" width="5.5703125" style="675" customWidth="1"/>
    <col min="8706" max="8707" width="21.5703125" style="675" customWidth="1"/>
    <col min="8708" max="8722" width="9.5703125" style="675" customWidth="1"/>
    <col min="8723" max="8960" width="9.28515625" style="675"/>
    <col min="8961" max="8961" width="5.5703125" style="675" customWidth="1"/>
    <col min="8962" max="8963" width="21.5703125" style="675" customWidth="1"/>
    <col min="8964" max="8978" width="9.5703125" style="675" customWidth="1"/>
    <col min="8979" max="9216" width="9.28515625" style="675"/>
    <col min="9217" max="9217" width="5.5703125" style="675" customWidth="1"/>
    <col min="9218" max="9219" width="21.5703125" style="675" customWidth="1"/>
    <col min="9220" max="9234" width="9.5703125" style="675" customWidth="1"/>
    <col min="9235" max="9472" width="9.28515625" style="675"/>
    <col min="9473" max="9473" width="5.5703125" style="675" customWidth="1"/>
    <col min="9474" max="9475" width="21.5703125" style="675" customWidth="1"/>
    <col min="9476" max="9490" width="9.5703125" style="675" customWidth="1"/>
    <col min="9491" max="9728" width="9.28515625" style="675"/>
    <col min="9729" max="9729" width="5.5703125" style="675" customWidth="1"/>
    <col min="9730" max="9731" width="21.5703125" style="675" customWidth="1"/>
    <col min="9732" max="9746" width="9.5703125" style="675" customWidth="1"/>
    <col min="9747" max="9984" width="9.28515625" style="675"/>
    <col min="9985" max="9985" width="5.5703125" style="675" customWidth="1"/>
    <col min="9986" max="9987" width="21.5703125" style="675" customWidth="1"/>
    <col min="9988" max="10002" width="9.5703125" style="675" customWidth="1"/>
    <col min="10003" max="10240" width="9.28515625" style="675"/>
    <col min="10241" max="10241" width="5.5703125" style="675" customWidth="1"/>
    <col min="10242" max="10243" width="21.5703125" style="675" customWidth="1"/>
    <col min="10244" max="10258" width="9.5703125" style="675" customWidth="1"/>
    <col min="10259" max="10496" width="9.28515625" style="675"/>
    <col min="10497" max="10497" width="5.5703125" style="675" customWidth="1"/>
    <col min="10498" max="10499" width="21.5703125" style="675" customWidth="1"/>
    <col min="10500" max="10514" width="9.5703125" style="675" customWidth="1"/>
    <col min="10515" max="10752" width="9.28515625" style="675"/>
    <col min="10753" max="10753" width="5.5703125" style="675" customWidth="1"/>
    <col min="10754" max="10755" width="21.5703125" style="675" customWidth="1"/>
    <col min="10756" max="10770" width="9.5703125" style="675" customWidth="1"/>
    <col min="10771" max="11008" width="9.28515625" style="675"/>
    <col min="11009" max="11009" width="5.5703125" style="675" customWidth="1"/>
    <col min="11010" max="11011" width="21.5703125" style="675" customWidth="1"/>
    <col min="11012" max="11026" width="9.5703125" style="675" customWidth="1"/>
    <col min="11027" max="11264" width="9.28515625" style="675"/>
    <col min="11265" max="11265" width="5.5703125" style="675" customWidth="1"/>
    <col min="11266" max="11267" width="21.5703125" style="675" customWidth="1"/>
    <col min="11268" max="11282" width="9.5703125" style="675" customWidth="1"/>
    <col min="11283" max="11520" width="9.28515625" style="675"/>
    <col min="11521" max="11521" width="5.5703125" style="675" customWidth="1"/>
    <col min="11522" max="11523" width="21.5703125" style="675" customWidth="1"/>
    <col min="11524" max="11538" width="9.5703125" style="675" customWidth="1"/>
    <col min="11539" max="11776" width="9.28515625" style="675"/>
    <col min="11777" max="11777" width="5.5703125" style="675" customWidth="1"/>
    <col min="11778" max="11779" width="21.5703125" style="675" customWidth="1"/>
    <col min="11780" max="11794" width="9.5703125" style="675" customWidth="1"/>
    <col min="11795" max="12032" width="9.28515625" style="675"/>
    <col min="12033" max="12033" width="5.5703125" style="675" customWidth="1"/>
    <col min="12034" max="12035" width="21.5703125" style="675" customWidth="1"/>
    <col min="12036" max="12050" width="9.5703125" style="675" customWidth="1"/>
    <col min="12051" max="12288" width="9.28515625" style="675"/>
    <col min="12289" max="12289" width="5.5703125" style="675" customWidth="1"/>
    <col min="12290" max="12291" width="21.5703125" style="675" customWidth="1"/>
    <col min="12292" max="12306" width="9.5703125" style="675" customWidth="1"/>
    <col min="12307" max="12544" width="9.28515625" style="675"/>
    <col min="12545" max="12545" width="5.5703125" style="675" customWidth="1"/>
    <col min="12546" max="12547" width="21.5703125" style="675" customWidth="1"/>
    <col min="12548" max="12562" width="9.5703125" style="675" customWidth="1"/>
    <col min="12563" max="12800" width="9.28515625" style="675"/>
    <col min="12801" max="12801" width="5.5703125" style="675" customWidth="1"/>
    <col min="12802" max="12803" width="21.5703125" style="675" customWidth="1"/>
    <col min="12804" max="12818" width="9.5703125" style="675" customWidth="1"/>
    <col min="12819" max="13056" width="9.28515625" style="675"/>
    <col min="13057" max="13057" width="5.5703125" style="675" customWidth="1"/>
    <col min="13058" max="13059" width="21.5703125" style="675" customWidth="1"/>
    <col min="13060" max="13074" width="9.5703125" style="675" customWidth="1"/>
    <col min="13075" max="13312" width="9.28515625" style="675"/>
    <col min="13313" max="13313" width="5.5703125" style="675" customWidth="1"/>
    <col min="13314" max="13315" width="21.5703125" style="675" customWidth="1"/>
    <col min="13316" max="13330" width="9.5703125" style="675" customWidth="1"/>
    <col min="13331" max="13568" width="9.28515625" style="675"/>
    <col min="13569" max="13569" width="5.5703125" style="675" customWidth="1"/>
    <col min="13570" max="13571" width="21.5703125" style="675" customWidth="1"/>
    <col min="13572" max="13586" width="9.5703125" style="675" customWidth="1"/>
    <col min="13587" max="13824" width="9.28515625" style="675"/>
    <col min="13825" max="13825" width="5.5703125" style="675" customWidth="1"/>
    <col min="13826" max="13827" width="21.5703125" style="675" customWidth="1"/>
    <col min="13828" max="13842" width="9.5703125" style="675" customWidth="1"/>
    <col min="13843" max="14080" width="9.28515625" style="675"/>
    <col min="14081" max="14081" width="5.5703125" style="675" customWidth="1"/>
    <col min="14082" max="14083" width="21.5703125" style="675" customWidth="1"/>
    <col min="14084" max="14098" width="9.5703125" style="675" customWidth="1"/>
    <col min="14099" max="14336" width="9.28515625" style="675"/>
    <col min="14337" max="14337" width="5.5703125" style="675" customWidth="1"/>
    <col min="14338" max="14339" width="21.5703125" style="675" customWidth="1"/>
    <col min="14340" max="14354" width="9.5703125" style="675" customWidth="1"/>
    <col min="14355" max="14592" width="9.28515625" style="675"/>
    <col min="14593" max="14593" width="5.5703125" style="675" customWidth="1"/>
    <col min="14594" max="14595" width="21.5703125" style="675" customWidth="1"/>
    <col min="14596" max="14610" width="9.5703125" style="675" customWidth="1"/>
    <col min="14611" max="14848" width="9.28515625" style="675"/>
    <col min="14849" max="14849" width="5.5703125" style="675" customWidth="1"/>
    <col min="14850" max="14851" width="21.5703125" style="675" customWidth="1"/>
    <col min="14852" max="14866" width="9.5703125" style="675" customWidth="1"/>
    <col min="14867" max="15104" width="9.28515625" style="675"/>
    <col min="15105" max="15105" width="5.5703125" style="675" customWidth="1"/>
    <col min="15106" max="15107" width="21.5703125" style="675" customWidth="1"/>
    <col min="15108" max="15122" width="9.5703125" style="675" customWidth="1"/>
    <col min="15123" max="15360" width="9.28515625" style="675"/>
    <col min="15361" max="15361" width="5.5703125" style="675" customWidth="1"/>
    <col min="15362" max="15363" width="21.5703125" style="675" customWidth="1"/>
    <col min="15364" max="15378" width="9.5703125" style="675" customWidth="1"/>
    <col min="15379" max="15616" width="9.28515625" style="675"/>
    <col min="15617" max="15617" width="5.5703125" style="675" customWidth="1"/>
    <col min="15618" max="15619" width="21.5703125" style="675" customWidth="1"/>
    <col min="15620" max="15634" width="9.5703125" style="675" customWidth="1"/>
    <col min="15635" max="15872" width="9.28515625" style="675"/>
    <col min="15873" max="15873" width="5.5703125" style="675" customWidth="1"/>
    <col min="15874" max="15875" width="21.5703125" style="675" customWidth="1"/>
    <col min="15876" max="15890" width="9.5703125" style="675" customWidth="1"/>
    <col min="15891" max="16128" width="9.28515625" style="675"/>
    <col min="16129" max="16129" width="5.5703125" style="675" customWidth="1"/>
    <col min="16130" max="16131" width="21.5703125" style="675" customWidth="1"/>
    <col min="16132" max="16146" width="9.5703125" style="675" customWidth="1"/>
    <col min="16147" max="16384" width="9.28515625" style="675"/>
  </cols>
  <sheetData>
    <row r="1" spans="1:24" ht="15.75" x14ac:dyDescent="0.25">
      <c r="A1" s="812" t="s">
        <v>672</v>
      </c>
      <c r="C1" s="675" t="s">
        <v>316</v>
      </c>
    </row>
    <row r="3" spans="1:24" s="676" customFormat="1" ht="14.25" customHeight="1" x14ac:dyDescent="0.25">
      <c r="A3" s="1258" t="s">
        <v>1263</v>
      </c>
      <c r="B3" s="1258"/>
      <c r="C3" s="1258"/>
      <c r="D3" s="1258"/>
      <c r="E3" s="1258"/>
      <c r="F3" s="1258"/>
      <c r="G3" s="1258"/>
      <c r="H3" s="1258"/>
      <c r="I3" s="1258"/>
      <c r="J3" s="1258"/>
      <c r="K3" s="1258"/>
      <c r="L3" s="1258"/>
      <c r="M3" s="1258"/>
      <c r="N3" s="1258"/>
      <c r="O3" s="1258"/>
      <c r="P3" s="1258"/>
      <c r="Q3" s="1258"/>
      <c r="R3" s="1258"/>
      <c r="S3" s="1258"/>
      <c r="T3" s="1258"/>
      <c r="U3" s="1258"/>
      <c r="V3" s="1258"/>
      <c r="W3" s="1258"/>
      <c r="X3" s="1258"/>
    </row>
    <row r="4" spans="1:24" s="676" customFormat="1" ht="16.5" x14ac:dyDescent="0.25">
      <c r="A4" s="896"/>
      <c r="B4" s="896"/>
      <c r="C4" s="896"/>
      <c r="D4" s="896"/>
      <c r="E4" s="897"/>
      <c r="F4" s="896"/>
      <c r="G4" s="896"/>
      <c r="J4" s="897"/>
      <c r="K4" s="587" t="str">
        <f>'1'!$E$5</f>
        <v>KABUPATEN/KOTA</v>
      </c>
      <c r="L4" s="588" t="str">
        <f>'1'!$F$5</f>
        <v>….......</v>
      </c>
      <c r="M4" s="896"/>
      <c r="N4" s="898"/>
      <c r="O4" s="896"/>
      <c r="P4" s="896"/>
      <c r="Q4" s="898"/>
      <c r="R4" s="898"/>
      <c r="S4" s="813"/>
      <c r="T4" s="814"/>
      <c r="U4" s="813"/>
      <c r="V4" s="813"/>
      <c r="W4" s="814"/>
      <c r="X4" s="814"/>
    </row>
    <row r="5" spans="1:24" s="676" customFormat="1" ht="16.5" x14ac:dyDescent="0.25">
      <c r="A5" s="896"/>
      <c r="B5" s="896"/>
      <c r="C5" s="896"/>
      <c r="D5" s="896"/>
      <c r="E5" s="897"/>
      <c r="F5" s="896"/>
      <c r="G5" s="896"/>
      <c r="J5" s="897"/>
      <c r="K5" s="587" t="str">
        <f>'1'!$E$6</f>
        <v>TAHUN</v>
      </c>
      <c r="L5" s="588" t="str">
        <f>'1'!$F$6</f>
        <v>….......</v>
      </c>
      <c r="M5" s="896"/>
      <c r="N5" s="898"/>
      <c r="O5" s="896"/>
      <c r="P5" s="896"/>
      <c r="Q5" s="898"/>
      <c r="R5" s="898"/>
      <c r="S5" s="813"/>
      <c r="T5" s="814"/>
      <c r="U5" s="813"/>
      <c r="V5" s="813"/>
      <c r="W5" s="814"/>
      <c r="X5" s="814"/>
    </row>
    <row r="6" spans="1:24" ht="15.75" thickBot="1" x14ac:dyDescent="0.3">
      <c r="A6" s="677"/>
      <c r="B6" s="677"/>
      <c r="C6" s="677"/>
      <c r="D6" s="677"/>
      <c r="E6" s="677"/>
      <c r="F6" s="677"/>
      <c r="G6" s="677"/>
      <c r="H6" s="677"/>
      <c r="I6" s="677"/>
      <c r="J6" s="677"/>
      <c r="K6" s="677"/>
      <c r="L6" s="677"/>
      <c r="M6" s="677"/>
      <c r="N6" s="677"/>
      <c r="O6" s="677"/>
      <c r="P6" s="677"/>
      <c r="Q6" s="677"/>
      <c r="R6" s="677"/>
      <c r="S6" s="677"/>
      <c r="T6" s="677"/>
      <c r="U6" s="677"/>
      <c r="V6" s="677"/>
      <c r="W6" s="677"/>
      <c r="X6" s="677"/>
    </row>
    <row r="7" spans="1:24" ht="15" customHeight="1" x14ac:dyDescent="0.25">
      <c r="A7" s="1262" t="s">
        <v>2</v>
      </c>
      <c r="B7" s="1262" t="s">
        <v>254</v>
      </c>
      <c r="C7" s="1262" t="s">
        <v>409</v>
      </c>
      <c r="D7" s="1264" t="s">
        <v>556</v>
      </c>
      <c r="E7" s="1265"/>
      <c r="F7" s="1266"/>
      <c r="G7" s="1255" t="s">
        <v>656</v>
      </c>
      <c r="H7" s="1256"/>
      <c r="I7" s="1256"/>
      <c r="J7" s="1256"/>
      <c r="K7" s="1256"/>
      <c r="L7" s="1257"/>
      <c r="M7" s="1255" t="s">
        <v>1074</v>
      </c>
      <c r="N7" s="1256"/>
      <c r="O7" s="1257"/>
      <c r="P7" s="1256"/>
      <c r="Q7" s="1256"/>
      <c r="R7" s="1257"/>
      <c r="S7" s="1406" t="s">
        <v>1075</v>
      </c>
      <c r="T7" s="1407"/>
      <c r="U7" s="1408"/>
      <c r="V7" s="1407"/>
      <c r="W7" s="1407"/>
      <c r="X7" s="1408"/>
    </row>
    <row r="8" spans="1:24" ht="21.75" customHeight="1" x14ac:dyDescent="0.25">
      <c r="A8" s="1262"/>
      <c r="B8" s="1262"/>
      <c r="C8" s="1262"/>
      <c r="D8" s="1267"/>
      <c r="E8" s="1268"/>
      <c r="F8" s="1269"/>
      <c r="G8" s="1259" t="s">
        <v>6</v>
      </c>
      <c r="H8" s="1260"/>
      <c r="I8" s="1259" t="s">
        <v>7</v>
      </c>
      <c r="J8" s="1260"/>
      <c r="K8" s="1259" t="s">
        <v>8</v>
      </c>
      <c r="L8" s="1260"/>
      <c r="M8" s="1259" t="s">
        <v>6</v>
      </c>
      <c r="N8" s="1260"/>
      <c r="O8" s="1261" t="s">
        <v>7</v>
      </c>
      <c r="P8" s="1260"/>
      <c r="Q8" s="1259" t="s">
        <v>8</v>
      </c>
      <c r="R8" s="1260"/>
      <c r="S8" s="1409" t="s">
        <v>6</v>
      </c>
      <c r="T8" s="1410"/>
      <c r="U8" s="1411" t="s">
        <v>7</v>
      </c>
      <c r="V8" s="1410"/>
      <c r="W8" s="1409" t="s">
        <v>8</v>
      </c>
      <c r="X8" s="1410"/>
    </row>
    <row r="9" spans="1:24" ht="19.899999999999999" customHeight="1" x14ac:dyDescent="0.25">
      <c r="A9" s="1263"/>
      <c r="B9" s="1263"/>
      <c r="C9" s="1263"/>
      <c r="D9" s="815" t="s">
        <v>6</v>
      </c>
      <c r="E9" s="815" t="s">
        <v>7</v>
      </c>
      <c r="F9" s="816" t="s">
        <v>8</v>
      </c>
      <c r="G9" s="817" t="s">
        <v>256</v>
      </c>
      <c r="H9" s="818" t="s">
        <v>27</v>
      </c>
      <c r="I9" s="817" t="s">
        <v>256</v>
      </c>
      <c r="J9" s="818" t="s">
        <v>27</v>
      </c>
      <c r="K9" s="817" t="s">
        <v>256</v>
      </c>
      <c r="L9" s="818" t="s">
        <v>27</v>
      </c>
      <c r="M9" s="817" t="s">
        <v>256</v>
      </c>
      <c r="N9" s="818" t="s">
        <v>27</v>
      </c>
      <c r="O9" s="817" t="s">
        <v>256</v>
      </c>
      <c r="P9" s="819" t="s">
        <v>27</v>
      </c>
      <c r="Q9" s="817" t="s">
        <v>256</v>
      </c>
      <c r="R9" s="818" t="s">
        <v>27</v>
      </c>
      <c r="S9" s="1412" t="s">
        <v>256</v>
      </c>
      <c r="T9" s="1413" t="s">
        <v>27</v>
      </c>
      <c r="U9" s="1412" t="s">
        <v>256</v>
      </c>
      <c r="V9" s="1414" t="s">
        <v>27</v>
      </c>
      <c r="W9" s="1412" t="s">
        <v>256</v>
      </c>
      <c r="X9" s="1413" t="s">
        <v>27</v>
      </c>
    </row>
    <row r="10" spans="1:24" x14ac:dyDescent="0.25">
      <c r="A10" s="820">
        <v>1</v>
      </c>
      <c r="B10" s="820">
        <v>2</v>
      </c>
      <c r="C10" s="820">
        <v>3</v>
      </c>
      <c r="D10" s="820">
        <v>4</v>
      </c>
      <c r="E10" s="820">
        <v>5</v>
      </c>
      <c r="F10" s="820">
        <v>6</v>
      </c>
      <c r="G10" s="820">
        <v>7</v>
      </c>
      <c r="H10" s="820">
        <v>8</v>
      </c>
      <c r="I10" s="820">
        <v>9</v>
      </c>
      <c r="J10" s="820">
        <v>10</v>
      </c>
      <c r="K10" s="820">
        <v>11</v>
      </c>
      <c r="L10" s="820">
        <v>12</v>
      </c>
      <c r="M10" s="820">
        <v>13</v>
      </c>
      <c r="N10" s="820">
        <v>14</v>
      </c>
      <c r="O10" s="820">
        <v>15</v>
      </c>
      <c r="P10" s="820">
        <v>16</v>
      </c>
      <c r="Q10" s="820">
        <v>17</v>
      </c>
      <c r="R10" s="820">
        <v>18</v>
      </c>
      <c r="S10" s="1415">
        <v>19</v>
      </c>
      <c r="T10" s="1415">
        <v>20</v>
      </c>
      <c r="U10" s="1415">
        <v>21</v>
      </c>
      <c r="V10" s="1415">
        <v>22</v>
      </c>
      <c r="W10" s="1415">
        <v>23</v>
      </c>
      <c r="X10" s="1415">
        <v>24</v>
      </c>
    </row>
    <row r="11" spans="1:24" ht="20.100000000000001" customHeight="1" x14ac:dyDescent="0.25">
      <c r="A11" s="560">
        <v>1</v>
      </c>
      <c r="B11" s="130">
        <f>'9'!B9</f>
        <v>0</v>
      </c>
      <c r="C11" s="130">
        <f>'9'!C9</f>
        <v>0</v>
      </c>
      <c r="D11" s="679">
        <f>'21'!D12</f>
        <v>0</v>
      </c>
      <c r="E11" s="679">
        <f>'21'!G12</f>
        <v>0</v>
      </c>
      <c r="F11" s="679">
        <f t="shared" ref="F11:F30" si="0">SUM(D11:E11)</f>
        <v>0</v>
      </c>
      <c r="G11" s="680"/>
      <c r="H11" s="681" t="e">
        <f>G11/D11*100</f>
        <v>#DIV/0!</v>
      </c>
      <c r="I11" s="679"/>
      <c r="J11" s="682" t="e">
        <f t="shared" ref="J11:J29" si="1">I11/E11*100</f>
        <v>#DIV/0!</v>
      </c>
      <c r="K11" s="679">
        <f t="shared" ref="K11:K30" si="2">G11+I11</f>
        <v>0</v>
      </c>
      <c r="L11" s="682" t="e">
        <f t="shared" ref="L11:L30" si="3">K11/F11*100</f>
        <v>#DIV/0!</v>
      </c>
      <c r="M11" s="679"/>
      <c r="N11" s="681" t="e">
        <f>M11/G11*100</f>
        <v>#DIV/0!</v>
      </c>
      <c r="O11" s="679"/>
      <c r="P11" s="683" t="e">
        <f>O11/I11*100</f>
        <v>#DIV/0!</v>
      </c>
      <c r="Q11" s="679">
        <f t="shared" ref="Q11:Q30" si="4">M11+O11</f>
        <v>0</v>
      </c>
      <c r="R11" s="681" t="e">
        <f>Q11/K11*100</f>
        <v>#DIV/0!</v>
      </c>
      <c r="S11" s="684"/>
      <c r="T11" s="685" t="e">
        <f>S11/D11*100</f>
        <v>#DIV/0!</v>
      </c>
      <c r="U11" s="684"/>
      <c r="V11" s="686" t="e">
        <f>U11/E11*100</f>
        <v>#DIV/0!</v>
      </c>
      <c r="W11" s="684">
        <f t="shared" ref="W11" si="5">S11+U11</f>
        <v>0</v>
      </c>
      <c r="X11" s="685" t="e">
        <f>W11/F11*100</f>
        <v>#DIV/0!</v>
      </c>
    </row>
    <row r="12" spans="1:24" ht="20.100000000000001" customHeight="1" x14ac:dyDescent="0.25">
      <c r="A12" s="556">
        <v>2</v>
      </c>
      <c r="B12" s="130">
        <f>'9'!B10</f>
        <v>0</v>
      </c>
      <c r="C12" s="130">
        <f>'9'!C10</f>
        <v>0</v>
      </c>
      <c r="D12" s="679">
        <f>'21'!D13</f>
        <v>0</v>
      </c>
      <c r="E12" s="679">
        <f>'21'!G13</f>
        <v>0</v>
      </c>
      <c r="F12" s="679">
        <f t="shared" si="0"/>
        <v>0</v>
      </c>
      <c r="G12" s="680"/>
      <c r="H12" s="681" t="e">
        <f t="shared" ref="H12:H30" si="6">G12/D12*100</f>
        <v>#DIV/0!</v>
      </c>
      <c r="I12" s="679"/>
      <c r="J12" s="682" t="e">
        <f t="shared" si="1"/>
        <v>#DIV/0!</v>
      </c>
      <c r="K12" s="679">
        <f t="shared" si="2"/>
        <v>0</v>
      </c>
      <c r="L12" s="682" t="e">
        <f t="shared" si="3"/>
        <v>#DIV/0!</v>
      </c>
      <c r="M12" s="679"/>
      <c r="N12" s="681" t="e">
        <f t="shared" ref="N12:N30" si="7">M12/G12*100</f>
        <v>#DIV/0!</v>
      </c>
      <c r="O12" s="679"/>
      <c r="P12" s="683" t="e">
        <f t="shared" ref="P12:P30" si="8">O12/I12*100</f>
        <v>#DIV/0!</v>
      </c>
      <c r="Q12" s="679">
        <f t="shared" si="4"/>
        <v>0</v>
      </c>
      <c r="R12" s="681" t="e">
        <f t="shared" ref="R12:R30" si="9">Q12/K12*100</f>
        <v>#DIV/0!</v>
      </c>
      <c r="S12" s="684"/>
      <c r="T12" s="685" t="e">
        <f t="shared" ref="T12:T30" si="10">S12/D12*100</f>
        <v>#DIV/0!</v>
      </c>
      <c r="U12" s="684"/>
      <c r="V12" s="686" t="e">
        <f t="shared" ref="V12:V29" si="11">U12/E12*100</f>
        <v>#DIV/0!</v>
      </c>
      <c r="W12" s="684">
        <f t="shared" ref="W12:W30" si="12">S12+U12</f>
        <v>0</v>
      </c>
      <c r="X12" s="685" t="e">
        <f t="shared" ref="X12:X30" si="13">W12/F12*100</f>
        <v>#DIV/0!</v>
      </c>
    </row>
    <row r="13" spans="1:24" ht="20.100000000000001" customHeight="1" x14ac:dyDescent="0.25">
      <c r="A13" s="556">
        <v>3</v>
      </c>
      <c r="B13" s="130">
        <f>'9'!B11</f>
        <v>0</v>
      </c>
      <c r="C13" s="130">
        <f>'9'!C11</f>
        <v>0</v>
      </c>
      <c r="D13" s="679">
        <f>'21'!D14</f>
        <v>0</v>
      </c>
      <c r="E13" s="679">
        <f>'21'!G14</f>
        <v>0</v>
      </c>
      <c r="F13" s="679">
        <f t="shared" si="0"/>
        <v>0</v>
      </c>
      <c r="G13" s="680"/>
      <c r="H13" s="681" t="e">
        <f t="shared" si="6"/>
        <v>#DIV/0!</v>
      </c>
      <c r="I13" s="679"/>
      <c r="J13" s="682" t="e">
        <f t="shared" si="1"/>
        <v>#DIV/0!</v>
      </c>
      <c r="K13" s="679">
        <f t="shared" si="2"/>
        <v>0</v>
      </c>
      <c r="L13" s="682" t="e">
        <f t="shared" si="3"/>
        <v>#DIV/0!</v>
      </c>
      <c r="M13" s="679"/>
      <c r="N13" s="681" t="e">
        <f t="shared" si="7"/>
        <v>#DIV/0!</v>
      </c>
      <c r="O13" s="679"/>
      <c r="P13" s="683" t="e">
        <f t="shared" si="8"/>
        <v>#DIV/0!</v>
      </c>
      <c r="Q13" s="679">
        <f t="shared" si="4"/>
        <v>0</v>
      </c>
      <c r="R13" s="681" t="e">
        <f t="shared" si="9"/>
        <v>#DIV/0!</v>
      </c>
      <c r="S13" s="684"/>
      <c r="T13" s="685" t="e">
        <f t="shared" si="10"/>
        <v>#DIV/0!</v>
      </c>
      <c r="U13" s="684"/>
      <c r="V13" s="686" t="e">
        <f t="shared" si="11"/>
        <v>#DIV/0!</v>
      </c>
      <c r="W13" s="684">
        <f t="shared" si="12"/>
        <v>0</v>
      </c>
      <c r="X13" s="685" t="e">
        <f t="shared" si="13"/>
        <v>#DIV/0!</v>
      </c>
    </row>
    <row r="14" spans="1:24" ht="20.100000000000001" customHeight="1" x14ac:dyDescent="0.25">
      <c r="A14" s="556">
        <v>4</v>
      </c>
      <c r="B14" s="130">
        <f>'9'!B12</f>
        <v>0</v>
      </c>
      <c r="C14" s="130">
        <f>'9'!C12</f>
        <v>0</v>
      </c>
      <c r="D14" s="679">
        <f>'21'!D15</f>
        <v>0</v>
      </c>
      <c r="E14" s="679">
        <f>'21'!G15</f>
        <v>0</v>
      </c>
      <c r="F14" s="679">
        <f t="shared" si="0"/>
        <v>0</v>
      </c>
      <c r="G14" s="680"/>
      <c r="H14" s="681" t="e">
        <f t="shared" si="6"/>
        <v>#DIV/0!</v>
      </c>
      <c r="I14" s="679"/>
      <c r="J14" s="682" t="e">
        <f t="shared" si="1"/>
        <v>#DIV/0!</v>
      </c>
      <c r="K14" s="679">
        <f t="shared" si="2"/>
        <v>0</v>
      </c>
      <c r="L14" s="682" t="e">
        <f t="shared" si="3"/>
        <v>#DIV/0!</v>
      </c>
      <c r="M14" s="679"/>
      <c r="N14" s="681" t="e">
        <f t="shared" si="7"/>
        <v>#DIV/0!</v>
      </c>
      <c r="O14" s="679"/>
      <c r="P14" s="683" t="e">
        <f t="shared" si="8"/>
        <v>#DIV/0!</v>
      </c>
      <c r="Q14" s="679">
        <f t="shared" si="4"/>
        <v>0</v>
      </c>
      <c r="R14" s="681" t="e">
        <f t="shared" si="9"/>
        <v>#DIV/0!</v>
      </c>
      <c r="S14" s="684"/>
      <c r="T14" s="685" t="e">
        <f t="shared" si="10"/>
        <v>#DIV/0!</v>
      </c>
      <c r="U14" s="684"/>
      <c r="V14" s="686" t="e">
        <f t="shared" si="11"/>
        <v>#DIV/0!</v>
      </c>
      <c r="W14" s="684">
        <f t="shared" si="12"/>
        <v>0</v>
      </c>
      <c r="X14" s="685" t="e">
        <f t="shared" si="13"/>
        <v>#DIV/0!</v>
      </c>
    </row>
    <row r="15" spans="1:24" ht="20.100000000000001" customHeight="1" x14ac:dyDescent="0.25">
      <c r="A15" s="556">
        <v>5</v>
      </c>
      <c r="B15" s="130">
        <f>'9'!B13</f>
        <v>0</v>
      </c>
      <c r="C15" s="130">
        <f>'9'!C13</f>
        <v>0</v>
      </c>
      <c r="D15" s="679">
        <f>'21'!D16</f>
        <v>0</v>
      </c>
      <c r="E15" s="679">
        <f>'21'!G16</f>
        <v>0</v>
      </c>
      <c r="F15" s="679">
        <f t="shared" si="0"/>
        <v>0</v>
      </c>
      <c r="G15" s="680"/>
      <c r="H15" s="681" t="e">
        <f t="shared" si="6"/>
        <v>#DIV/0!</v>
      </c>
      <c r="I15" s="679"/>
      <c r="J15" s="682" t="e">
        <f t="shared" si="1"/>
        <v>#DIV/0!</v>
      </c>
      <c r="K15" s="679">
        <f t="shared" si="2"/>
        <v>0</v>
      </c>
      <c r="L15" s="682" t="e">
        <f t="shared" si="3"/>
        <v>#DIV/0!</v>
      </c>
      <c r="M15" s="679"/>
      <c r="N15" s="681" t="e">
        <f t="shared" si="7"/>
        <v>#DIV/0!</v>
      </c>
      <c r="O15" s="679"/>
      <c r="P15" s="683" t="e">
        <f t="shared" si="8"/>
        <v>#DIV/0!</v>
      </c>
      <c r="Q15" s="679">
        <f t="shared" si="4"/>
        <v>0</v>
      </c>
      <c r="R15" s="681" t="e">
        <f t="shared" si="9"/>
        <v>#DIV/0!</v>
      </c>
      <c r="S15" s="684"/>
      <c r="T15" s="685" t="e">
        <f t="shared" si="10"/>
        <v>#DIV/0!</v>
      </c>
      <c r="U15" s="684"/>
      <c r="V15" s="686" t="e">
        <f t="shared" si="11"/>
        <v>#DIV/0!</v>
      </c>
      <c r="W15" s="684">
        <f t="shared" si="12"/>
        <v>0</v>
      </c>
      <c r="X15" s="685" t="e">
        <f t="shared" si="13"/>
        <v>#DIV/0!</v>
      </c>
    </row>
    <row r="16" spans="1:24" ht="20.100000000000001" customHeight="1" x14ac:dyDescent="0.25">
      <c r="A16" s="556">
        <v>6</v>
      </c>
      <c r="B16" s="130">
        <f>'9'!B14</f>
        <v>0</v>
      </c>
      <c r="C16" s="130">
        <f>'9'!C14</f>
        <v>0</v>
      </c>
      <c r="D16" s="679">
        <f>'21'!D17</f>
        <v>0</v>
      </c>
      <c r="E16" s="679">
        <f>'21'!G17</f>
        <v>0</v>
      </c>
      <c r="F16" s="679">
        <f t="shared" si="0"/>
        <v>0</v>
      </c>
      <c r="G16" s="679"/>
      <c r="H16" s="681" t="e">
        <f t="shared" si="6"/>
        <v>#DIV/0!</v>
      </c>
      <c r="I16" s="679"/>
      <c r="J16" s="682" t="e">
        <f t="shared" si="1"/>
        <v>#DIV/0!</v>
      </c>
      <c r="K16" s="679">
        <f t="shared" si="2"/>
        <v>0</v>
      </c>
      <c r="L16" s="682" t="e">
        <f t="shared" si="3"/>
        <v>#DIV/0!</v>
      </c>
      <c r="M16" s="679"/>
      <c r="N16" s="681" t="e">
        <f t="shared" si="7"/>
        <v>#DIV/0!</v>
      </c>
      <c r="O16" s="679"/>
      <c r="P16" s="683" t="e">
        <f t="shared" si="8"/>
        <v>#DIV/0!</v>
      </c>
      <c r="Q16" s="679">
        <f t="shared" si="4"/>
        <v>0</v>
      </c>
      <c r="R16" s="681" t="e">
        <f t="shared" si="9"/>
        <v>#DIV/0!</v>
      </c>
      <c r="S16" s="684"/>
      <c r="T16" s="685" t="e">
        <f t="shared" si="10"/>
        <v>#DIV/0!</v>
      </c>
      <c r="U16" s="684"/>
      <c r="V16" s="686" t="e">
        <f t="shared" si="11"/>
        <v>#DIV/0!</v>
      </c>
      <c r="W16" s="684">
        <f t="shared" si="12"/>
        <v>0</v>
      </c>
      <c r="X16" s="685" t="e">
        <f t="shared" si="13"/>
        <v>#DIV/0!</v>
      </c>
    </row>
    <row r="17" spans="1:24" ht="20.100000000000001" customHeight="1" x14ac:dyDescent="0.25">
      <c r="A17" s="556">
        <v>7</v>
      </c>
      <c r="B17" s="130">
        <f>'9'!B15</f>
        <v>0</v>
      </c>
      <c r="C17" s="130">
        <f>'9'!C15</f>
        <v>0</v>
      </c>
      <c r="D17" s="679">
        <f>'21'!D18</f>
        <v>0</v>
      </c>
      <c r="E17" s="679">
        <f>'21'!G18</f>
        <v>0</v>
      </c>
      <c r="F17" s="679">
        <f t="shared" si="0"/>
        <v>0</v>
      </c>
      <c r="G17" s="679"/>
      <c r="H17" s="681" t="e">
        <f t="shared" si="6"/>
        <v>#DIV/0!</v>
      </c>
      <c r="I17" s="679"/>
      <c r="J17" s="682" t="e">
        <f t="shared" si="1"/>
        <v>#DIV/0!</v>
      </c>
      <c r="K17" s="679">
        <f t="shared" si="2"/>
        <v>0</v>
      </c>
      <c r="L17" s="682" t="e">
        <f t="shared" si="3"/>
        <v>#DIV/0!</v>
      </c>
      <c r="M17" s="679"/>
      <c r="N17" s="681" t="e">
        <f t="shared" si="7"/>
        <v>#DIV/0!</v>
      </c>
      <c r="O17" s="679"/>
      <c r="P17" s="683" t="e">
        <f t="shared" si="8"/>
        <v>#DIV/0!</v>
      </c>
      <c r="Q17" s="679">
        <f t="shared" si="4"/>
        <v>0</v>
      </c>
      <c r="R17" s="681" t="e">
        <f t="shared" si="9"/>
        <v>#DIV/0!</v>
      </c>
      <c r="S17" s="684"/>
      <c r="T17" s="685" t="e">
        <f t="shared" si="10"/>
        <v>#DIV/0!</v>
      </c>
      <c r="U17" s="684"/>
      <c r="V17" s="686" t="e">
        <f t="shared" si="11"/>
        <v>#DIV/0!</v>
      </c>
      <c r="W17" s="684">
        <f t="shared" si="12"/>
        <v>0</v>
      </c>
      <c r="X17" s="685" t="e">
        <f t="shared" si="13"/>
        <v>#DIV/0!</v>
      </c>
    </row>
    <row r="18" spans="1:24" ht="20.100000000000001" customHeight="1" x14ac:dyDescent="0.25">
      <c r="A18" s="556">
        <v>8</v>
      </c>
      <c r="B18" s="130">
        <f>'9'!B16</f>
        <v>0</v>
      </c>
      <c r="C18" s="130">
        <f>'9'!C16</f>
        <v>0</v>
      </c>
      <c r="D18" s="679">
        <f>'21'!D19</f>
        <v>0</v>
      </c>
      <c r="E18" s="679">
        <f>'21'!G19</f>
        <v>0</v>
      </c>
      <c r="F18" s="679">
        <f t="shared" si="0"/>
        <v>0</v>
      </c>
      <c r="G18" s="679"/>
      <c r="H18" s="681" t="e">
        <f t="shared" si="6"/>
        <v>#DIV/0!</v>
      </c>
      <c r="I18" s="679"/>
      <c r="J18" s="682" t="e">
        <f t="shared" si="1"/>
        <v>#DIV/0!</v>
      </c>
      <c r="K18" s="679">
        <f t="shared" si="2"/>
        <v>0</v>
      </c>
      <c r="L18" s="682" t="e">
        <f t="shared" si="3"/>
        <v>#DIV/0!</v>
      </c>
      <c r="M18" s="679"/>
      <c r="N18" s="681" t="e">
        <f t="shared" si="7"/>
        <v>#DIV/0!</v>
      </c>
      <c r="O18" s="679"/>
      <c r="P18" s="683" t="e">
        <f t="shared" si="8"/>
        <v>#DIV/0!</v>
      </c>
      <c r="Q18" s="679">
        <f t="shared" si="4"/>
        <v>0</v>
      </c>
      <c r="R18" s="681" t="e">
        <f t="shared" si="9"/>
        <v>#DIV/0!</v>
      </c>
      <c r="S18" s="684"/>
      <c r="T18" s="685" t="e">
        <f t="shared" si="10"/>
        <v>#DIV/0!</v>
      </c>
      <c r="U18" s="684"/>
      <c r="V18" s="686" t="e">
        <f t="shared" si="11"/>
        <v>#DIV/0!</v>
      </c>
      <c r="W18" s="684">
        <f t="shared" si="12"/>
        <v>0</v>
      </c>
      <c r="X18" s="685" t="e">
        <f t="shared" si="13"/>
        <v>#DIV/0!</v>
      </c>
    </row>
    <row r="19" spans="1:24" ht="20.100000000000001" customHeight="1" x14ac:dyDescent="0.25">
      <c r="A19" s="556">
        <v>9</v>
      </c>
      <c r="B19" s="130">
        <f>'9'!B17</f>
        <v>0</v>
      </c>
      <c r="C19" s="130">
        <f>'9'!C17</f>
        <v>0</v>
      </c>
      <c r="D19" s="679">
        <f>'21'!D20</f>
        <v>0</v>
      </c>
      <c r="E19" s="679">
        <f>'21'!G20</f>
        <v>0</v>
      </c>
      <c r="F19" s="679">
        <f t="shared" si="0"/>
        <v>0</v>
      </c>
      <c r="G19" s="679"/>
      <c r="H19" s="681" t="e">
        <f t="shared" si="6"/>
        <v>#DIV/0!</v>
      </c>
      <c r="I19" s="679"/>
      <c r="J19" s="682" t="e">
        <f t="shared" si="1"/>
        <v>#DIV/0!</v>
      </c>
      <c r="K19" s="679">
        <f t="shared" si="2"/>
        <v>0</v>
      </c>
      <c r="L19" s="682" t="e">
        <f t="shared" si="3"/>
        <v>#DIV/0!</v>
      </c>
      <c r="M19" s="679"/>
      <c r="N19" s="681" t="e">
        <f t="shared" si="7"/>
        <v>#DIV/0!</v>
      </c>
      <c r="O19" s="679"/>
      <c r="P19" s="683" t="e">
        <f t="shared" si="8"/>
        <v>#DIV/0!</v>
      </c>
      <c r="Q19" s="679">
        <f t="shared" si="4"/>
        <v>0</v>
      </c>
      <c r="R19" s="681" t="e">
        <f t="shared" si="9"/>
        <v>#DIV/0!</v>
      </c>
      <c r="S19" s="684"/>
      <c r="T19" s="685" t="e">
        <f t="shared" si="10"/>
        <v>#DIV/0!</v>
      </c>
      <c r="U19" s="684"/>
      <c r="V19" s="686" t="e">
        <f t="shared" si="11"/>
        <v>#DIV/0!</v>
      </c>
      <c r="W19" s="684">
        <f t="shared" si="12"/>
        <v>0</v>
      </c>
      <c r="X19" s="685" t="e">
        <f t="shared" si="13"/>
        <v>#DIV/0!</v>
      </c>
    </row>
    <row r="20" spans="1:24" ht="20.100000000000001" customHeight="1" x14ac:dyDescent="0.25">
      <c r="A20" s="556">
        <v>10</v>
      </c>
      <c r="B20" s="130">
        <f>'9'!B18</f>
        <v>0</v>
      </c>
      <c r="C20" s="130">
        <f>'9'!C18</f>
        <v>0</v>
      </c>
      <c r="D20" s="679">
        <f>'21'!D21</f>
        <v>0</v>
      </c>
      <c r="E20" s="679">
        <f>'21'!G21</f>
        <v>0</v>
      </c>
      <c r="F20" s="679">
        <f t="shared" si="0"/>
        <v>0</v>
      </c>
      <c r="G20" s="679"/>
      <c r="H20" s="681" t="e">
        <f t="shared" si="6"/>
        <v>#DIV/0!</v>
      </c>
      <c r="I20" s="679"/>
      <c r="J20" s="682" t="e">
        <f t="shared" si="1"/>
        <v>#DIV/0!</v>
      </c>
      <c r="K20" s="679">
        <f t="shared" si="2"/>
        <v>0</v>
      </c>
      <c r="L20" s="682" t="e">
        <f t="shared" si="3"/>
        <v>#DIV/0!</v>
      </c>
      <c r="M20" s="679"/>
      <c r="N20" s="681" t="e">
        <f t="shared" si="7"/>
        <v>#DIV/0!</v>
      </c>
      <c r="O20" s="679"/>
      <c r="P20" s="683" t="e">
        <f t="shared" si="8"/>
        <v>#DIV/0!</v>
      </c>
      <c r="Q20" s="679">
        <f t="shared" si="4"/>
        <v>0</v>
      </c>
      <c r="R20" s="681" t="e">
        <f t="shared" si="9"/>
        <v>#DIV/0!</v>
      </c>
      <c r="S20" s="684"/>
      <c r="T20" s="685" t="e">
        <f t="shared" si="10"/>
        <v>#DIV/0!</v>
      </c>
      <c r="U20" s="684"/>
      <c r="V20" s="686" t="e">
        <f t="shared" si="11"/>
        <v>#DIV/0!</v>
      </c>
      <c r="W20" s="684">
        <f t="shared" si="12"/>
        <v>0</v>
      </c>
      <c r="X20" s="685" t="e">
        <f t="shared" si="13"/>
        <v>#DIV/0!</v>
      </c>
    </row>
    <row r="21" spans="1:24" ht="20.100000000000001" customHeight="1" x14ac:dyDescent="0.25">
      <c r="A21" s="556">
        <v>11</v>
      </c>
      <c r="B21" s="130">
        <f>'9'!B19</f>
        <v>0</v>
      </c>
      <c r="C21" s="130">
        <f>'9'!C19</f>
        <v>0</v>
      </c>
      <c r="D21" s="679">
        <f>'21'!D22</f>
        <v>0</v>
      </c>
      <c r="E21" s="679">
        <f>'21'!G22</f>
        <v>0</v>
      </c>
      <c r="F21" s="679">
        <f t="shared" si="0"/>
        <v>0</v>
      </c>
      <c r="G21" s="679"/>
      <c r="H21" s="681" t="e">
        <f t="shared" si="6"/>
        <v>#DIV/0!</v>
      </c>
      <c r="I21" s="679"/>
      <c r="J21" s="682" t="e">
        <f t="shared" si="1"/>
        <v>#DIV/0!</v>
      </c>
      <c r="K21" s="679">
        <f t="shared" si="2"/>
        <v>0</v>
      </c>
      <c r="L21" s="682" t="e">
        <f t="shared" si="3"/>
        <v>#DIV/0!</v>
      </c>
      <c r="M21" s="679"/>
      <c r="N21" s="681" t="e">
        <f t="shared" si="7"/>
        <v>#DIV/0!</v>
      </c>
      <c r="O21" s="679"/>
      <c r="P21" s="683" t="e">
        <f t="shared" si="8"/>
        <v>#DIV/0!</v>
      </c>
      <c r="Q21" s="679">
        <f t="shared" si="4"/>
        <v>0</v>
      </c>
      <c r="R21" s="681" t="e">
        <f t="shared" si="9"/>
        <v>#DIV/0!</v>
      </c>
      <c r="S21" s="684"/>
      <c r="T21" s="685" t="e">
        <f t="shared" si="10"/>
        <v>#DIV/0!</v>
      </c>
      <c r="U21" s="684"/>
      <c r="V21" s="686" t="e">
        <f t="shared" si="11"/>
        <v>#DIV/0!</v>
      </c>
      <c r="W21" s="684">
        <f t="shared" si="12"/>
        <v>0</v>
      </c>
      <c r="X21" s="685" t="e">
        <f t="shared" si="13"/>
        <v>#DIV/0!</v>
      </c>
    </row>
    <row r="22" spans="1:24" ht="20.100000000000001" customHeight="1" x14ac:dyDescent="0.25">
      <c r="A22" s="556">
        <v>12</v>
      </c>
      <c r="B22" s="130">
        <f>'9'!B20</f>
        <v>0</v>
      </c>
      <c r="C22" s="130">
        <f>'9'!C20</f>
        <v>0</v>
      </c>
      <c r="D22" s="679">
        <f>'21'!D23</f>
        <v>0</v>
      </c>
      <c r="E22" s="679">
        <f>'21'!G23</f>
        <v>0</v>
      </c>
      <c r="F22" s="679">
        <f t="shared" si="0"/>
        <v>0</v>
      </c>
      <c r="G22" s="679"/>
      <c r="H22" s="681" t="e">
        <f t="shared" si="6"/>
        <v>#DIV/0!</v>
      </c>
      <c r="I22" s="679"/>
      <c r="J22" s="682" t="e">
        <f t="shared" si="1"/>
        <v>#DIV/0!</v>
      </c>
      <c r="K22" s="679">
        <f t="shared" si="2"/>
        <v>0</v>
      </c>
      <c r="L22" s="682" t="e">
        <f t="shared" si="3"/>
        <v>#DIV/0!</v>
      </c>
      <c r="M22" s="679"/>
      <c r="N22" s="681" t="e">
        <f t="shared" si="7"/>
        <v>#DIV/0!</v>
      </c>
      <c r="O22" s="679"/>
      <c r="P22" s="683" t="e">
        <f t="shared" si="8"/>
        <v>#DIV/0!</v>
      </c>
      <c r="Q22" s="679">
        <f t="shared" si="4"/>
        <v>0</v>
      </c>
      <c r="R22" s="681" t="e">
        <f t="shared" si="9"/>
        <v>#DIV/0!</v>
      </c>
      <c r="S22" s="684"/>
      <c r="T22" s="685" t="e">
        <f t="shared" si="10"/>
        <v>#DIV/0!</v>
      </c>
      <c r="U22" s="684"/>
      <c r="V22" s="686" t="e">
        <f t="shared" si="11"/>
        <v>#DIV/0!</v>
      </c>
      <c r="W22" s="684">
        <f t="shared" si="12"/>
        <v>0</v>
      </c>
      <c r="X22" s="685" t="e">
        <f t="shared" si="13"/>
        <v>#DIV/0!</v>
      </c>
    </row>
    <row r="23" spans="1:24" ht="20.100000000000001" customHeight="1" x14ac:dyDescent="0.25">
      <c r="A23" s="556">
        <v>13</v>
      </c>
      <c r="B23" s="130">
        <f>'9'!B21</f>
        <v>0</v>
      </c>
      <c r="C23" s="130">
        <f>'9'!C21</f>
        <v>0</v>
      </c>
      <c r="D23" s="679">
        <f>'21'!D24</f>
        <v>0</v>
      </c>
      <c r="E23" s="679">
        <f>'21'!G24</f>
        <v>0</v>
      </c>
      <c r="F23" s="679">
        <f t="shared" si="0"/>
        <v>0</v>
      </c>
      <c r="G23" s="679"/>
      <c r="H23" s="681" t="e">
        <f t="shared" si="6"/>
        <v>#DIV/0!</v>
      </c>
      <c r="I23" s="679"/>
      <c r="J23" s="682" t="e">
        <f t="shared" si="1"/>
        <v>#DIV/0!</v>
      </c>
      <c r="K23" s="679">
        <f t="shared" si="2"/>
        <v>0</v>
      </c>
      <c r="L23" s="682" t="e">
        <f t="shared" si="3"/>
        <v>#DIV/0!</v>
      </c>
      <c r="M23" s="679"/>
      <c r="N23" s="681" t="e">
        <f t="shared" si="7"/>
        <v>#DIV/0!</v>
      </c>
      <c r="O23" s="679"/>
      <c r="P23" s="683" t="e">
        <f t="shared" si="8"/>
        <v>#DIV/0!</v>
      </c>
      <c r="Q23" s="679">
        <f t="shared" si="4"/>
        <v>0</v>
      </c>
      <c r="R23" s="681" t="e">
        <f t="shared" si="9"/>
        <v>#DIV/0!</v>
      </c>
      <c r="S23" s="684"/>
      <c r="T23" s="685" t="e">
        <f t="shared" si="10"/>
        <v>#DIV/0!</v>
      </c>
      <c r="U23" s="684"/>
      <c r="V23" s="686" t="e">
        <f t="shared" si="11"/>
        <v>#DIV/0!</v>
      </c>
      <c r="W23" s="684">
        <f t="shared" si="12"/>
        <v>0</v>
      </c>
      <c r="X23" s="685" t="e">
        <f t="shared" si="13"/>
        <v>#DIV/0!</v>
      </c>
    </row>
    <row r="24" spans="1:24" ht="20.100000000000001" customHeight="1" x14ac:dyDescent="0.25">
      <c r="A24" s="556">
        <v>14</v>
      </c>
      <c r="B24" s="130">
        <f>'9'!B22</f>
        <v>0</v>
      </c>
      <c r="C24" s="130">
        <f>'9'!C22</f>
        <v>0</v>
      </c>
      <c r="D24" s="679">
        <f>'21'!D25</f>
        <v>0</v>
      </c>
      <c r="E24" s="679">
        <f>'21'!G25</f>
        <v>0</v>
      </c>
      <c r="F24" s="679">
        <f t="shared" si="0"/>
        <v>0</v>
      </c>
      <c r="G24" s="679"/>
      <c r="H24" s="681" t="e">
        <f t="shared" si="6"/>
        <v>#DIV/0!</v>
      </c>
      <c r="I24" s="679"/>
      <c r="J24" s="682" t="e">
        <f t="shared" si="1"/>
        <v>#DIV/0!</v>
      </c>
      <c r="K24" s="679">
        <f t="shared" si="2"/>
        <v>0</v>
      </c>
      <c r="L24" s="682" t="e">
        <f t="shared" si="3"/>
        <v>#DIV/0!</v>
      </c>
      <c r="M24" s="679"/>
      <c r="N24" s="681" t="e">
        <f t="shared" si="7"/>
        <v>#DIV/0!</v>
      </c>
      <c r="O24" s="679"/>
      <c r="P24" s="683" t="e">
        <f t="shared" si="8"/>
        <v>#DIV/0!</v>
      </c>
      <c r="Q24" s="679">
        <f t="shared" si="4"/>
        <v>0</v>
      </c>
      <c r="R24" s="681" t="e">
        <f t="shared" si="9"/>
        <v>#DIV/0!</v>
      </c>
      <c r="S24" s="684"/>
      <c r="T24" s="685" t="e">
        <f t="shared" si="10"/>
        <v>#DIV/0!</v>
      </c>
      <c r="U24" s="684"/>
      <c r="V24" s="686" t="e">
        <f t="shared" si="11"/>
        <v>#DIV/0!</v>
      </c>
      <c r="W24" s="684">
        <f t="shared" si="12"/>
        <v>0</v>
      </c>
      <c r="X24" s="685" t="e">
        <f t="shared" si="13"/>
        <v>#DIV/0!</v>
      </c>
    </row>
    <row r="25" spans="1:24" ht="20.100000000000001" customHeight="1" x14ac:dyDescent="0.25">
      <c r="A25" s="556">
        <v>15</v>
      </c>
      <c r="B25" s="130">
        <f>'9'!B23</f>
        <v>0</v>
      </c>
      <c r="C25" s="130">
        <f>'9'!C23</f>
        <v>0</v>
      </c>
      <c r="D25" s="679">
        <f>'21'!D26</f>
        <v>0</v>
      </c>
      <c r="E25" s="679">
        <f>'21'!G26</f>
        <v>0</v>
      </c>
      <c r="F25" s="679">
        <f t="shared" si="0"/>
        <v>0</v>
      </c>
      <c r="G25" s="679"/>
      <c r="H25" s="681" t="e">
        <f t="shared" si="6"/>
        <v>#DIV/0!</v>
      </c>
      <c r="I25" s="679"/>
      <c r="J25" s="682" t="e">
        <f t="shared" si="1"/>
        <v>#DIV/0!</v>
      </c>
      <c r="K25" s="679">
        <f t="shared" si="2"/>
        <v>0</v>
      </c>
      <c r="L25" s="682" t="e">
        <f t="shared" si="3"/>
        <v>#DIV/0!</v>
      </c>
      <c r="M25" s="679"/>
      <c r="N25" s="681" t="e">
        <f t="shared" si="7"/>
        <v>#DIV/0!</v>
      </c>
      <c r="O25" s="679"/>
      <c r="P25" s="683" t="e">
        <f t="shared" si="8"/>
        <v>#DIV/0!</v>
      </c>
      <c r="Q25" s="679">
        <f t="shared" si="4"/>
        <v>0</v>
      </c>
      <c r="R25" s="681" t="e">
        <f t="shared" si="9"/>
        <v>#DIV/0!</v>
      </c>
      <c r="S25" s="684"/>
      <c r="T25" s="685" t="e">
        <f t="shared" si="10"/>
        <v>#DIV/0!</v>
      </c>
      <c r="U25" s="684"/>
      <c r="V25" s="686" t="e">
        <f t="shared" si="11"/>
        <v>#DIV/0!</v>
      </c>
      <c r="W25" s="684">
        <f t="shared" si="12"/>
        <v>0</v>
      </c>
      <c r="X25" s="685" t="e">
        <f t="shared" si="13"/>
        <v>#DIV/0!</v>
      </c>
    </row>
    <row r="26" spans="1:24" ht="20.100000000000001" customHeight="1" x14ac:dyDescent="0.25">
      <c r="A26" s="556">
        <v>16</v>
      </c>
      <c r="B26" s="130">
        <f>'9'!B24</f>
        <v>0</v>
      </c>
      <c r="C26" s="130">
        <f>'9'!C24</f>
        <v>0</v>
      </c>
      <c r="D26" s="679">
        <f>'21'!D27</f>
        <v>0</v>
      </c>
      <c r="E26" s="679">
        <f>'21'!G27</f>
        <v>0</v>
      </c>
      <c r="F26" s="679">
        <f t="shared" si="0"/>
        <v>0</v>
      </c>
      <c r="G26" s="679"/>
      <c r="H26" s="681" t="e">
        <f t="shared" si="6"/>
        <v>#DIV/0!</v>
      </c>
      <c r="I26" s="679"/>
      <c r="J26" s="682" t="e">
        <f t="shared" si="1"/>
        <v>#DIV/0!</v>
      </c>
      <c r="K26" s="679">
        <f t="shared" si="2"/>
        <v>0</v>
      </c>
      <c r="L26" s="682" t="e">
        <f t="shared" si="3"/>
        <v>#DIV/0!</v>
      </c>
      <c r="M26" s="679"/>
      <c r="N26" s="681" t="e">
        <f t="shared" si="7"/>
        <v>#DIV/0!</v>
      </c>
      <c r="O26" s="679"/>
      <c r="P26" s="683" t="e">
        <f t="shared" si="8"/>
        <v>#DIV/0!</v>
      </c>
      <c r="Q26" s="679">
        <f t="shared" si="4"/>
        <v>0</v>
      </c>
      <c r="R26" s="681" t="e">
        <f t="shared" si="9"/>
        <v>#DIV/0!</v>
      </c>
      <c r="S26" s="684"/>
      <c r="T26" s="685" t="e">
        <f t="shared" si="10"/>
        <v>#DIV/0!</v>
      </c>
      <c r="U26" s="684"/>
      <c r="V26" s="686" t="e">
        <f t="shared" si="11"/>
        <v>#DIV/0!</v>
      </c>
      <c r="W26" s="684">
        <f t="shared" si="12"/>
        <v>0</v>
      </c>
      <c r="X26" s="685" t="e">
        <f t="shared" si="13"/>
        <v>#DIV/0!</v>
      </c>
    </row>
    <row r="27" spans="1:24" ht="20.100000000000001" customHeight="1" x14ac:dyDescent="0.25">
      <c r="A27" s="556">
        <v>17</v>
      </c>
      <c r="B27" s="130">
        <f>'9'!B25</f>
        <v>0</v>
      </c>
      <c r="C27" s="130">
        <f>'9'!C25</f>
        <v>0</v>
      </c>
      <c r="D27" s="679">
        <f>'21'!D28</f>
        <v>0</v>
      </c>
      <c r="E27" s="679">
        <f>'21'!G28</f>
        <v>0</v>
      </c>
      <c r="F27" s="679">
        <f t="shared" si="0"/>
        <v>0</v>
      </c>
      <c r="G27" s="679"/>
      <c r="H27" s="681" t="e">
        <f t="shared" si="6"/>
        <v>#DIV/0!</v>
      </c>
      <c r="I27" s="679"/>
      <c r="J27" s="682" t="e">
        <f t="shared" si="1"/>
        <v>#DIV/0!</v>
      </c>
      <c r="K27" s="679">
        <f t="shared" si="2"/>
        <v>0</v>
      </c>
      <c r="L27" s="682" t="e">
        <f t="shared" si="3"/>
        <v>#DIV/0!</v>
      </c>
      <c r="M27" s="679"/>
      <c r="N27" s="681" t="e">
        <f t="shared" si="7"/>
        <v>#DIV/0!</v>
      </c>
      <c r="O27" s="679"/>
      <c r="P27" s="683" t="e">
        <f t="shared" si="8"/>
        <v>#DIV/0!</v>
      </c>
      <c r="Q27" s="679">
        <f t="shared" si="4"/>
        <v>0</v>
      </c>
      <c r="R27" s="681" t="e">
        <f t="shared" si="9"/>
        <v>#DIV/0!</v>
      </c>
      <c r="S27" s="684"/>
      <c r="T27" s="685" t="e">
        <f t="shared" si="10"/>
        <v>#DIV/0!</v>
      </c>
      <c r="U27" s="684"/>
      <c r="V27" s="686" t="e">
        <f t="shared" si="11"/>
        <v>#DIV/0!</v>
      </c>
      <c r="W27" s="684">
        <f t="shared" si="12"/>
        <v>0</v>
      </c>
      <c r="X27" s="685" t="e">
        <f t="shared" si="13"/>
        <v>#DIV/0!</v>
      </c>
    </row>
    <row r="28" spans="1:24" ht="20.100000000000001" customHeight="1" x14ac:dyDescent="0.25">
      <c r="A28" s="556">
        <v>18</v>
      </c>
      <c r="B28" s="130">
        <f>'9'!B26</f>
        <v>0</v>
      </c>
      <c r="C28" s="130">
        <f>'9'!C26</f>
        <v>0</v>
      </c>
      <c r="D28" s="679">
        <f>'21'!D29</f>
        <v>0</v>
      </c>
      <c r="E28" s="679">
        <f>'21'!G29</f>
        <v>0</v>
      </c>
      <c r="F28" s="679">
        <f t="shared" si="0"/>
        <v>0</v>
      </c>
      <c r="G28" s="679"/>
      <c r="H28" s="681" t="e">
        <f t="shared" si="6"/>
        <v>#DIV/0!</v>
      </c>
      <c r="I28" s="679"/>
      <c r="J28" s="682" t="e">
        <f t="shared" si="1"/>
        <v>#DIV/0!</v>
      </c>
      <c r="K28" s="679">
        <f t="shared" si="2"/>
        <v>0</v>
      </c>
      <c r="L28" s="682" t="e">
        <f t="shared" si="3"/>
        <v>#DIV/0!</v>
      </c>
      <c r="M28" s="679"/>
      <c r="N28" s="681" t="e">
        <f t="shared" si="7"/>
        <v>#DIV/0!</v>
      </c>
      <c r="O28" s="679"/>
      <c r="P28" s="683" t="e">
        <f t="shared" si="8"/>
        <v>#DIV/0!</v>
      </c>
      <c r="Q28" s="679">
        <f t="shared" si="4"/>
        <v>0</v>
      </c>
      <c r="R28" s="681" t="e">
        <f t="shared" si="9"/>
        <v>#DIV/0!</v>
      </c>
      <c r="S28" s="684"/>
      <c r="T28" s="685" t="e">
        <f t="shared" si="10"/>
        <v>#DIV/0!</v>
      </c>
      <c r="U28" s="684"/>
      <c r="V28" s="686" t="e">
        <f t="shared" si="11"/>
        <v>#DIV/0!</v>
      </c>
      <c r="W28" s="684">
        <f t="shared" si="12"/>
        <v>0</v>
      </c>
      <c r="X28" s="685" t="e">
        <f t="shared" si="13"/>
        <v>#DIV/0!</v>
      </c>
    </row>
    <row r="29" spans="1:24" ht="20.100000000000001" customHeight="1" x14ac:dyDescent="0.25">
      <c r="A29" s="556">
        <v>19</v>
      </c>
      <c r="B29" s="130">
        <f>'9'!B27</f>
        <v>0</v>
      </c>
      <c r="C29" s="130">
        <f>'9'!C27</f>
        <v>0</v>
      </c>
      <c r="D29" s="679">
        <f>'21'!D30</f>
        <v>0</v>
      </c>
      <c r="E29" s="679">
        <f>'21'!G30</f>
        <v>0</v>
      </c>
      <c r="F29" s="679">
        <f t="shared" si="0"/>
        <v>0</v>
      </c>
      <c r="G29" s="679"/>
      <c r="H29" s="681" t="e">
        <f t="shared" si="6"/>
        <v>#DIV/0!</v>
      </c>
      <c r="I29" s="679"/>
      <c r="J29" s="682" t="e">
        <f t="shared" si="1"/>
        <v>#DIV/0!</v>
      </c>
      <c r="K29" s="679">
        <f t="shared" si="2"/>
        <v>0</v>
      </c>
      <c r="L29" s="682" t="e">
        <f t="shared" si="3"/>
        <v>#DIV/0!</v>
      </c>
      <c r="M29" s="679"/>
      <c r="N29" s="681" t="e">
        <f t="shared" si="7"/>
        <v>#DIV/0!</v>
      </c>
      <c r="O29" s="679"/>
      <c r="P29" s="683" t="e">
        <f t="shared" si="8"/>
        <v>#DIV/0!</v>
      </c>
      <c r="Q29" s="679">
        <f t="shared" si="4"/>
        <v>0</v>
      </c>
      <c r="R29" s="681" t="e">
        <f t="shared" si="9"/>
        <v>#DIV/0!</v>
      </c>
      <c r="S29" s="684"/>
      <c r="T29" s="685" t="e">
        <f t="shared" si="10"/>
        <v>#DIV/0!</v>
      </c>
      <c r="U29" s="684"/>
      <c r="V29" s="686" t="e">
        <f t="shared" si="11"/>
        <v>#DIV/0!</v>
      </c>
      <c r="W29" s="684">
        <f t="shared" si="12"/>
        <v>0</v>
      </c>
      <c r="X29" s="685" t="e">
        <f t="shared" si="13"/>
        <v>#DIV/0!</v>
      </c>
    </row>
    <row r="30" spans="1:24" ht="20.100000000000001" customHeight="1" x14ac:dyDescent="0.25">
      <c r="A30" s="556">
        <v>20</v>
      </c>
      <c r="B30" s="130">
        <f>'9'!B28</f>
        <v>0</v>
      </c>
      <c r="C30" s="130">
        <f>'9'!C28</f>
        <v>0</v>
      </c>
      <c r="D30" s="679">
        <f>'21'!D31</f>
        <v>0</v>
      </c>
      <c r="E30" s="679">
        <f>'21'!G31</f>
        <v>0</v>
      </c>
      <c r="F30" s="679">
        <f t="shared" si="0"/>
        <v>0</v>
      </c>
      <c r="G30" s="679"/>
      <c r="H30" s="681" t="e">
        <f t="shared" si="6"/>
        <v>#DIV/0!</v>
      </c>
      <c r="I30" s="679"/>
      <c r="J30" s="682" t="e">
        <f t="shared" ref="J30" si="14">I30/E30*100</f>
        <v>#DIV/0!</v>
      </c>
      <c r="K30" s="679">
        <f t="shared" si="2"/>
        <v>0</v>
      </c>
      <c r="L30" s="682" t="e">
        <f t="shared" si="3"/>
        <v>#DIV/0!</v>
      </c>
      <c r="M30" s="679"/>
      <c r="N30" s="681" t="e">
        <f t="shared" si="7"/>
        <v>#DIV/0!</v>
      </c>
      <c r="O30" s="679"/>
      <c r="P30" s="683" t="e">
        <f t="shared" si="8"/>
        <v>#DIV/0!</v>
      </c>
      <c r="Q30" s="679">
        <f t="shared" si="4"/>
        <v>0</v>
      </c>
      <c r="R30" s="681" t="e">
        <f t="shared" si="9"/>
        <v>#DIV/0!</v>
      </c>
      <c r="S30" s="684"/>
      <c r="T30" s="685" t="e">
        <f t="shared" si="10"/>
        <v>#DIV/0!</v>
      </c>
      <c r="U30" s="684"/>
      <c r="V30" s="686" t="e">
        <f>U30/E30*100</f>
        <v>#DIV/0!</v>
      </c>
      <c r="W30" s="684">
        <f t="shared" si="12"/>
        <v>0</v>
      </c>
      <c r="X30" s="685" t="e">
        <f t="shared" si="13"/>
        <v>#DIV/0!</v>
      </c>
    </row>
    <row r="31" spans="1:24" ht="20.100000000000001" customHeight="1" x14ac:dyDescent="0.25">
      <c r="A31" s="687"/>
      <c r="B31" s="678"/>
      <c r="C31" s="678"/>
      <c r="D31" s="679"/>
      <c r="E31" s="679"/>
      <c r="F31" s="679"/>
      <c r="G31" s="679"/>
      <c r="H31" s="681"/>
      <c r="I31" s="679"/>
      <c r="J31" s="682"/>
      <c r="K31" s="679"/>
      <c r="L31" s="682"/>
      <c r="M31" s="679"/>
      <c r="N31" s="681"/>
      <c r="O31" s="679"/>
      <c r="P31" s="683"/>
      <c r="Q31" s="679"/>
      <c r="R31" s="681"/>
      <c r="S31" s="684"/>
      <c r="T31" s="685"/>
      <c r="U31" s="684"/>
      <c r="V31" s="686"/>
      <c r="W31" s="684"/>
      <c r="X31" s="685"/>
    </row>
    <row r="32" spans="1:24" ht="20.100000000000001" customHeight="1" x14ac:dyDescent="0.25">
      <c r="A32" s="687"/>
      <c r="B32" s="678"/>
      <c r="C32" s="678"/>
      <c r="D32" s="679"/>
      <c r="E32" s="679"/>
      <c r="F32" s="679"/>
      <c r="G32" s="679"/>
      <c r="H32" s="681"/>
      <c r="I32" s="679"/>
      <c r="J32" s="682"/>
      <c r="K32" s="679"/>
      <c r="L32" s="682"/>
      <c r="M32" s="679"/>
      <c r="N32" s="681"/>
      <c r="O32" s="679"/>
      <c r="P32" s="683"/>
      <c r="Q32" s="679"/>
      <c r="R32" s="681"/>
      <c r="S32" s="684"/>
      <c r="T32" s="685"/>
      <c r="U32" s="684"/>
      <c r="V32" s="686"/>
      <c r="W32" s="684"/>
      <c r="X32" s="685"/>
    </row>
    <row r="33" spans="1:24" ht="20.100000000000001" customHeight="1" x14ac:dyDescent="0.25">
      <c r="A33" s="687"/>
      <c r="B33" s="688"/>
      <c r="C33" s="688"/>
      <c r="D33" s="679"/>
      <c r="E33" s="679"/>
      <c r="F33" s="679"/>
      <c r="G33" s="679"/>
      <c r="H33" s="681"/>
      <c r="I33" s="679"/>
      <c r="J33" s="682"/>
      <c r="K33" s="679"/>
      <c r="L33" s="682"/>
      <c r="M33" s="679"/>
      <c r="N33" s="681"/>
      <c r="O33" s="679"/>
      <c r="P33" s="683"/>
      <c r="Q33" s="679"/>
      <c r="R33" s="681"/>
      <c r="S33" s="684"/>
      <c r="T33" s="685"/>
      <c r="U33" s="684"/>
      <c r="V33" s="686"/>
      <c r="W33" s="684"/>
      <c r="X33" s="685"/>
    </row>
    <row r="34" spans="1:24" ht="20.100000000000001" customHeight="1" thickBot="1" x14ac:dyDescent="0.3">
      <c r="A34" s="689" t="s">
        <v>484</v>
      </c>
      <c r="B34" s="690"/>
      <c r="C34" s="691"/>
      <c r="D34" s="692">
        <f>SUM(D11:D33)</f>
        <v>0</v>
      </c>
      <c r="E34" s="692">
        <f>SUM(E11:E33)</f>
        <v>0</v>
      </c>
      <c r="F34" s="692">
        <f>SUM(F11:F33)</f>
        <v>0</v>
      </c>
      <c r="G34" s="692">
        <f>SUM(G11:G33)</f>
        <v>0</v>
      </c>
      <c r="H34" s="693" t="e">
        <f>G34/D34*100</f>
        <v>#DIV/0!</v>
      </c>
      <c r="I34" s="692">
        <f>SUM(I11:I33)</f>
        <v>0</v>
      </c>
      <c r="J34" s="694" t="e">
        <f>I34/E34*100</f>
        <v>#DIV/0!</v>
      </c>
      <c r="K34" s="692">
        <f>SUM(K11:K33)</f>
        <v>0</v>
      </c>
      <c r="L34" s="694" t="e">
        <f>K34/F34*100</f>
        <v>#DIV/0!</v>
      </c>
      <c r="M34" s="692">
        <f>SUM(M11:M33)</f>
        <v>0</v>
      </c>
      <c r="N34" s="693" t="e">
        <f>M34/G34*100</f>
        <v>#DIV/0!</v>
      </c>
      <c r="O34" s="692">
        <f>SUM(O11:O33)</f>
        <v>0</v>
      </c>
      <c r="P34" s="695" t="e">
        <f>O34/I34*100</f>
        <v>#DIV/0!</v>
      </c>
      <c r="Q34" s="692">
        <f>SUM(Q11:Q33)</f>
        <v>0</v>
      </c>
      <c r="R34" s="693" t="e">
        <f>Q34/K34*100</f>
        <v>#DIV/0!</v>
      </c>
      <c r="S34" s="696">
        <f>SUM(S11:S33)</f>
        <v>0</v>
      </c>
      <c r="T34" s="697" t="e">
        <f t="shared" ref="T34" si="15">S34/D34*100</f>
        <v>#DIV/0!</v>
      </c>
      <c r="U34" s="696">
        <f>SUM(U11:U33)</f>
        <v>0</v>
      </c>
      <c r="V34" s="697" t="e">
        <f t="shared" ref="V34" si="16">U34/E34*100</f>
        <v>#DIV/0!</v>
      </c>
      <c r="W34" s="696">
        <f t="shared" ref="W34" si="17">S34+U34</f>
        <v>0</v>
      </c>
      <c r="X34" s="697" t="e">
        <f t="shared" ref="X34" si="18">W34/F34*100</f>
        <v>#DIV/0!</v>
      </c>
    </row>
    <row r="35" spans="1:24" ht="20.100000000000001" customHeight="1" x14ac:dyDescent="0.25">
      <c r="A35" s="698"/>
      <c r="B35" s="698"/>
      <c r="C35" s="698"/>
      <c r="D35" s="698"/>
      <c r="E35" s="698"/>
      <c r="F35" s="698"/>
      <c r="G35" s="698"/>
      <c r="H35" s="698"/>
      <c r="I35" s="698"/>
      <c r="J35" s="698"/>
      <c r="K35" s="698"/>
      <c r="L35" s="698"/>
      <c r="M35" s="698"/>
      <c r="N35" s="698"/>
      <c r="O35" s="698"/>
      <c r="P35" s="699"/>
      <c r="Q35" s="699"/>
      <c r="R35" s="699"/>
      <c r="S35" s="698"/>
      <c r="T35" s="699"/>
      <c r="U35" s="699"/>
      <c r="V35" s="699"/>
      <c r="W35" s="699"/>
      <c r="X35" s="699"/>
    </row>
    <row r="36" spans="1:24" x14ac:dyDescent="0.25">
      <c r="A36" s="700" t="s">
        <v>553</v>
      </c>
    </row>
    <row r="38" spans="1:24" x14ac:dyDescent="0.25">
      <c r="J38" s="701"/>
    </row>
  </sheetData>
  <mergeCells count="17">
    <mergeCell ref="G7:L7"/>
    <mergeCell ref="M7:R7"/>
    <mergeCell ref="A3:X3"/>
    <mergeCell ref="S7:X7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A7:A9"/>
    <mergeCell ref="B7:B9"/>
    <mergeCell ref="C7:C9"/>
    <mergeCell ref="D7:F8"/>
  </mergeCells>
  <printOptions horizontalCentered="1"/>
  <pageMargins left="1.6929133858267718" right="0.9055118110236221" top="1.1417322834645669" bottom="0.9055118110236221" header="0" footer="0"/>
  <pageSetup paperSize="9" scale="43" orientation="landscape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86700-D708-4889-B6D3-B9E59AAE9E3C}">
  <sheetPr codeName="Sheet8">
    <tabColor rgb="FF92D050"/>
    <pageSetUpPr fitToPage="1"/>
  </sheetPr>
  <dimension ref="A1:X38"/>
  <sheetViews>
    <sheetView topLeftCell="D4" zoomScale="70" zoomScaleNormal="70" workbookViewId="0">
      <selection activeCell="A36" sqref="A36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4" width="10.28515625" style="70" bestFit="1" customWidth="1"/>
    <col min="5" max="6" width="10.28515625" style="70" customWidth="1"/>
    <col min="7" max="7" width="10.140625" style="70" customWidth="1"/>
    <col min="8" max="8" width="9.28515625" style="70" customWidth="1"/>
    <col min="9" max="9" width="10.140625" style="70" customWidth="1"/>
    <col min="10" max="10" width="9.28515625" style="70" customWidth="1"/>
    <col min="11" max="11" width="10.140625" style="70" customWidth="1"/>
    <col min="12" max="12" width="9.28515625" style="70" customWidth="1"/>
    <col min="13" max="13" width="10.28515625" style="70" customWidth="1"/>
    <col min="14" max="14" width="9.28515625" style="70" customWidth="1"/>
    <col min="15" max="15" width="10.28515625" style="70" customWidth="1"/>
    <col min="16" max="16" width="9.28515625" style="70" customWidth="1"/>
    <col min="17" max="17" width="10.28515625" style="70" customWidth="1"/>
    <col min="18" max="18" width="9.28515625" style="70" customWidth="1"/>
    <col min="19" max="23" width="9.28515625" style="702"/>
    <col min="24" max="24" width="13.7109375" style="702" customWidth="1"/>
    <col min="25" max="256" width="9.140625" style="70"/>
    <col min="257" max="257" width="5.7109375" style="70" customWidth="1"/>
    <col min="258" max="259" width="21.7109375" style="70" customWidth="1"/>
    <col min="260" max="260" width="10.28515625" style="70" bestFit="1" customWidth="1"/>
    <col min="261" max="262" width="10.28515625" style="70" customWidth="1"/>
    <col min="263" max="274" width="9.28515625" style="70" customWidth="1"/>
    <col min="275" max="512" width="9.140625" style="70"/>
    <col min="513" max="513" width="5.7109375" style="70" customWidth="1"/>
    <col min="514" max="515" width="21.7109375" style="70" customWidth="1"/>
    <col min="516" max="516" width="10.28515625" style="70" bestFit="1" customWidth="1"/>
    <col min="517" max="518" width="10.28515625" style="70" customWidth="1"/>
    <col min="519" max="530" width="9.28515625" style="70" customWidth="1"/>
    <col min="531" max="768" width="9.140625" style="70"/>
    <col min="769" max="769" width="5.7109375" style="70" customWidth="1"/>
    <col min="770" max="771" width="21.7109375" style="70" customWidth="1"/>
    <col min="772" max="772" width="10.28515625" style="70" bestFit="1" customWidth="1"/>
    <col min="773" max="774" width="10.28515625" style="70" customWidth="1"/>
    <col min="775" max="786" width="9.28515625" style="70" customWidth="1"/>
    <col min="787" max="1024" width="9.140625" style="70"/>
    <col min="1025" max="1025" width="5.7109375" style="70" customWidth="1"/>
    <col min="1026" max="1027" width="21.7109375" style="70" customWidth="1"/>
    <col min="1028" max="1028" width="10.28515625" style="70" bestFit="1" customWidth="1"/>
    <col min="1029" max="1030" width="10.28515625" style="70" customWidth="1"/>
    <col min="1031" max="1042" width="9.28515625" style="70" customWidth="1"/>
    <col min="1043" max="1280" width="9.140625" style="70"/>
    <col min="1281" max="1281" width="5.7109375" style="70" customWidth="1"/>
    <col min="1282" max="1283" width="21.7109375" style="70" customWidth="1"/>
    <col min="1284" max="1284" width="10.28515625" style="70" bestFit="1" customWidth="1"/>
    <col min="1285" max="1286" width="10.28515625" style="70" customWidth="1"/>
    <col min="1287" max="1298" width="9.28515625" style="70" customWidth="1"/>
    <col min="1299" max="1536" width="9.140625" style="70"/>
    <col min="1537" max="1537" width="5.7109375" style="70" customWidth="1"/>
    <col min="1538" max="1539" width="21.7109375" style="70" customWidth="1"/>
    <col min="1540" max="1540" width="10.28515625" style="70" bestFit="1" customWidth="1"/>
    <col min="1541" max="1542" width="10.28515625" style="70" customWidth="1"/>
    <col min="1543" max="1554" width="9.28515625" style="70" customWidth="1"/>
    <col min="1555" max="1792" width="9.140625" style="70"/>
    <col min="1793" max="1793" width="5.7109375" style="70" customWidth="1"/>
    <col min="1794" max="1795" width="21.7109375" style="70" customWidth="1"/>
    <col min="1796" max="1796" width="10.28515625" style="70" bestFit="1" customWidth="1"/>
    <col min="1797" max="1798" width="10.28515625" style="70" customWidth="1"/>
    <col min="1799" max="1810" width="9.28515625" style="70" customWidth="1"/>
    <col min="1811" max="2048" width="9.140625" style="70"/>
    <col min="2049" max="2049" width="5.7109375" style="70" customWidth="1"/>
    <col min="2050" max="2051" width="21.7109375" style="70" customWidth="1"/>
    <col min="2052" max="2052" width="10.28515625" style="70" bestFit="1" customWidth="1"/>
    <col min="2053" max="2054" width="10.28515625" style="70" customWidth="1"/>
    <col min="2055" max="2066" width="9.28515625" style="70" customWidth="1"/>
    <col min="2067" max="2304" width="9.140625" style="70"/>
    <col min="2305" max="2305" width="5.7109375" style="70" customWidth="1"/>
    <col min="2306" max="2307" width="21.7109375" style="70" customWidth="1"/>
    <col min="2308" max="2308" width="10.28515625" style="70" bestFit="1" customWidth="1"/>
    <col min="2309" max="2310" width="10.28515625" style="70" customWidth="1"/>
    <col min="2311" max="2322" width="9.28515625" style="70" customWidth="1"/>
    <col min="2323" max="2560" width="9.140625" style="70"/>
    <col min="2561" max="2561" width="5.7109375" style="70" customWidth="1"/>
    <col min="2562" max="2563" width="21.7109375" style="70" customWidth="1"/>
    <col min="2564" max="2564" width="10.28515625" style="70" bestFit="1" customWidth="1"/>
    <col min="2565" max="2566" width="10.28515625" style="70" customWidth="1"/>
    <col min="2567" max="2578" width="9.28515625" style="70" customWidth="1"/>
    <col min="2579" max="2816" width="9.140625" style="70"/>
    <col min="2817" max="2817" width="5.7109375" style="70" customWidth="1"/>
    <col min="2818" max="2819" width="21.7109375" style="70" customWidth="1"/>
    <col min="2820" max="2820" width="10.28515625" style="70" bestFit="1" customWidth="1"/>
    <col min="2821" max="2822" width="10.28515625" style="70" customWidth="1"/>
    <col min="2823" max="2834" width="9.28515625" style="70" customWidth="1"/>
    <col min="2835" max="3072" width="9.140625" style="70"/>
    <col min="3073" max="3073" width="5.7109375" style="70" customWidth="1"/>
    <col min="3074" max="3075" width="21.7109375" style="70" customWidth="1"/>
    <col min="3076" max="3076" width="10.28515625" style="70" bestFit="1" customWidth="1"/>
    <col min="3077" max="3078" width="10.28515625" style="70" customWidth="1"/>
    <col min="3079" max="3090" width="9.28515625" style="70" customWidth="1"/>
    <col min="3091" max="3328" width="9.140625" style="70"/>
    <col min="3329" max="3329" width="5.7109375" style="70" customWidth="1"/>
    <col min="3330" max="3331" width="21.7109375" style="70" customWidth="1"/>
    <col min="3332" max="3332" width="10.28515625" style="70" bestFit="1" customWidth="1"/>
    <col min="3333" max="3334" width="10.28515625" style="70" customWidth="1"/>
    <col min="3335" max="3346" width="9.28515625" style="70" customWidth="1"/>
    <col min="3347" max="3584" width="9.140625" style="70"/>
    <col min="3585" max="3585" width="5.7109375" style="70" customWidth="1"/>
    <col min="3586" max="3587" width="21.7109375" style="70" customWidth="1"/>
    <col min="3588" max="3588" width="10.28515625" style="70" bestFit="1" customWidth="1"/>
    <col min="3589" max="3590" width="10.28515625" style="70" customWidth="1"/>
    <col min="3591" max="3602" width="9.28515625" style="70" customWidth="1"/>
    <col min="3603" max="3840" width="9.140625" style="70"/>
    <col min="3841" max="3841" width="5.7109375" style="70" customWidth="1"/>
    <col min="3842" max="3843" width="21.7109375" style="70" customWidth="1"/>
    <col min="3844" max="3844" width="10.28515625" style="70" bestFit="1" customWidth="1"/>
    <col min="3845" max="3846" width="10.28515625" style="70" customWidth="1"/>
    <col min="3847" max="3858" width="9.28515625" style="70" customWidth="1"/>
    <col min="3859" max="4096" width="9.140625" style="70"/>
    <col min="4097" max="4097" width="5.7109375" style="70" customWidth="1"/>
    <col min="4098" max="4099" width="21.7109375" style="70" customWidth="1"/>
    <col min="4100" max="4100" width="10.28515625" style="70" bestFit="1" customWidth="1"/>
    <col min="4101" max="4102" width="10.28515625" style="70" customWidth="1"/>
    <col min="4103" max="4114" width="9.28515625" style="70" customWidth="1"/>
    <col min="4115" max="4352" width="9.140625" style="70"/>
    <col min="4353" max="4353" width="5.7109375" style="70" customWidth="1"/>
    <col min="4354" max="4355" width="21.7109375" style="70" customWidth="1"/>
    <col min="4356" max="4356" width="10.28515625" style="70" bestFit="1" customWidth="1"/>
    <col min="4357" max="4358" width="10.28515625" style="70" customWidth="1"/>
    <col min="4359" max="4370" width="9.28515625" style="70" customWidth="1"/>
    <col min="4371" max="4608" width="9.140625" style="70"/>
    <col min="4609" max="4609" width="5.7109375" style="70" customWidth="1"/>
    <col min="4610" max="4611" width="21.7109375" style="70" customWidth="1"/>
    <col min="4612" max="4612" width="10.28515625" style="70" bestFit="1" customWidth="1"/>
    <col min="4613" max="4614" width="10.28515625" style="70" customWidth="1"/>
    <col min="4615" max="4626" width="9.28515625" style="70" customWidth="1"/>
    <col min="4627" max="4864" width="9.140625" style="70"/>
    <col min="4865" max="4865" width="5.7109375" style="70" customWidth="1"/>
    <col min="4866" max="4867" width="21.7109375" style="70" customWidth="1"/>
    <col min="4868" max="4868" width="10.28515625" style="70" bestFit="1" customWidth="1"/>
    <col min="4869" max="4870" width="10.28515625" style="70" customWidth="1"/>
    <col min="4871" max="4882" width="9.28515625" style="70" customWidth="1"/>
    <col min="4883" max="5120" width="9.140625" style="70"/>
    <col min="5121" max="5121" width="5.7109375" style="70" customWidth="1"/>
    <col min="5122" max="5123" width="21.7109375" style="70" customWidth="1"/>
    <col min="5124" max="5124" width="10.28515625" style="70" bestFit="1" customWidth="1"/>
    <col min="5125" max="5126" width="10.28515625" style="70" customWidth="1"/>
    <col min="5127" max="5138" width="9.28515625" style="70" customWidth="1"/>
    <col min="5139" max="5376" width="9.140625" style="70"/>
    <col min="5377" max="5377" width="5.7109375" style="70" customWidth="1"/>
    <col min="5378" max="5379" width="21.7109375" style="70" customWidth="1"/>
    <col min="5380" max="5380" width="10.28515625" style="70" bestFit="1" customWidth="1"/>
    <col min="5381" max="5382" width="10.28515625" style="70" customWidth="1"/>
    <col min="5383" max="5394" width="9.28515625" style="70" customWidth="1"/>
    <col min="5395" max="5632" width="9.140625" style="70"/>
    <col min="5633" max="5633" width="5.7109375" style="70" customWidth="1"/>
    <col min="5634" max="5635" width="21.7109375" style="70" customWidth="1"/>
    <col min="5636" max="5636" width="10.28515625" style="70" bestFit="1" customWidth="1"/>
    <col min="5637" max="5638" width="10.28515625" style="70" customWidth="1"/>
    <col min="5639" max="5650" width="9.28515625" style="70" customWidth="1"/>
    <col min="5651" max="5888" width="9.140625" style="70"/>
    <col min="5889" max="5889" width="5.7109375" style="70" customWidth="1"/>
    <col min="5890" max="5891" width="21.7109375" style="70" customWidth="1"/>
    <col min="5892" max="5892" width="10.28515625" style="70" bestFit="1" customWidth="1"/>
    <col min="5893" max="5894" width="10.28515625" style="70" customWidth="1"/>
    <col min="5895" max="5906" width="9.28515625" style="70" customWidth="1"/>
    <col min="5907" max="6144" width="9.140625" style="70"/>
    <col min="6145" max="6145" width="5.7109375" style="70" customWidth="1"/>
    <col min="6146" max="6147" width="21.7109375" style="70" customWidth="1"/>
    <col min="6148" max="6148" width="10.28515625" style="70" bestFit="1" customWidth="1"/>
    <col min="6149" max="6150" width="10.28515625" style="70" customWidth="1"/>
    <col min="6151" max="6162" width="9.28515625" style="70" customWidth="1"/>
    <col min="6163" max="6400" width="9.140625" style="70"/>
    <col min="6401" max="6401" width="5.7109375" style="70" customWidth="1"/>
    <col min="6402" max="6403" width="21.7109375" style="70" customWidth="1"/>
    <col min="6404" max="6404" width="10.28515625" style="70" bestFit="1" customWidth="1"/>
    <col min="6405" max="6406" width="10.28515625" style="70" customWidth="1"/>
    <col min="6407" max="6418" width="9.28515625" style="70" customWidth="1"/>
    <col min="6419" max="6656" width="9.140625" style="70"/>
    <col min="6657" max="6657" width="5.7109375" style="70" customWidth="1"/>
    <col min="6658" max="6659" width="21.7109375" style="70" customWidth="1"/>
    <col min="6660" max="6660" width="10.28515625" style="70" bestFit="1" customWidth="1"/>
    <col min="6661" max="6662" width="10.28515625" style="70" customWidth="1"/>
    <col min="6663" max="6674" width="9.28515625" style="70" customWidth="1"/>
    <col min="6675" max="6912" width="9.140625" style="70"/>
    <col min="6913" max="6913" width="5.7109375" style="70" customWidth="1"/>
    <col min="6914" max="6915" width="21.7109375" style="70" customWidth="1"/>
    <col min="6916" max="6916" width="10.28515625" style="70" bestFit="1" customWidth="1"/>
    <col min="6917" max="6918" width="10.28515625" style="70" customWidth="1"/>
    <col min="6919" max="6930" width="9.28515625" style="70" customWidth="1"/>
    <col min="6931" max="7168" width="9.140625" style="70"/>
    <col min="7169" max="7169" width="5.7109375" style="70" customWidth="1"/>
    <col min="7170" max="7171" width="21.7109375" style="70" customWidth="1"/>
    <col min="7172" max="7172" width="10.28515625" style="70" bestFit="1" customWidth="1"/>
    <col min="7173" max="7174" width="10.28515625" style="70" customWidth="1"/>
    <col min="7175" max="7186" width="9.28515625" style="70" customWidth="1"/>
    <col min="7187" max="7424" width="9.140625" style="70"/>
    <col min="7425" max="7425" width="5.7109375" style="70" customWidth="1"/>
    <col min="7426" max="7427" width="21.7109375" style="70" customWidth="1"/>
    <col min="7428" max="7428" width="10.28515625" style="70" bestFit="1" customWidth="1"/>
    <col min="7429" max="7430" width="10.28515625" style="70" customWidth="1"/>
    <col min="7431" max="7442" width="9.28515625" style="70" customWidth="1"/>
    <col min="7443" max="7680" width="9.140625" style="70"/>
    <col min="7681" max="7681" width="5.7109375" style="70" customWidth="1"/>
    <col min="7682" max="7683" width="21.7109375" style="70" customWidth="1"/>
    <col min="7684" max="7684" width="10.28515625" style="70" bestFit="1" customWidth="1"/>
    <col min="7685" max="7686" width="10.28515625" style="70" customWidth="1"/>
    <col min="7687" max="7698" width="9.28515625" style="70" customWidth="1"/>
    <col min="7699" max="7936" width="9.140625" style="70"/>
    <col min="7937" max="7937" width="5.7109375" style="70" customWidth="1"/>
    <col min="7938" max="7939" width="21.7109375" style="70" customWidth="1"/>
    <col min="7940" max="7940" width="10.28515625" style="70" bestFit="1" customWidth="1"/>
    <col min="7941" max="7942" width="10.28515625" style="70" customWidth="1"/>
    <col min="7943" max="7954" width="9.28515625" style="70" customWidth="1"/>
    <col min="7955" max="8192" width="9.140625" style="70"/>
    <col min="8193" max="8193" width="5.7109375" style="70" customWidth="1"/>
    <col min="8194" max="8195" width="21.7109375" style="70" customWidth="1"/>
    <col min="8196" max="8196" width="10.28515625" style="70" bestFit="1" customWidth="1"/>
    <col min="8197" max="8198" width="10.28515625" style="70" customWidth="1"/>
    <col min="8199" max="8210" width="9.28515625" style="70" customWidth="1"/>
    <col min="8211" max="8448" width="9.140625" style="70"/>
    <col min="8449" max="8449" width="5.7109375" style="70" customWidth="1"/>
    <col min="8450" max="8451" width="21.7109375" style="70" customWidth="1"/>
    <col min="8452" max="8452" width="10.28515625" style="70" bestFit="1" customWidth="1"/>
    <col min="8453" max="8454" width="10.28515625" style="70" customWidth="1"/>
    <col min="8455" max="8466" width="9.28515625" style="70" customWidth="1"/>
    <col min="8467" max="8704" width="9.140625" style="70"/>
    <col min="8705" max="8705" width="5.7109375" style="70" customWidth="1"/>
    <col min="8706" max="8707" width="21.7109375" style="70" customWidth="1"/>
    <col min="8708" max="8708" width="10.28515625" style="70" bestFit="1" customWidth="1"/>
    <col min="8709" max="8710" width="10.28515625" style="70" customWidth="1"/>
    <col min="8711" max="8722" width="9.28515625" style="70" customWidth="1"/>
    <col min="8723" max="8960" width="9.140625" style="70"/>
    <col min="8961" max="8961" width="5.7109375" style="70" customWidth="1"/>
    <col min="8962" max="8963" width="21.7109375" style="70" customWidth="1"/>
    <col min="8964" max="8964" width="10.28515625" style="70" bestFit="1" customWidth="1"/>
    <col min="8965" max="8966" width="10.28515625" style="70" customWidth="1"/>
    <col min="8967" max="8978" width="9.28515625" style="70" customWidth="1"/>
    <col min="8979" max="9216" width="9.140625" style="70"/>
    <col min="9217" max="9217" width="5.7109375" style="70" customWidth="1"/>
    <col min="9218" max="9219" width="21.7109375" style="70" customWidth="1"/>
    <col min="9220" max="9220" width="10.28515625" style="70" bestFit="1" customWidth="1"/>
    <col min="9221" max="9222" width="10.28515625" style="70" customWidth="1"/>
    <col min="9223" max="9234" width="9.28515625" style="70" customWidth="1"/>
    <col min="9235" max="9472" width="9.140625" style="70"/>
    <col min="9473" max="9473" width="5.7109375" style="70" customWidth="1"/>
    <col min="9474" max="9475" width="21.7109375" style="70" customWidth="1"/>
    <col min="9476" max="9476" width="10.28515625" style="70" bestFit="1" customWidth="1"/>
    <col min="9477" max="9478" width="10.28515625" style="70" customWidth="1"/>
    <col min="9479" max="9490" width="9.28515625" style="70" customWidth="1"/>
    <col min="9491" max="9728" width="9.140625" style="70"/>
    <col min="9729" max="9729" width="5.7109375" style="70" customWidth="1"/>
    <col min="9730" max="9731" width="21.7109375" style="70" customWidth="1"/>
    <col min="9732" max="9732" width="10.28515625" style="70" bestFit="1" customWidth="1"/>
    <col min="9733" max="9734" width="10.28515625" style="70" customWidth="1"/>
    <col min="9735" max="9746" width="9.28515625" style="70" customWidth="1"/>
    <col min="9747" max="9984" width="9.140625" style="70"/>
    <col min="9985" max="9985" width="5.7109375" style="70" customWidth="1"/>
    <col min="9986" max="9987" width="21.7109375" style="70" customWidth="1"/>
    <col min="9988" max="9988" width="10.28515625" style="70" bestFit="1" customWidth="1"/>
    <col min="9989" max="9990" width="10.28515625" style="70" customWidth="1"/>
    <col min="9991" max="10002" width="9.28515625" style="70" customWidth="1"/>
    <col min="10003" max="10240" width="9.140625" style="70"/>
    <col min="10241" max="10241" width="5.7109375" style="70" customWidth="1"/>
    <col min="10242" max="10243" width="21.7109375" style="70" customWidth="1"/>
    <col min="10244" max="10244" width="10.28515625" style="70" bestFit="1" customWidth="1"/>
    <col min="10245" max="10246" width="10.28515625" style="70" customWidth="1"/>
    <col min="10247" max="10258" width="9.28515625" style="70" customWidth="1"/>
    <col min="10259" max="10496" width="9.140625" style="70"/>
    <col min="10497" max="10497" width="5.7109375" style="70" customWidth="1"/>
    <col min="10498" max="10499" width="21.7109375" style="70" customWidth="1"/>
    <col min="10500" max="10500" width="10.28515625" style="70" bestFit="1" customWidth="1"/>
    <col min="10501" max="10502" width="10.28515625" style="70" customWidth="1"/>
    <col min="10503" max="10514" width="9.28515625" style="70" customWidth="1"/>
    <col min="10515" max="10752" width="9.140625" style="70"/>
    <col min="10753" max="10753" width="5.7109375" style="70" customWidth="1"/>
    <col min="10754" max="10755" width="21.7109375" style="70" customWidth="1"/>
    <col min="10756" max="10756" width="10.28515625" style="70" bestFit="1" customWidth="1"/>
    <col min="10757" max="10758" width="10.28515625" style="70" customWidth="1"/>
    <col min="10759" max="10770" width="9.28515625" style="70" customWidth="1"/>
    <col min="10771" max="11008" width="9.140625" style="70"/>
    <col min="11009" max="11009" width="5.7109375" style="70" customWidth="1"/>
    <col min="11010" max="11011" width="21.7109375" style="70" customWidth="1"/>
    <col min="11012" max="11012" width="10.28515625" style="70" bestFit="1" customWidth="1"/>
    <col min="11013" max="11014" width="10.28515625" style="70" customWidth="1"/>
    <col min="11015" max="11026" width="9.28515625" style="70" customWidth="1"/>
    <col min="11027" max="11264" width="9.140625" style="70"/>
    <col min="11265" max="11265" width="5.7109375" style="70" customWidth="1"/>
    <col min="11266" max="11267" width="21.7109375" style="70" customWidth="1"/>
    <col min="11268" max="11268" width="10.28515625" style="70" bestFit="1" customWidth="1"/>
    <col min="11269" max="11270" width="10.28515625" style="70" customWidth="1"/>
    <col min="11271" max="11282" width="9.28515625" style="70" customWidth="1"/>
    <col min="11283" max="11520" width="9.140625" style="70"/>
    <col min="11521" max="11521" width="5.7109375" style="70" customWidth="1"/>
    <col min="11522" max="11523" width="21.7109375" style="70" customWidth="1"/>
    <col min="11524" max="11524" width="10.28515625" style="70" bestFit="1" customWidth="1"/>
    <col min="11525" max="11526" width="10.28515625" style="70" customWidth="1"/>
    <col min="11527" max="11538" width="9.28515625" style="70" customWidth="1"/>
    <col min="11539" max="11776" width="9.140625" style="70"/>
    <col min="11777" max="11777" width="5.7109375" style="70" customWidth="1"/>
    <col min="11778" max="11779" width="21.7109375" style="70" customWidth="1"/>
    <col min="11780" max="11780" width="10.28515625" style="70" bestFit="1" customWidth="1"/>
    <col min="11781" max="11782" width="10.28515625" style="70" customWidth="1"/>
    <col min="11783" max="11794" width="9.28515625" style="70" customWidth="1"/>
    <col min="11795" max="12032" width="9.140625" style="70"/>
    <col min="12033" max="12033" width="5.7109375" style="70" customWidth="1"/>
    <col min="12034" max="12035" width="21.7109375" style="70" customWidth="1"/>
    <col min="12036" max="12036" width="10.28515625" style="70" bestFit="1" customWidth="1"/>
    <col min="12037" max="12038" width="10.28515625" style="70" customWidth="1"/>
    <col min="12039" max="12050" width="9.28515625" style="70" customWidth="1"/>
    <col min="12051" max="12288" width="9.140625" style="70"/>
    <col min="12289" max="12289" width="5.7109375" style="70" customWidth="1"/>
    <col min="12290" max="12291" width="21.7109375" style="70" customWidth="1"/>
    <col min="12292" max="12292" width="10.28515625" style="70" bestFit="1" customWidth="1"/>
    <col min="12293" max="12294" width="10.28515625" style="70" customWidth="1"/>
    <col min="12295" max="12306" width="9.28515625" style="70" customWidth="1"/>
    <col min="12307" max="12544" width="9.140625" style="70"/>
    <col min="12545" max="12545" width="5.7109375" style="70" customWidth="1"/>
    <col min="12546" max="12547" width="21.7109375" style="70" customWidth="1"/>
    <col min="12548" max="12548" width="10.28515625" style="70" bestFit="1" customWidth="1"/>
    <col min="12549" max="12550" width="10.28515625" style="70" customWidth="1"/>
    <col min="12551" max="12562" width="9.28515625" style="70" customWidth="1"/>
    <col min="12563" max="12800" width="9.140625" style="70"/>
    <col min="12801" max="12801" width="5.7109375" style="70" customWidth="1"/>
    <col min="12802" max="12803" width="21.7109375" style="70" customWidth="1"/>
    <col min="12804" max="12804" width="10.28515625" style="70" bestFit="1" customWidth="1"/>
    <col min="12805" max="12806" width="10.28515625" style="70" customWidth="1"/>
    <col min="12807" max="12818" width="9.28515625" style="70" customWidth="1"/>
    <col min="12819" max="13056" width="9.140625" style="70"/>
    <col min="13057" max="13057" width="5.7109375" style="70" customWidth="1"/>
    <col min="13058" max="13059" width="21.7109375" style="70" customWidth="1"/>
    <col min="13060" max="13060" width="10.28515625" style="70" bestFit="1" customWidth="1"/>
    <col min="13061" max="13062" width="10.28515625" style="70" customWidth="1"/>
    <col min="13063" max="13074" width="9.28515625" style="70" customWidth="1"/>
    <col min="13075" max="13312" width="9.140625" style="70"/>
    <col min="13313" max="13313" width="5.7109375" style="70" customWidth="1"/>
    <col min="13314" max="13315" width="21.7109375" style="70" customWidth="1"/>
    <col min="13316" max="13316" width="10.28515625" style="70" bestFit="1" customWidth="1"/>
    <col min="13317" max="13318" width="10.28515625" style="70" customWidth="1"/>
    <col min="13319" max="13330" width="9.28515625" style="70" customWidth="1"/>
    <col min="13331" max="13568" width="9.140625" style="70"/>
    <col min="13569" max="13569" width="5.7109375" style="70" customWidth="1"/>
    <col min="13570" max="13571" width="21.7109375" style="70" customWidth="1"/>
    <col min="13572" max="13572" width="10.28515625" style="70" bestFit="1" customWidth="1"/>
    <col min="13573" max="13574" width="10.28515625" style="70" customWidth="1"/>
    <col min="13575" max="13586" width="9.28515625" style="70" customWidth="1"/>
    <col min="13587" max="13824" width="9.140625" style="70"/>
    <col min="13825" max="13825" width="5.7109375" style="70" customWidth="1"/>
    <col min="13826" max="13827" width="21.7109375" style="70" customWidth="1"/>
    <col min="13828" max="13828" width="10.28515625" style="70" bestFit="1" customWidth="1"/>
    <col min="13829" max="13830" width="10.28515625" style="70" customWidth="1"/>
    <col min="13831" max="13842" width="9.28515625" style="70" customWidth="1"/>
    <col min="13843" max="14080" width="9.140625" style="70"/>
    <col min="14081" max="14081" width="5.7109375" style="70" customWidth="1"/>
    <col min="14082" max="14083" width="21.7109375" style="70" customWidth="1"/>
    <col min="14084" max="14084" width="10.28515625" style="70" bestFit="1" customWidth="1"/>
    <col min="14085" max="14086" width="10.28515625" style="70" customWidth="1"/>
    <col min="14087" max="14098" width="9.28515625" style="70" customWidth="1"/>
    <col min="14099" max="14336" width="9.140625" style="70"/>
    <col min="14337" max="14337" width="5.7109375" style="70" customWidth="1"/>
    <col min="14338" max="14339" width="21.7109375" style="70" customWidth="1"/>
    <col min="14340" max="14340" width="10.28515625" style="70" bestFit="1" customWidth="1"/>
    <col min="14341" max="14342" width="10.28515625" style="70" customWidth="1"/>
    <col min="14343" max="14354" width="9.28515625" style="70" customWidth="1"/>
    <col min="14355" max="14592" width="9.140625" style="70"/>
    <col min="14593" max="14593" width="5.7109375" style="70" customWidth="1"/>
    <col min="14594" max="14595" width="21.7109375" style="70" customWidth="1"/>
    <col min="14596" max="14596" width="10.28515625" style="70" bestFit="1" customWidth="1"/>
    <col min="14597" max="14598" width="10.28515625" style="70" customWidth="1"/>
    <col min="14599" max="14610" width="9.28515625" style="70" customWidth="1"/>
    <col min="14611" max="14848" width="9.140625" style="70"/>
    <col min="14849" max="14849" width="5.7109375" style="70" customWidth="1"/>
    <col min="14850" max="14851" width="21.7109375" style="70" customWidth="1"/>
    <col min="14852" max="14852" width="10.28515625" style="70" bestFit="1" customWidth="1"/>
    <col min="14853" max="14854" width="10.28515625" style="70" customWidth="1"/>
    <col min="14855" max="14866" width="9.28515625" style="70" customWidth="1"/>
    <col min="14867" max="15104" width="9.140625" style="70"/>
    <col min="15105" max="15105" width="5.7109375" style="70" customWidth="1"/>
    <col min="15106" max="15107" width="21.7109375" style="70" customWidth="1"/>
    <col min="15108" max="15108" width="10.28515625" style="70" bestFit="1" customWidth="1"/>
    <col min="15109" max="15110" width="10.28515625" style="70" customWidth="1"/>
    <col min="15111" max="15122" width="9.28515625" style="70" customWidth="1"/>
    <col min="15123" max="15360" width="9.140625" style="70"/>
    <col min="15361" max="15361" width="5.7109375" style="70" customWidth="1"/>
    <col min="15362" max="15363" width="21.7109375" style="70" customWidth="1"/>
    <col min="15364" max="15364" width="10.28515625" style="70" bestFit="1" customWidth="1"/>
    <col min="15365" max="15366" width="10.28515625" style="70" customWidth="1"/>
    <col min="15367" max="15378" width="9.28515625" style="70" customWidth="1"/>
    <col min="15379" max="15616" width="9.140625" style="70"/>
    <col min="15617" max="15617" width="5.7109375" style="70" customWidth="1"/>
    <col min="15618" max="15619" width="21.7109375" style="70" customWidth="1"/>
    <col min="15620" max="15620" width="10.28515625" style="70" bestFit="1" customWidth="1"/>
    <col min="15621" max="15622" width="10.28515625" style="70" customWidth="1"/>
    <col min="15623" max="15634" width="9.28515625" style="70" customWidth="1"/>
    <col min="15635" max="15872" width="9.140625" style="70"/>
    <col min="15873" max="15873" width="5.7109375" style="70" customWidth="1"/>
    <col min="15874" max="15875" width="21.7109375" style="70" customWidth="1"/>
    <col min="15876" max="15876" width="10.28515625" style="70" bestFit="1" customWidth="1"/>
    <col min="15877" max="15878" width="10.28515625" style="70" customWidth="1"/>
    <col min="15879" max="15890" width="9.28515625" style="70" customWidth="1"/>
    <col min="15891" max="16128" width="9.140625" style="70"/>
    <col min="16129" max="16129" width="5.7109375" style="70" customWidth="1"/>
    <col min="16130" max="16131" width="21.7109375" style="70" customWidth="1"/>
    <col min="16132" max="16132" width="10.28515625" style="70" bestFit="1" customWidth="1"/>
    <col min="16133" max="16134" width="10.28515625" style="70" customWidth="1"/>
    <col min="16135" max="16146" width="9.28515625" style="70" customWidth="1"/>
    <col min="16147" max="16384" width="9.140625" style="70"/>
  </cols>
  <sheetData>
    <row r="1" spans="1:24" ht="15.75" x14ac:dyDescent="0.25">
      <c r="A1" s="289" t="s">
        <v>674</v>
      </c>
      <c r="C1" s="70" t="s">
        <v>316</v>
      </c>
    </row>
    <row r="3" spans="1:24" ht="14.25" customHeight="1" x14ac:dyDescent="0.25">
      <c r="A3" s="1094" t="s">
        <v>658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94"/>
      <c r="M3" s="1094"/>
      <c r="N3" s="1094"/>
      <c r="O3" s="1094"/>
      <c r="P3" s="1094"/>
      <c r="Q3" s="1094"/>
      <c r="R3" s="1094"/>
      <c r="S3" s="1094"/>
      <c r="T3" s="1094"/>
      <c r="U3" s="1094"/>
      <c r="V3" s="1094"/>
      <c r="W3" s="1094"/>
      <c r="X3" s="1094"/>
    </row>
    <row r="4" spans="1:24" ht="16.5" x14ac:dyDescent="0.25">
      <c r="A4" s="222"/>
      <c r="B4" s="222"/>
      <c r="C4" s="222"/>
      <c r="D4" s="222"/>
      <c r="E4" s="222"/>
      <c r="F4" s="222"/>
      <c r="G4" s="222"/>
      <c r="J4" s="587" t="str">
        <f>'1'!$E$5</f>
        <v>KABUPATEN/KOTA</v>
      </c>
      <c r="K4" s="588" t="str">
        <f>'1'!$F$5</f>
        <v>….......</v>
      </c>
      <c r="L4" s="587"/>
      <c r="M4" s="222"/>
      <c r="N4" s="222"/>
      <c r="O4" s="222"/>
      <c r="P4" s="222"/>
      <c r="Q4" s="222"/>
      <c r="R4" s="222"/>
      <c r="S4" s="791"/>
      <c r="T4" s="791"/>
      <c r="U4" s="791"/>
      <c r="V4" s="791"/>
      <c r="W4" s="791"/>
      <c r="X4" s="791"/>
    </row>
    <row r="5" spans="1:24" ht="16.5" x14ac:dyDescent="0.25">
      <c r="A5" s="222"/>
      <c r="B5" s="222"/>
      <c r="C5" s="222"/>
      <c r="D5" s="222"/>
      <c r="E5" s="222"/>
      <c r="F5" s="222"/>
      <c r="G5" s="222"/>
      <c r="J5" s="587" t="str">
        <f>'1'!$E$6</f>
        <v>TAHUN</v>
      </c>
      <c r="K5" s="588" t="str">
        <f>'1'!$F$6</f>
        <v>….......</v>
      </c>
      <c r="L5" s="587"/>
      <c r="M5" s="222"/>
      <c r="N5" s="222"/>
      <c r="O5" s="222"/>
      <c r="P5" s="222"/>
      <c r="Q5" s="222"/>
      <c r="R5" s="222"/>
      <c r="S5" s="791"/>
      <c r="T5" s="791"/>
      <c r="U5" s="791"/>
      <c r="V5" s="791"/>
      <c r="W5" s="791"/>
      <c r="X5" s="791"/>
    </row>
    <row r="6" spans="1:24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24" ht="43.15" customHeight="1" x14ac:dyDescent="0.25">
      <c r="A7" s="1070" t="s">
        <v>2</v>
      </c>
      <c r="B7" s="1070" t="s">
        <v>254</v>
      </c>
      <c r="C7" s="1070" t="s">
        <v>409</v>
      </c>
      <c r="D7" s="1220" t="s">
        <v>556</v>
      </c>
      <c r="E7" s="1094"/>
      <c r="F7" s="1221"/>
      <c r="G7" s="1079" t="s">
        <v>659</v>
      </c>
      <c r="H7" s="1272"/>
      <c r="I7" s="1272"/>
      <c r="J7" s="1272"/>
      <c r="K7" s="1272"/>
      <c r="L7" s="1131"/>
      <c r="M7" s="1079" t="s">
        <v>1244</v>
      </c>
      <c r="N7" s="1272"/>
      <c r="O7" s="1131"/>
      <c r="P7" s="1272"/>
      <c r="Q7" s="1272"/>
      <c r="R7" s="1131"/>
      <c r="S7" s="1273" t="s">
        <v>1076</v>
      </c>
      <c r="T7" s="1274"/>
      <c r="U7" s="1274"/>
      <c r="V7" s="1274"/>
      <c r="W7" s="1274"/>
      <c r="X7" s="1275"/>
    </row>
    <row r="8" spans="1:24" ht="15.75" x14ac:dyDescent="0.25">
      <c r="A8" s="1070"/>
      <c r="B8" s="1070"/>
      <c r="C8" s="1070"/>
      <c r="D8" s="1072"/>
      <c r="E8" s="1073"/>
      <c r="F8" s="1074"/>
      <c r="G8" s="1270" t="s">
        <v>6</v>
      </c>
      <c r="H8" s="1271"/>
      <c r="I8" s="1270" t="s">
        <v>7</v>
      </c>
      <c r="J8" s="1271"/>
      <c r="K8" s="1270" t="s">
        <v>8</v>
      </c>
      <c r="L8" s="1271"/>
      <c r="M8" s="1270" t="s">
        <v>6</v>
      </c>
      <c r="N8" s="1271"/>
      <c r="O8" s="1156" t="s">
        <v>7</v>
      </c>
      <c r="P8" s="1271"/>
      <c r="Q8" s="1270" t="s">
        <v>8</v>
      </c>
      <c r="R8" s="1271"/>
      <c r="S8" s="1276" t="s">
        <v>6</v>
      </c>
      <c r="T8" s="1277"/>
      <c r="U8" s="1278" t="s">
        <v>7</v>
      </c>
      <c r="V8" s="1277"/>
      <c r="W8" s="1276" t="s">
        <v>8</v>
      </c>
      <c r="X8" s="1277"/>
    </row>
    <row r="9" spans="1:24" ht="31.5" x14ac:dyDescent="0.25">
      <c r="A9" s="1071"/>
      <c r="B9" s="1071"/>
      <c r="C9" s="1071"/>
      <c r="D9" s="761" t="s">
        <v>6</v>
      </c>
      <c r="E9" s="761" t="s">
        <v>7</v>
      </c>
      <c r="F9" s="761" t="s">
        <v>660</v>
      </c>
      <c r="G9" s="761" t="s">
        <v>256</v>
      </c>
      <c r="H9" s="761" t="s">
        <v>27</v>
      </c>
      <c r="I9" s="761" t="s">
        <v>256</v>
      </c>
      <c r="J9" s="761" t="s">
        <v>27</v>
      </c>
      <c r="K9" s="761" t="s">
        <v>256</v>
      </c>
      <c r="L9" s="761" t="s">
        <v>27</v>
      </c>
      <c r="M9" s="761" t="s">
        <v>256</v>
      </c>
      <c r="N9" s="761" t="s">
        <v>27</v>
      </c>
      <c r="O9" s="761" t="s">
        <v>256</v>
      </c>
      <c r="P9" s="809" t="s">
        <v>27</v>
      </c>
      <c r="Q9" s="761" t="s">
        <v>256</v>
      </c>
      <c r="R9" s="761" t="s">
        <v>27</v>
      </c>
      <c r="S9" s="810" t="s">
        <v>256</v>
      </c>
      <c r="T9" s="810" t="s">
        <v>27</v>
      </c>
      <c r="U9" s="810" t="s">
        <v>256</v>
      </c>
      <c r="V9" s="811" t="s">
        <v>27</v>
      </c>
      <c r="W9" s="810" t="s">
        <v>256</v>
      </c>
      <c r="X9" s="810" t="s">
        <v>27</v>
      </c>
    </row>
    <row r="10" spans="1:24" s="908" customFormat="1" ht="12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06">
        <v>12</v>
      </c>
      <c r="M10" s="906">
        <v>13</v>
      </c>
      <c r="N10" s="906">
        <v>14</v>
      </c>
      <c r="O10" s="906">
        <v>15</v>
      </c>
      <c r="P10" s="918">
        <v>16</v>
      </c>
      <c r="Q10" s="906">
        <v>17</v>
      </c>
      <c r="R10" s="906">
        <v>18</v>
      </c>
      <c r="S10" s="795">
        <v>19</v>
      </c>
      <c r="T10" s="795">
        <v>20</v>
      </c>
      <c r="U10" s="795">
        <v>21</v>
      </c>
      <c r="V10" s="795">
        <v>22</v>
      </c>
      <c r="W10" s="795">
        <v>23</v>
      </c>
      <c r="X10" s="795">
        <v>24</v>
      </c>
    </row>
    <row r="11" spans="1:24" ht="18" customHeight="1" x14ac:dyDescent="0.25">
      <c r="A11" s="560">
        <v>1</v>
      </c>
      <c r="B11" s="130">
        <f>'9'!B9</f>
        <v>0</v>
      </c>
      <c r="C11" s="130">
        <f>'9'!C9</f>
        <v>0</v>
      </c>
      <c r="D11" s="679">
        <f>'21'!D12</f>
        <v>0</v>
      </c>
      <c r="E11" s="679">
        <f>'21'!G12</f>
        <v>0</v>
      </c>
      <c r="F11" s="679">
        <f t="shared" ref="F11" si="0">SUM(D11:E11)</f>
        <v>0</v>
      </c>
      <c r="G11" s="315"/>
      <c r="H11" s="316" t="e">
        <f>G11/D11*100</f>
        <v>#DIV/0!</v>
      </c>
      <c r="I11" s="315"/>
      <c r="J11" s="316" t="e">
        <f t="shared" ref="J11:J30" si="1">I11/E11*100</f>
        <v>#DIV/0!</v>
      </c>
      <c r="K11" s="315">
        <f t="shared" ref="K11:K30" si="2">G11+I11</f>
        <v>0</v>
      </c>
      <c r="L11" s="316" t="e">
        <f t="shared" ref="L11:L30" si="3">K11/F11*100</f>
        <v>#DIV/0!</v>
      </c>
      <c r="M11" s="315"/>
      <c r="N11" s="316" t="e">
        <f>M11/D11*100</f>
        <v>#DIV/0!</v>
      </c>
      <c r="O11" s="315"/>
      <c r="P11" s="321" t="e">
        <f t="shared" ref="P11:P30" si="4">O11/E11*100</f>
        <v>#DIV/0!</v>
      </c>
      <c r="Q11" s="315">
        <f t="shared" ref="Q11:Q30" si="5">M11+O11</f>
        <v>0</v>
      </c>
      <c r="R11" s="316" t="e">
        <f t="shared" ref="R11:R30" si="6">Q11/F11*100</f>
        <v>#DIV/0!</v>
      </c>
      <c r="S11" s="703"/>
      <c r="T11" s="704" t="e">
        <f>S11/D11*100</f>
        <v>#DIV/0!</v>
      </c>
      <c r="U11" s="703"/>
      <c r="V11" s="705" t="e">
        <f>U11/E11*100</f>
        <v>#DIV/0!</v>
      </c>
      <c r="W11" s="703">
        <f t="shared" ref="W11:W30" si="7">S11+U11</f>
        <v>0</v>
      </c>
      <c r="X11" s="704" t="e">
        <f>W11/F11*100</f>
        <v>#DIV/0!</v>
      </c>
    </row>
    <row r="12" spans="1:24" ht="20.100000000000001" customHeight="1" x14ac:dyDescent="0.25">
      <c r="A12" s="556">
        <v>2</v>
      </c>
      <c r="B12" s="130">
        <f>'9'!B10</f>
        <v>0</v>
      </c>
      <c r="C12" s="121">
        <f>'9'!C10</f>
        <v>0</v>
      </c>
      <c r="D12" s="679">
        <f>'21'!D13</f>
        <v>0</v>
      </c>
      <c r="E12" s="679">
        <f>'21'!G13</f>
        <v>0</v>
      </c>
      <c r="F12" s="679">
        <f t="shared" ref="F12:F30" si="8">SUM(D12:E12)</f>
        <v>0</v>
      </c>
      <c r="G12" s="315"/>
      <c r="H12" s="316" t="e">
        <f t="shared" ref="H12:H30" si="9">G12/D12*100</f>
        <v>#DIV/0!</v>
      </c>
      <c r="I12" s="315"/>
      <c r="J12" s="316" t="e">
        <f t="shared" si="1"/>
        <v>#DIV/0!</v>
      </c>
      <c r="K12" s="315">
        <f t="shared" si="2"/>
        <v>0</v>
      </c>
      <c r="L12" s="316" t="e">
        <f t="shared" si="3"/>
        <v>#DIV/0!</v>
      </c>
      <c r="M12" s="315"/>
      <c r="N12" s="316" t="e">
        <f t="shared" ref="N12:N30" si="10">M12/D12*100</f>
        <v>#DIV/0!</v>
      </c>
      <c r="O12" s="315"/>
      <c r="P12" s="321" t="e">
        <f t="shared" si="4"/>
        <v>#DIV/0!</v>
      </c>
      <c r="Q12" s="315">
        <f t="shared" si="5"/>
        <v>0</v>
      </c>
      <c r="R12" s="316" t="e">
        <f t="shared" si="6"/>
        <v>#DIV/0!</v>
      </c>
      <c r="S12" s="703"/>
      <c r="T12" s="704" t="e">
        <f t="shared" ref="T12:T30" si="11">S12/D12*100</f>
        <v>#DIV/0!</v>
      </c>
      <c r="U12" s="703"/>
      <c r="V12" s="705" t="e">
        <f t="shared" ref="V12:V30" si="12">U12/E12*100</f>
        <v>#DIV/0!</v>
      </c>
      <c r="W12" s="703">
        <f t="shared" si="7"/>
        <v>0</v>
      </c>
      <c r="X12" s="704" t="e">
        <f t="shared" ref="X12:X30" si="13">W12/F12*100</f>
        <v>#DIV/0!</v>
      </c>
    </row>
    <row r="13" spans="1:24" ht="20.100000000000001" customHeight="1" x14ac:dyDescent="0.25">
      <c r="A13" s="556">
        <v>3</v>
      </c>
      <c r="B13" s="130">
        <f>'9'!B11</f>
        <v>0</v>
      </c>
      <c r="C13" s="130">
        <f>'9'!C11</f>
        <v>0</v>
      </c>
      <c r="D13" s="679">
        <f>'21'!D14</f>
        <v>0</v>
      </c>
      <c r="E13" s="679">
        <f>'21'!G14</f>
        <v>0</v>
      </c>
      <c r="F13" s="679">
        <f t="shared" si="8"/>
        <v>0</v>
      </c>
      <c r="G13" s="315"/>
      <c r="H13" s="316" t="e">
        <f t="shared" si="9"/>
        <v>#DIV/0!</v>
      </c>
      <c r="I13" s="315"/>
      <c r="J13" s="316" t="e">
        <f t="shared" si="1"/>
        <v>#DIV/0!</v>
      </c>
      <c r="K13" s="315">
        <f t="shared" si="2"/>
        <v>0</v>
      </c>
      <c r="L13" s="316" t="e">
        <f t="shared" si="3"/>
        <v>#DIV/0!</v>
      </c>
      <c r="M13" s="315"/>
      <c r="N13" s="316" t="e">
        <f t="shared" si="10"/>
        <v>#DIV/0!</v>
      </c>
      <c r="O13" s="315"/>
      <c r="P13" s="321" t="e">
        <f t="shared" si="4"/>
        <v>#DIV/0!</v>
      </c>
      <c r="Q13" s="315">
        <f t="shared" si="5"/>
        <v>0</v>
      </c>
      <c r="R13" s="316" t="e">
        <f t="shared" si="6"/>
        <v>#DIV/0!</v>
      </c>
      <c r="S13" s="703"/>
      <c r="T13" s="704" t="e">
        <f t="shared" si="11"/>
        <v>#DIV/0!</v>
      </c>
      <c r="U13" s="703"/>
      <c r="V13" s="705" t="e">
        <f t="shared" si="12"/>
        <v>#DIV/0!</v>
      </c>
      <c r="W13" s="703">
        <f t="shared" si="7"/>
        <v>0</v>
      </c>
      <c r="X13" s="704" t="e">
        <f t="shared" si="13"/>
        <v>#DIV/0!</v>
      </c>
    </row>
    <row r="14" spans="1:24" ht="20.100000000000001" customHeight="1" x14ac:dyDescent="0.25">
      <c r="A14" s="556">
        <v>4</v>
      </c>
      <c r="B14" s="130">
        <f>'9'!B12</f>
        <v>0</v>
      </c>
      <c r="C14" s="130">
        <f>'9'!C12</f>
        <v>0</v>
      </c>
      <c r="D14" s="679">
        <f>'21'!D15</f>
        <v>0</v>
      </c>
      <c r="E14" s="679">
        <f>'21'!G15</f>
        <v>0</v>
      </c>
      <c r="F14" s="679">
        <f t="shared" si="8"/>
        <v>0</v>
      </c>
      <c r="G14" s="315"/>
      <c r="H14" s="316" t="e">
        <f t="shared" si="9"/>
        <v>#DIV/0!</v>
      </c>
      <c r="I14" s="315"/>
      <c r="J14" s="316" t="e">
        <f t="shared" si="1"/>
        <v>#DIV/0!</v>
      </c>
      <c r="K14" s="315">
        <f t="shared" si="2"/>
        <v>0</v>
      </c>
      <c r="L14" s="316" t="e">
        <f t="shared" si="3"/>
        <v>#DIV/0!</v>
      </c>
      <c r="M14" s="315"/>
      <c r="N14" s="316" t="e">
        <f t="shared" si="10"/>
        <v>#DIV/0!</v>
      </c>
      <c r="O14" s="315"/>
      <c r="P14" s="321" t="e">
        <f t="shared" si="4"/>
        <v>#DIV/0!</v>
      </c>
      <c r="Q14" s="315">
        <f t="shared" si="5"/>
        <v>0</v>
      </c>
      <c r="R14" s="316" t="e">
        <f t="shared" si="6"/>
        <v>#DIV/0!</v>
      </c>
      <c r="S14" s="703"/>
      <c r="T14" s="704" t="e">
        <f t="shared" si="11"/>
        <v>#DIV/0!</v>
      </c>
      <c r="U14" s="703"/>
      <c r="V14" s="705" t="e">
        <f t="shared" si="12"/>
        <v>#DIV/0!</v>
      </c>
      <c r="W14" s="703">
        <f t="shared" si="7"/>
        <v>0</v>
      </c>
      <c r="X14" s="704" t="e">
        <f t="shared" si="13"/>
        <v>#DIV/0!</v>
      </c>
    </row>
    <row r="15" spans="1:24" ht="20.100000000000001" customHeight="1" x14ac:dyDescent="0.25">
      <c r="A15" s="556">
        <v>5</v>
      </c>
      <c r="B15" s="130">
        <f>'9'!B13</f>
        <v>0</v>
      </c>
      <c r="C15" s="130">
        <f>'9'!C13</f>
        <v>0</v>
      </c>
      <c r="D15" s="679">
        <f>'21'!D16</f>
        <v>0</v>
      </c>
      <c r="E15" s="679">
        <f>'21'!G16</f>
        <v>0</v>
      </c>
      <c r="F15" s="679">
        <f t="shared" si="8"/>
        <v>0</v>
      </c>
      <c r="G15" s="315"/>
      <c r="H15" s="316" t="e">
        <f t="shared" si="9"/>
        <v>#DIV/0!</v>
      </c>
      <c r="I15" s="315"/>
      <c r="J15" s="316" t="e">
        <f t="shared" si="1"/>
        <v>#DIV/0!</v>
      </c>
      <c r="K15" s="315">
        <f t="shared" si="2"/>
        <v>0</v>
      </c>
      <c r="L15" s="316" t="e">
        <f t="shared" si="3"/>
        <v>#DIV/0!</v>
      </c>
      <c r="M15" s="315"/>
      <c r="N15" s="316" t="e">
        <f t="shared" si="10"/>
        <v>#DIV/0!</v>
      </c>
      <c r="O15" s="315"/>
      <c r="P15" s="321" t="e">
        <f t="shared" si="4"/>
        <v>#DIV/0!</v>
      </c>
      <c r="Q15" s="315">
        <f t="shared" si="5"/>
        <v>0</v>
      </c>
      <c r="R15" s="316" t="e">
        <f t="shared" si="6"/>
        <v>#DIV/0!</v>
      </c>
      <c r="S15" s="703"/>
      <c r="T15" s="704" t="e">
        <f t="shared" si="11"/>
        <v>#DIV/0!</v>
      </c>
      <c r="U15" s="703"/>
      <c r="V15" s="705" t="e">
        <f t="shared" si="12"/>
        <v>#DIV/0!</v>
      </c>
      <c r="W15" s="703">
        <f t="shared" si="7"/>
        <v>0</v>
      </c>
      <c r="X15" s="704" t="e">
        <f t="shared" si="13"/>
        <v>#DIV/0!</v>
      </c>
    </row>
    <row r="16" spans="1:24" ht="20.100000000000001" customHeight="1" x14ac:dyDescent="0.25">
      <c r="A16" s="556">
        <v>6</v>
      </c>
      <c r="B16" s="130">
        <f>'9'!B14</f>
        <v>0</v>
      </c>
      <c r="C16" s="130">
        <f>'9'!C14</f>
        <v>0</v>
      </c>
      <c r="D16" s="679">
        <f>'21'!D17</f>
        <v>0</v>
      </c>
      <c r="E16" s="679">
        <f>'21'!G17</f>
        <v>0</v>
      </c>
      <c r="F16" s="679">
        <f t="shared" si="8"/>
        <v>0</v>
      </c>
      <c r="G16" s="315"/>
      <c r="H16" s="316" t="e">
        <f t="shared" si="9"/>
        <v>#DIV/0!</v>
      </c>
      <c r="I16" s="315"/>
      <c r="J16" s="316" t="e">
        <f t="shared" si="1"/>
        <v>#DIV/0!</v>
      </c>
      <c r="K16" s="315">
        <f t="shared" si="2"/>
        <v>0</v>
      </c>
      <c r="L16" s="316" t="e">
        <f t="shared" si="3"/>
        <v>#DIV/0!</v>
      </c>
      <c r="M16" s="315"/>
      <c r="N16" s="316" t="e">
        <f t="shared" si="10"/>
        <v>#DIV/0!</v>
      </c>
      <c r="O16" s="315"/>
      <c r="P16" s="321" t="e">
        <f t="shared" si="4"/>
        <v>#DIV/0!</v>
      </c>
      <c r="Q16" s="315">
        <f t="shared" si="5"/>
        <v>0</v>
      </c>
      <c r="R16" s="316" t="e">
        <f t="shared" si="6"/>
        <v>#DIV/0!</v>
      </c>
      <c r="S16" s="703"/>
      <c r="T16" s="704" t="e">
        <f t="shared" si="11"/>
        <v>#DIV/0!</v>
      </c>
      <c r="U16" s="703"/>
      <c r="V16" s="705" t="e">
        <f t="shared" si="12"/>
        <v>#DIV/0!</v>
      </c>
      <c r="W16" s="703">
        <f t="shared" si="7"/>
        <v>0</v>
      </c>
      <c r="X16" s="704" t="e">
        <f t="shared" si="13"/>
        <v>#DIV/0!</v>
      </c>
    </row>
    <row r="17" spans="1:24" ht="20.100000000000001" customHeight="1" x14ac:dyDescent="0.25">
      <c r="A17" s="556">
        <v>7</v>
      </c>
      <c r="B17" s="130">
        <f>'9'!B15</f>
        <v>0</v>
      </c>
      <c r="C17" s="130">
        <f>'9'!C15</f>
        <v>0</v>
      </c>
      <c r="D17" s="679">
        <f>'21'!D18</f>
        <v>0</v>
      </c>
      <c r="E17" s="679">
        <f>'21'!G18</f>
        <v>0</v>
      </c>
      <c r="F17" s="679">
        <f t="shared" si="8"/>
        <v>0</v>
      </c>
      <c r="G17" s="315"/>
      <c r="H17" s="316" t="e">
        <f t="shared" si="9"/>
        <v>#DIV/0!</v>
      </c>
      <c r="I17" s="315"/>
      <c r="J17" s="316" t="e">
        <f t="shared" si="1"/>
        <v>#DIV/0!</v>
      </c>
      <c r="K17" s="315">
        <f t="shared" si="2"/>
        <v>0</v>
      </c>
      <c r="L17" s="316" t="e">
        <f t="shared" si="3"/>
        <v>#DIV/0!</v>
      </c>
      <c r="M17" s="315"/>
      <c r="N17" s="316" t="e">
        <f t="shared" si="10"/>
        <v>#DIV/0!</v>
      </c>
      <c r="O17" s="315"/>
      <c r="P17" s="321" t="e">
        <f t="shared" si="4"/>
        <v>#DIV/0!</v>
      </c>
      <c r="Q17" s="315">
        <f t="shared" si="5"/>
        <v>0</v>
      </c>
      <c r="R17" s="316" t="e">
        <f t="shared" si="6"/>
        <v>#DIV/0!</v>
      </c>
      <c r="S17" s="703"/>
      <c r="T17" s="704" t="e">
        <f t="shared" si="11"/>
        <v>#DIV/0!</v>
      </c>
      <c r="U17" s="703"/>
      <c r="V17" s="705" t="e">
        <f t="shared" si="12"/>
        <v>#DIV/0!</v>
      </c>
      <c r="W17" s="703">
        <f t="shared" si="7"/>
        <v>0</v>
      </c>
      <c r="X17" s="704" t="e">
        <f t="shared" si="13"/>
        <v>#DIV/0!</v>
      </c>
    </row>
    <row r="18" spans="1:24" ht="20.100000000000001" customHeight="1" x14ac:dyDescent="0.25">
      <c r="A18" s="556">
        <v>8</v>
      </c>
      <c r="B18" s="130">
        <f>'9'!B16</f>
        <v>0</v>
      </c>
      <c r="C18" s="130">
        <f>'9'!C16</f>
        <v>0</v>
      </c>
      <c r="D18" s="679">
        <f>'21'!D19</f>
        <v>0</v>
      </c>
      <c r="E18" s="679">
        <f>'21'!G19</f>
        <v>0</v>
      </c>
      <c r="F18" s="679">
        <f t="shared" si="8"/>
        <v>0</v>
      </c>
      <c r="G18" s="315"/>
      <c r="H18" s="316" t="e">
        <f t="shared" si="9"/>
        <v>#DIV/0!</v>
      </c>
      <c r="I18" s="315"/>
      <c r="J18" s="316" t="e">
        <f t="shared" si="1"/>
        <v>#DIV/0!</v>
      </c>
      <c r="K18" s="315">
        <f t="shared" si="2"/>
        <v>0</v>
      </c>
      <c r="L18" s="316" t="e">
        <f t="shared" si="3"/>
        <v>#DIV/0!</v>
      </c>
      <c r="M18" s="315"/>
      <c r="N18" s="316" t="e">
        <f t="shared" si="10"/>
        <v>#DIV/0!</v>
      </c>
      <c r="O18" s="315"/>
      <c r="P18" s="321" t="e">
        <f t="shared" si="4"/>
        <v>#DIV/0!</v>
      </c>
      <c r="Q18" s="315">
        <f t="shared" si="5"/>
        <v>0</v>
      </c>
      <c r="R18" s="316" t="e">
        <f t="shared" si="6"/>
        <v>#DIV/0!</v>
      </c>
      <c r="S18" s="703"/>
      <c r="T18" s="704" t="e">
        <f t="shared" si="11"/>
        <v>#DIV/0!</v>
      </c>
      <c r="U18" s="703"/>
      <c r="V18" s="705" t="e">
        <f t="shared" si="12"/>
        <v>#DIV/0!</v>
      </c>
      <c r="W18" s="703">
        <f t="shared" si="7"/>
        <v>0</v>
      </c>
      <c r="X18" s="704" t="e">
        <f t="shared" si="13"/>
        <v>#DIV/0!</v>
      </c>
    </row>
    <row r="19" spans="1:24" ht="20.100000000000001" customHeight="1" x14ac:dyDescent="0.25">
      <c r="A19" s="556">
        <v>9</v>
      </c>
      <c r="B19" s="130">
        <f>'9'!B17</f>
        <v>0</v>
      </c>
      <c r="C19" s="130">
        <f>'9'!C17</f>
        <v>0</v>
      </c>
      <c r="D19" s="679">
        <f>'21'!D20</f>
        <v>0</v>
      </c>
      <c r="E19" s="679">
        <f>'21'!G20</f>
        <v>0</v>
      </c>
      <c r="F19" s="679">
        <f t="shared" si="8"/>
        <v>0</v>
      </c>
      <c r="G19" s="315"/>
      <c r="H19" s="316" t="e">
        <f t="shared" si="9"/>
        <v>#DIV/0!</v>
      </c>
      <c r="I19" s="315"/>
      <c r="J19" s="316" t="e">
        <f t="shared" si="1"/>
        <v>#DIV/0!</v>
      </c>
      <c r="K19" s="315">
        <f t="shared" si="2"/>
        <v>0</v>
      </c>
      <c r="L19" s="316" t="e">
        <f t="shared" si="3"/>
        <v>#DIV/0!</v>
      </c>
      <c r="M19" s="315"/>
      <c r="N19" s="316" t="e">
        <f t="shared" si="10"/>
        <v>#DIV/0!</v>
      </c>
      <c r="O19" s="315"/>
      <c r="P19" s="321" t="e">
        <f t="shared" si="4"/>
        <v>#DIV/0!</v>
      </c>
      <c r="Q19" s="315">
        <f t="shared" si="5"/>
        <v>0</v>
      </c>
      <c r="R19" s="316" t="e">
        <f t="shared" si="6"/>
        <v>#DIV/0!</v>
      </c>
      <c r="S19" s="703"/>
      <c r="T19" s="704" t="e">
        <f t="shared" si="11"/>
        <v>#DIV/0!</v>
      </c>
      <c r="U19" s="703"/>
      <c r="V19" s="705" t="e">
        <f t="shared" si="12"/>
        <v>#DIV/0!</v>
      </c>
      <c r="W19" s="703">
        <f t="shared" si="7"/>
        <v>0</v>
      </c>
      <c r="X19" s="704" t="e">
        <f t="shared" si="13"/>
        <v>#DIV/0!</v>
      </c>
    </row>
    <row r="20" spans="1:24" ht="20.100000000000001" customHeight="1" x14ac:dyDescent="0.25">
      <c r="A20" s="556">
        <v>10</v>
      </c>
      <c r="B20" s="130">
        <f>'9'!B18</f>
        <v>0</v>
      </c>
      <c r="C20" s="130">
        <f>'9'!C18</f>
        <v>0</v>
      </c>
      <c r="D20" s="679">
        <f>'21'!D21</f>
        <v>0</v>
      </c>
      <c r="E20" s="679">
        <f>'21'!G21</f>
        <v>0</v>
      </c>
      <c r="F20" s="679">
        <f t="shared" si="8"/>
        <v>0</v>
      </c>
      <c r="G20" s="315"/>
      <c r="H20" s="316" t="e">
        <f t="shared" si="9"/>
        <v>#DIV/0!</v>
      </c>
      <c r="I20" s="315"/>
      <c r="J20" s="316" t="e">
        <f t="shared" si="1"/>
        <v>#DIV/0!</v>
      </c>
      <c r="K20" s="315">
        <f t="shared" si="2"/>
        <v>0</v>
      </c>
      <c r="L20" s="316" t="e">
        <f t="shared" si="3"/>
        <v>#DIV/0!</v>
      </c>
      <c r="M20" s="315"/>
      <c r="N20" s="316" t="e">
        <f t="shared" si="10"/>
        <v>#DIV/0!</v>
      </c>
      <c r="O20" s="315"/>
      <c r="P20" s="321" t="e">
        <f t="shared" si="4"/>
        <v>#DIV/0!</v>
      </c>
      <c r="Q20" s="315">
        <f t="shared" si="5"/>
        <v>0</v>
      </c>
      <c r="R20" s="316" t="e">
        <f t="shared" si="6"/>
        <v>#DIV/0!</v>
      </c>
      <c r="S20" s="703"/>
      <c r="T20" s="704" t="e">
        <f t="shared" si="11"/>
        <v>#DIV/0!</v>
      </c>
      <c r="U20" s="703"/>
      <c r="V20" s="705" t="e">
        <f t="shared" si="12"/>
        <v>#DIV/0!</v>
      </c>
      <c r="W20" s="703">
        <f t="shared" si="7"/>
        <v>0</v>
      </c>
      <c r="X20" s="704" t="e">
        <f t="shared" si="13"/>
        <v>#DIV/0!</v>
      </c>
    </row>
    <row r="21" spans="1:24" ht="20.100000000000001" customHeight="1" x14ac:dyDescent="0.25">
      <c r="A21" s="556">
        <v>11</v>
      </c>
      <c r="B21" s="130">
        <f>'9'!B19</f>
        <v>0</v>
      </c>
      <c r="C21" s="130">
        <f>'9'!C19</f>
        <v>0</v>
      </c>
      <c r="D21" s="679">
        <f>'21'!D22</f>
        <v>0</v>
      </c>
      <c r="E21" s="679">
        <f>'21'!G22</f>
        <v>0</v>
      </c>
      <c r="F21" s="679">
        <f t="shared" si="8"/>
        <v>0</v>
      </c>
      <c r="G21" s="315"/>
      <c r="H21" s="316" t="e">
        <f t="shared" si="9"/>
        <v>#DIV/0!</v>
      </c>
      <c r="I21" s="315"/>
      <c r="J21" s="316" t="e">
        <f t="shared" si="1"/>
        <v>#DIV/0!</v>
      </c>
      <c r="K21" s="315">
        <f t="shared" si="2"/>
        <v>0</v>
      </c>
      <c r="L21" s="316" t="e">
        <f t="shared" si="3"/>
        <v>#DIV/0!</v>
      </c>
      <c r="M21" s="315"/>
      <c r="N21" s="316" t="e">
        <f t="shared" si="10"/>
        <v>#DIV/0!</v>
      </c>
      <c r="O21" s="315"/>
      <c r="P21" s="321" t="e">
        <f t="shared" si="4"/>
        <v>#DIV/0!</v>
      </c>
      <c r="Q21" s="315">
        <f t="shared" si="5"/>
        <v>0</v>
      </c>
      <c r="R21" s="316" t="e">
        <f t="shared" si="6"/>
        <v>#DIV/0!</v>
      </c>
      <c r="S21" s="703"/>
      <c r="T21" s="704" t="e">
        <f t="shared" si="11"/>
        <v>#DIV/0!</v>
      </c>
      <c r="U21" s="703"/>
      <c r="V21" s="705" t="e">
        <f t="shared" si="12"/>
        <v>#DIV/0!</v>
      </c>
      <c r="W21" s="703">
        <f t="shared" si="7"/>
        <v>0</v>
      </c>
      <c r="X21" s="704" t="e">
        <f t="shared" si="13"/>
        <v>#DIV/0!</v>
      </c>
    </row>
    <row r="22" spans="1:24" ht="20.100000000000001" customHeight="1" x14ac:dyDescent="0.25">
      <c r="A22" s="556">
        <v>12</v>
      </c>
      <c r="B22" s="130">
        <f>'9'!B20</f>
        <v>0</v>
      </c>
      <c r="C22" s="130">
        <f>'9'!C20</f>
        <v>0</v>
      </c>
      <c r="D22" s="679">
        <f>'21'!D23</f>
        <v>0</v>
      </c>
      <c r="E22" s="679">
        <f>'21'!G23</f>
        <v>0</v>
      </c>
      <c r="F22" s="679">
        <f t="shared" si="8"/>
        <v>0</v>
      </c>
      <c r="G22" s="315"/>
      <c r="H22" s="316" t="e">
        <f t="shared" si="9"/>
        <v>#DIV/0!</v>
      </c>
      <c r="I22" s="315"/>
      <c r="J22" s="316" t="e">
        <f t="shared" si="1"/>
        <v>#DIV/0!</v>
      </c>
      <c r="K22" s="315">
        <f t="shared" si="2"/>
        <v>0</v>
      </c>
      <c r="L22" s="316" t="e">
        <f t="shared" si="3"/>
        <v>#DIV/0!</v>
      </c>
      <c r="M22" s="315"/>
      <c r="N22" s="316" t="e">
        <f t="shared" si="10"/>
        <v>#DIV/0!</v>
      </c>
      <c r="O22" s="315"/>
      <c r="P22" s="321" t="e">
        <f t="shared" si="4"/>
        <v>#DIV/0!</v>
      </c>
      <c r="Q22" s="315">
        <f t="shared" si="5"/>
        <v>0</v>
      </c>
      <c r="R22" s="316" t="e">
        <f t="shared" si="6"/>
        <v>#DIV/0!</v>
      </c>
      <c r="S22" s="703"/>
      <c r="T22" s="704" t="e">
        <f t="shared" si="11"/>
        <v>#DIV/0!</v>
      </c>
      <c r="U22" s="703"/>
      <c r="V22" s="705" t="e">
        <f t="shared" si="12"/>
        <v>#DIV/0!</v>
      </c>
      <c r="W22" s="703">
        <f t="shared" si="7"/>
        <v>0</v>
      </c>
      <c r="X22" s="704" t="e">
        <f t="shared" si="13"/>
        <v>#DIV/0!</v>
      </c>
    </row>
    <row r="23" spans="1:24" ht="20.100000000000001" customHeight="1" x14ac:dyDescent="0.25">
      <c r="A23" s="556">
        <v>13</v>
      </c>
      <c r="B23" s="130">
        <f>'9'!B21</f>
        <v>0</v>
      </c>
      <c r="C23" s="130">
        <f>'9'!C21</f>
        <v>0</v>
      </c>
      <c r="D23" s="679">
        <f>'21'!D24</f>
        <v>0</v>
      </c>
      <c r="E23" s="679">
        <f>'21'!G24</f>
        <v>0</v>
      </c>
      <c r="F23" s="679">
        <f t="shared" si="8"/>
        <v>0</v>
      </c>
      <c r="G23" s="315"/>
      <c r="H23" s="316" t="e">
        <f t="shared" si="9"/>
        <v>#DIV/0!</v>
      </c>
      <c r="I23" s="315"/>
      <c r="J23" s="316" t="e">
        <f t="shared" si="1"/>
        <v>#DIV/0!</v>
      </c>
      <c r="K23" s="315">
        <f t="shared" si="2"/>
        <v>0</v>
      </c>
      <c r="L23" s="316" t="e">
        <f t="shared" si="3"/>
        <v>#DIV/0!</v>
      </c>
      <c r="M23" s="315"/>
      <c r="N23" s="316" t="e">
        <f t="shared" si="10"/>
        <v>#DIV/0!</v>
      </c>
      <c r="O23" s="315"/>
      <c r="P23" s="321" t="e">
        <f t="shared" si="4"/>
        <v>#DIV/0!</v>
      </c>
      <c r="Q23" s="315">
        <f t="shared" si="5"/>
        <v>0</v>
      </c>
      <c r="R23" s="316" t="e">
        <f t="shared" si="6"/>
        <v>#DIV/0!</v>
      </c>
      <c r="S23" s="703"/>
      <c r="T23" s="704" t="e">
        <f t="shared" si="11"/>
        <v>#DIV/0!</v>
      </c>
      <c r="U23" s="703"/>
      <c r="V23" s="705" t="e">
        <f t="shared" si="12"/>
        <v>#DIV/0!</v>
      </c>
      <c r="W23" s="703">
        <f t="shared" si="7"/>
        <v>0</v>
      </c>
      <c r="X23" s="704" t="e">
        <f t="shared" si="13"/>
        <v>#DIV/0!</v>
      </c>
    </row>
    <row r="24" spans="1:24" ht="20.100000000000001" customHeight="1" x14ac:dyDescent="0.25">
      <c r="A24" s="556">
        <v>14</v>
      </c>
      <c r="B24" s="130">
        <f>'9'!B22</f>
        <v>0</v>
      </c>
      <c r="C24" s="130">
        <f>'9'!C22</f>
        <v>0</v>
      </c>
      <c r="D24" s="679">
        <f>'21'!D25</f>
        <v>0</v>
      </c>
      <c r="E24" s="679">
        <f>'21'!G25</f>
        <v>0</v>
      </c>
      <c r="F24" s="679">
        <f t="shared" si="8"/>
        <v>0</v>
      </c>
      <c r="G24" s="315"/>
      <c r="H24" s="316" t="e">
        <f t="shared" si="9"/>
        <v>#DIV/0!</v>
      </c>
      <c r="I24" s="315"/>
      <c r="J24" s="316" t="e">
        <f t="shared" si="1"/>
        <v>#DIV/0!</v>
      </c>
      <c r="K24" s="315">
        <f t="shared" si="2"/>
        <v>0</v>
      </c>
      <c r="L24" s="316" t="e">
        <f t="shared" si="3"/>
        <v>#DIV/0!</v>
      </c>
      <c r="M24" s="315"/>
      <c r="N24" s="316" t="e">
        <f t="shared" si="10"/>
        <v>#DIV/0!</v>
      </c>
      <c r="O24" s="315"/>
      <c r="P24" s="321" t="e">
        <f t="shared" si="4"/>
        <v>#DIV/0!</v>
      </c>
      <c r="Q24" s="315">
        <f t="shared" si="5"/>
        <v>0</v>
      </c>
      <c r="R24" s="316" t="e">
        <f t="shared" si="6"/>
        <v>#DIV/0!</v>
      </c>
      <c r="S24" s="703"/>
      <c r="T24" s="704" t="e">
        <f t="shared" si="11"/>
        <v>#DIV/0!</v>
      </c>
      <c r="U24" s="703"/>
      <c r="V24" s="705" t="e">
        <f t="shared" si="12"/>
        <v>#DIV/0!</v>
      </c>
      <c r="W24" s="703">
        <f t="shared" si="7"/>
        <v>0</v>
      </c>
      <c r="X24" s="704" t="e">
        <f t="shared" si="13"/>
        <v>#DIV/0!</v>
      </c>
    </row>
    <row r="25" spans="1:24" ht="20.100000000000001" customHeight="1" x14ac:dyDescent="0.25">
      <c r="A25" s="556">
        <v>15</v>
      </c>
      <c r="B25" s="130">
        <f>'9'!B23</f>
        <v>0</v>
      </c>
      <c r="C25" s="130">
        <f>'9'!C23</f>
        <v>0</v>
      </c>
      <c r="D25" s="679">
        <f>'21'!D26</f>
        <v>0</v>
      </c>
      <c r="E25" s="679">
        <f>'21'!G26</f>
        <v>0</v>
      </c>
      <c r="F25" s="679">
        <f t="shared" si="8"/>
        <v>0</v>
      </c>
      <c r="G25" s="315"/>
      <c r="H25" s="316" t="e">
        <f t="shared" si="9"/>
        <v>#DIV/0!</v>
      </c>
      <c r="I25" s="315"/>
      <c r="J25" s="316" t="e">
        <f t="shared" si="1"/>
        <v>#DIV/0!</v>
      </c>
      <c r="K25" s="315">
        <f t="shared" si="2"/>
        <v>0</v>
      </c>
      <c r="L25" s="316" t="e">
        <f t="shared" si="3"/>
        <v>#DIV/0!</v>
      </c>
      <c r="M25" s="315"/>
      <c r="N25" s="316" t="e">
        <f t="shared" si="10"/>
        <v>#DIV/0!</v>
      </c>
      <c r="O25" s="315"/>
      <c r="P25" s="321" t="e">
        <f t="shared" si="4"/>
        <v>#DIV/0!</v>
      </c>
      <c r="Q25" s="315">
        <f t="shared" si="5"/>
        <v>0</v>
      </c>
      <c r="R25" s="316" t="e">
        <f t="shared" si="6"/>
        <v>#DIV/0!</v>
      </c>
      <c r="S25" s="703"/>
      <c r="T25" s="704" t="e">
        <f t="shared" si="11"/>
        <v>#DIV/0!</v>
      </c>
      <c r="U25" s="703"/>
      <c r="V25" s="705" t="e">
        <f t="shared" si="12"/>
        <v>#DIV/0!</v>
      </c>
      <c r="W25" s="703">
        <f t="shared" si="7"/>
        <v>0</v>
      </c>
      <c r="X25" s="704" t="e">
        <f t="shared" si="13"/>
        <v>#DIV/0!</v>
      </c>
    </row>
    <row r="26" spans="1:24" ht="20.100000000000001" customHeight="1" x14ac:dyDescent="0.25">
      <c r="A26" s="556">
        <v>16</v>
      </c>
      <c r="B26" s="130">
        <f>'9'!B24</f>
        <v>0</v>
      </c>
      <c r="C26" s="130">
        <f>'9'!C24</f>
        <v>0</v>
      </c>
      <c r="D26" s="679">
        <f>'21'!D27</f>
        <v>0</v>
      </c>
      <c r="E26" s="679">
        <f>'21'!G27</f>
        <v>0</v>
      </c>
      <c r="F26" s="679">
        <f t="shared" si="8"/>
        <v>0</v>
      </c>
      <c r="G26" s="315"/>
      <c r="H26" s="316" t="e">
        <f t="shared" si="9"/>
        <v>#DIV/0!</v>
      </c>
      <c r="I26" s="315"/>
      <c r="J26" s="316" t="e">
        <f t="shared" si="1"/>
        <v>#DIV/0!</v>
      </c>
      <c r="K26" s="315">
        <f t="shared" si="2"/>
        <v>0</v>
      </c>
      <c r="L26" s="316" t="e">
        <f t="shared" si="3"/>
        <v>#DIV/0!</v>
      </c>
      <c r="M26" s="315"/>
      <c r="N26" s="316" t="e">
        <f t="shared" si="10"/>
        <v>#DIV/0!</v>
      </c>
      <c r="O26" s="315"/>
      <c r="P26" s="321" t="e">
        <f t="shared" si="4"/>
        <v>#DIV/0!</v>
      </c>
      <c r="Q26" s="315">
        <f t="shared" si="5"/>
        <v>0</v>
      </c>
      <c r="R26" s="316" t="e">
        <f t="shared" si="6"/>
        <v>#DIV/0!</v>
      </c>
      <c r="S26" s="703"/>
      <c r="T26" s="704" t="e">
        <f t="shared" si="11"/>
        <v>#DIV/0!</v>
      </c>
      <c r="U26" s="703"/>
      <c r="V26" s="705" t="e">
        <f t="shared" si="12"/>
        <v>#DIV/0!</v>
      </c>
      <c r="W26" s="703">
        <f t="shared" si="7"/>
        <v>0</v>
      </c>
      <c r="X26" s="704" t="e">
        <f t="shared" si="13"/>
        <v>#DIV/0!</v>
      </c>
    </row>
    <row r="27" spans="1:24" ht="20.100000000000001" customHeight="1" x14ac:dyDescent="0.25">
      <c r="A27" s="556">
        <v>17</v>
      </c>
      <c r="B27" s="130">
        <f>'9'!B25</f>
        <v>0</v>
      </c>
      <c r="C27" s="130">
        <f>'9'!C25</f>
        <v>0</v>
      </c>
      <c r="D27" s="679">
        <f>'21'!D28</f>
        <v>0</v>
      </c>
      <c r="E27" s="679">
        <f>'21'!G28</f>
        <v>0</v>
      </c>
      <c r="F27" s="679">
        <f t="shared" si="8"/>
        <v>0</v>
      </c>
      <c r="G27" s="315"/>
      <c r="H27" s="316" t="e">
        <f t="shared" si="9"/>
        <v>#DIV/0!</v>
      </c>
      <c r="I27" s="315"/>
      <c r="J27" s="316" t="e">
        <f t="shared" si="1"/>
        <v>#DIV/0!</v>
      </c>
      <c r="K27" s="315">
        <f t="shared" si="2"/>
        <v>0</v>
      </c>
      <c r="L27" s="316" t="e">
        <f t="shared" si="3"/>
        <v>#DIV/0!</v>
      </c>
      <c r="M27" s="315"/>
      <c r="N27" s="316" t="e">
        <f t="shared" si="10"/>
        <v>#DIV/0!</v>
      </c>
      <c r="O27" s="315"/>
      <c r="P27" s="321" t="e">
        <f t="shared" si="4"/>
        <v>#DIV/0!</v>
      </c>
      <c r="Q27" s="315">
        <f t="shared" si="5"/>
        <v>0</v>
      </c>
      <c r="R27" s="316" t="e">
        <f t="shared" si="6"/>
        <v>#DIV/0!</v>
      </c>
      <c r="S27" s="703"/>
      <c r="T27" s="704" t="e">
        <f t="shared" si="11"/>
        <v>#DIV/0!</v>
      </c>
      <c r="U27" s="703"/>
      <c r="V27" s="705" t="e">
        <f t="shared" si="12"/>
        <v>#DIV/0!</v>
      </c>
      <c r="W27" s="703">
        <f t="shared" si="7"/>
        <v>0</v>
      </c>
      <c r="X27" s="704" t="e">
        <f t="shared" si="13"/>
        <v>#DIV/0!</v>
      </c>
    </row>
    <row r="28" spans="1:24" ht="20.100000000000001" customHeight="1" x14ac:dyDescent="0.25">
      <c r="A28" s="556">
        <v>18</v>
      </c>
      <c r="B28" s="130">
        <f>'9'!B26</f>
        <v>0</v>
      </c>
      <c r="C28" s="130">
        <f>'9'!C26</f>
        <v>0</v>
      </c>
      <c r="D28" s="679">
        <f>'21'!D29</f>
        <v>0</v>
      </c>
      <c r="E28" s="679">
        <f>'21'!G29</f>
        <v>0</v>
      </c>
      <c r="F28" s="679">
        <f t="shared" si="8"/>
        <v>0</v>
      </c>
      <c r="G28" s="315"/>
      <c r="H28" s="316" t="e">
        <f t="shared" si="9"/>
        <v>#DIV/0!</v>
      </c>
      <c r="I28" s="315"/>
      <c r="J28" s="316" t="e">
        <f t="shared" si="1"/>
        <v>#DIV/0!</v>
      </c>
      <c r="K28" s="315">
        <f t="shared" si="2"/>
        <v>0</v>
      </c>
      <c r="L28" s="316" t="e">
        <f t="shared" si="3"/>
        <v>#DIV/0!</v>
      </c>
      <c r="M28" s="315"/>
      <c r="N28" s="316" t="e">
        <f t="shared" si="10"/>
        <v>#DIV/0!</v>
      </c>
      <c r="O28" s="315"/>
      <c r="P28" s="321" t="e">
        <f t="shared" si="4"/>
        <v>#DIV/0!</v>
      </c>
      <c r="Q28" s="315">
        <f t="shared" si="5"/>
        <v>0</v>
      </c>
      <c r="R28" s="316" t="e">
        <f t="shared" si="6"/>
        <v>#DIV/0!</v>
      </c>
      <c r="S28" s="703"/>
      <c r="T28" s="704" t="e">
        <f t="shared" si="11"/>
        <v>#DIV/0!</v>
      </c>
      <c r="U28" s="703"/>
      <c r="V28" s="705" t="e">
        <f t="shared" si="12"/>
        <v>#DIV/0!</v>
      </c>
      <c r="W28" s="703">
        <f t="shared" si="7"/>
        <v>0</v>
      </c>
      <c r="X28" s="704" t="e">
        <f t="shared" si="13"/>
        <v>#DIV/0!</v>
      </c>
    </row>
    <row r="29" spans="1:24" ht="20.100000000000001" customHeight="1" x14ac:dyDescent="0.25">
      <c r="A29" s="556">
        <v>19</v>
      </c>
      <c r="B29" s="130">
        <f>'9'!B27</f>
        <v>0</v>
      </c>
      <c r="C29" s="130">
        <f>'9'!C27</f>
        <v>0</v>
      </c>
      <c r="D29" s="679">
        <f>'21'!D30</f>
        <v>0</v>
      </c>
      <c r="E29" s="679">
        <f>'21'!G30</f>
        <v>0</v>
      </c>
      <c r="F29" s="679">
        <f t="shared" si="8"/>
        <v>0</v>
      </c>
      <c r="G29" s="315"/>
      <c r="H29" s="316" t="e">
        <f t="shared" si="9"/>
        <v>#DIV/0!</v>
      </c>
      <c r="I29" s="315"/>
      <c r="J29" s="316" t="e">
        <f t="shared" si="1"/>
        <v>#DIV/0!</v>
      </c>
      <c r="K29" s="315">
        <f t="shared" si="2"/>
        <v>0</v>
      </c>
      <c r="L29" s="316" t="e">
        <f t="shared" si="3"/>
        <v>#DIV/0!</v>
      </c>
      <c r="M29" s="315"/>
      <c r="N29" s="316" t="e">
        <f t="shared" si="10"/>
        <v>#DIV/0!</v>
      </c>
      <c r="O29" s="315"/>
      <c r="P29" s="321" t="e">
        <f t="shared" si="4"/>
        <v>#DIV/0!</v>
      </c>
      <c r="Q29" s="315">
        <f t="shared" si="5"/>
        <v>0</v>
      </c>
      <c r="R29" s="316" t="e">
        <f t="shared" si="6"/>
        <v>#DIV/0!</v>
      </c>
      <c r="S29" s="703"/>
      <c r="T29" s="704" t="e">
        <f t="shared" si="11"/>
        <v>#DIV/0!</v>
      </c>
      <c r="U29" s="703"/>
      <c r="V29" s="705" t="e">
        <f t="shared" si="12"/>
        <v>#DIV/0!</v>
      </c>
      <c r="W29" s="703">
        <f t="shared" si="7"/>
        <v>0</v>
      </c>
      <c r="X29" s="704" t="e">
        <f t="shared" si="13"/>
        <v>#DIV/0!</v>
      </c>
    </row>
    <row r="30" spans="1:24" ht="20.100000000000001" customHeight="1" x14ac:dyDescent="0.25">
      <c r="A30" s="556">
        <v>20</v>
      </c>
      <c r="B30" s="130">
        <f>'9'!B28</f>
        <v>0</v>
      </c>
      <c r="C30" s="130">
        <f>'9'!C28</f>
        <v>0</v>
      </c>
      <c r="D30" s="679">
        <f>'21'!D31</f>
        <v>0</v>
      </c>
      <c r="E30" s="679">
        <f>'21'!G31</f>
        <v>0</v>
      </c>
      <c r="F30" s="679">
        <f t="shared" si="8"/>
        <v>0</v>
      </c>
      <c r="G30" s="315"/>
      <c r="H30" s="316" t="e">
        <f t="shared" si="9"/>
        <v>#DIV/0!</v>
      </c>
      <c r="I30" s="315"/>
      <c r="J30" s="316" t="e">
        <f t="shared" si="1"/>
        <v>#DIV/0!</v>
      </c>
      <c r="K30" s="315">
        <f t="shared" si="2"/>
        <v>0</v>
      </c>
      <c r="L30" s="316" t="e">
        <f t="shared" si="3"/>
        <v>#DIV/0!</v>
      </c>
      <c r="M30" s="315"/>
      <c r="N30" s="316" t="e">
        <f t="shared" si="10"/>
        <v>#DIV/0!</v>
      </c>
      <c r="O30" s="315"/>
      <c r="P30" s="321" t="e">
        <f t="shared" si="4"/>
        <v>#DIV/0!</v>
      </c>
      <c r="Q30" s="315">
        <f t="shared" si="5"/>
        <v>0</v>
      </c>
      <c r="R30" s="316" t="e">
        <f t="shared" si="6"/>
        <v>#DIV/0!</v>
      </c>
      <c r="S30" s="703"/>
      <c r="T30" s="704" t="e">
        <f t="shared" si="11"/>
        <v>#DIV/0!</v>
      </c>
      <c r="U30" s="703"/>
      <c r="V30" s="705" t="e">
        <f t="shared" si="12"/>
        <v>#DIV/0!</v>
      </c>
      <c r="W30" s="703">
        <f t="shared" si="7"/>
        <v>0</v>
      </c>
      <c r="X30" s="704" t="e">
        <f t="shared" si="13"/>
        <v>#DIV/0!</v>
      </c>
    </row>
    <row r="31" spans="1:24" ht="20.100000000000001" customHeight="1" x14ac:dyDescent="0.25">
      <c r="A31" s="556"/>
      <c r="B31" s="72"/>
      <c r="C31" s="72"/>
      <c r="D31" s="315"/>
      <c r="E31" s="315"/>
      <c r="F31" s="315"/>
      <c r="G31" s="315"/>
      <c r="H31" s="316"/>
      <c r="I31" s="315"/>
      <c r="J31" s="316"/>
      <c r="K31" s="315"/>
      <c r="L31" s="316"/>
      <c r="M31" s="315"/>
      <c r="N31" s="316"/>
      <c r="O31" s="315"/>
      <c r="P31" s="321"/>
      <c r="Q31" s="315"/>
      <c r="R31" s="316"/>
      <c r="S31" s="703"/>
      <c r="T31" s="704"/>
      <c r="U31" s="703"/>
      <c r="V31" s="705"/>
      <c r="W31" s="703"/>
      <c r="X31" s="704"/>
    </row>
    <row r="32" spans="1:24" ht="20.100000000000001" customHeight="1" x14ac:dyDescent="0.25">
      <c r="A32" s="556"/>
      <c r="B32" s="72"/>
      <c r="C32" s="72"/>
      <c r="D32" s="315"/>
      <c r="E32" s="315"/>
      <c r="F32" s="315"/>
      <c r="G32" s="315"/>
      <c r="H32" s="316"/>
      <c r="I32" s="315"/>
      <c r="J32" s="316"/>
      <c r="K32" s="315"/>
      <c r="L32" s="316"/>
      <c r="M32" s="315"/>
      <c r="N32" s="316"/>
      <c r="O32" s="315"/>
      <c r="P32" s="321"/>
      <c r="Q32" s="315"/>
      <c r="R32" s="316"/>
      <c r="S32" s="703"/>
      <c r="T32" s="704"/>
      <c r="U32" s="703"/>
      <c r="V32" s="705"/>
      <c r="W32" s="703"/>
      <c r="X32" s="704"/>
    </row>
    <row r="33" spans="1:24" ht="20.100000000000001" customHeight="1" x14ac:dyDescent="0.25">
      <c r="A33" s="556"/>
      <c r="B33" s="82"/>
      <c r="C33" s="82"/>
      <c r="D33" s="315"/>
      <c r="E33" s="315"/>
      <c r="F33" s="315"/>
      <c r="G33" s="315"/>
      <c r="H33" s="316"/>
      <c r="I33" s="315"/>
      <c r="J33" s="316"/>
      <c r="K33" s="315"/>
      <c r="L33" s="316"/>
      <c r="M33" s="315"/>
      <c r="N33" s="316"/>
      <c r="O33" s="315"/>
      <c r="P33" s="321"/>
      <c r="Q33" s="315"/>
      <c r="R33" s="316"/>
      <c r="S33" s="703"/>
      <c r="T33" s="704"/>
      <c r="U33" s="703"/>
      <c r="V33" s="705"/>
      <c r="W33" s="703"/>
      <c r="X33" s="704"/>
    </row>
    <row r="34" spans="1:24" ht="20.100000000000001" customHeight="1" thickBot="1" x14ac:dyDescent="0.3">
      <c r="A34" s="567" t="s">
        <v>484</v>
      </c>
      <c r="B34" s="568"/>
      <c r="C34" s="569"/>
      <c r="D34" s="317">
        <f>SUM(D11:D33)</f>
        <v>0</v>
      </c>
      <c r="E34" s="317">
        <f>SUM(E11:E33)</f>
        <v>0</v>
      </c>
      <c r="F34" s="317">
        <f>SUM(F11:F33)</f>
        <v>0</v>
      </c>
      <c r="G34" s="317">
        <f>SUM(G11:G33)</f>
        <v>0</v>
      </c>
      <c r="H34" s="318" t="e">
        <f>G34/D34*100</f>
        <v>#DIV/0!</v>
      </c>
      <c r="I34" s="317">
        <f>SUM(I11:I33)</f>
        <v>0</v>
      </c>
      <c r="J34" s="318" t="e">
        <f>I34/E34*100</f>
        <v>#DIV/0!</v>
      </c>
      <c r="K34" s="317">
        <f>SUM(K11:K33)</f>
        <v>0</v>
      </c>
      <c r="L34" s="318" t="e">
        <f>K34/F34*100</f>
        <v>#DIV/0!</v>
      </c>
      <c r="M34" s="317">
        <f>SUM(M11:M33)</f>
        <v>0</v>
      </c>
      <c r="N34" s="318" t="e">
        <f>M34/D34*100</f>
        <v>#DIV/0!</v>
      </c>
      <c r="O34" s="317">
        <f>SUM(O11:O33)</f>
        <v>0</v>
      </c>
      <c r="P34" s="322" t="e">
        <f>O34/E34*100</f>
        <v>#DIV/0!</v>
      </c>
      <c r="Q34" s="317">
        <f>SUM(Q11:Q33)</f>
        <v>0</v>
      </c>
      <c r="R34" s="318" t="e">
        <f>Q34/F34*100</f>
        <v>#DIV/0!</v>
      </c>
      <c r="S34" s="706">
        <f>SUM(S11:S33)</f>
        <v>0</v>
      </c>
      <c r="T34" s="707" t="e">
        <f>S34/D34*100</f>
        <v>#DIV/0!</v>
      </c>
      <c r="U34" s="706">
        <f>SUM(U11:U33)</f>
        <v>0</v>
      </c>
      <c r="V34" s="708" t="e">
        <f>U34/E34*100</f>
        <v>#DIV/0!</v>
      </c>
      <c r="W34" s="706">
        <f>SUM(W11:W33)</f>
        <v>0</v>
      </c>
      <c r="X34" s="707" t="e">
        <f>W34/F34*100</f>
        <v>#DIV/0!</v>
      </c>
    </row>
    <row r="35" spans="1:24" ht="18.75" customHeight="1" x14ac:dyDescent="0.25">
      <c r="A35" s="570"/>
      <c r="B35" s="570"/>
      <c r="C35" s="570"/>
      <c r="D35" s="570"/>
      <c r="E35" s="570"/>
      <c r="F35" s="570"/>
      <c r="G35" s="570"/>
      <c r="H35" s="570"/>
      <c r="I35" s="570"/>
      <c r="J35" s="570"/>
      <c r="K35" s="570"/>
      <c r="L35" s="570"/>
      <c r="M35" s="570"/>
      <c r="N35" s="570"/>
      <c r="O35" s="570"/>
      <c r="P35" s="563"/>
      <c r="Q35" s="563"/>
      <c r="R35" s="563"/>
    </row>
    <row r="36" spans="1:24" x14ac:dyDescent="0.25">
      <c r="A36" s="727" t="s">
        <v>553</v>
      </c>
    </row>
    <row r="38" spans="1:24" x14ac:dyDescent="0.25">
      <c r="J38" s="320"/>
      <c r="P38" s="320"/>
    </row>
  </sheetData>
  <mergeCells count="17">
    <mergeCell ref="M7:R7"/>
    <mergeCell ref="M8:N8"/>
    <mergeCell ref="A3:X3"/>
    <mergeCell ref="A7:A9"/>
    <mergeCell ref="B7:B9"/>
    <mergeCell ref="C7:C9"/>
    <mergeCell ref="D7:F8"/>
    <mergeCell ref="G7:L7"/>
    <mergeCell ref="G8:H8"/>
    <mergeCell ref="I8:J8"/>
    <mergeCell ref="K8:L8"/>
    <mergeCell ref="S7:X7"/>
    <mergeCell ref="S8:T8"/>
    <mergeCell ref="U8:V8"/>
    <mergeCell ref="W8:X8"/>
    <mergeCell ref="O8:P8"/>
    <mergeCell ref="Q8:R8"/>
  </mergeCells>
  <conditionalFormatting sqref="J38 P38">
    <cfRule type="cellIs" dxfId="1" priority="1" stopIfTrue="1" operator="notEqual">
      <formula>#REF!</formula>
    </cfRule>
  </conditionalFormatting>
  <printOptions horizontalCentered="1"/>
  <pageMargins left="1.23" right="0.9" top="1.1499999999999999" bottom="0.9" header="0" footer="0"/>
  <pageSetup paperSize="9" scale="47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C07F5-4220-44DC-B020-0D3D244D3614}">
  <sheetPr codeName="Sheet14">
    <tabColor rgb="FF92D050"/>
    <pageSetUpPr fitToPage="1"/>
  </sheetPr>
  <dimension ref="A1:H27"/>
  <sheetViews>
    <sheetView topLeftCell="C1" zoomScale="80" zoomScaleNormal="80" workbookViewId="0">
      <selection activeCell="H14" sqref="H14"/>
    </sheetView>
  </sheetViews>
  <sheetFormatPr defaultColWidth="9.140625" defaultRowHeight="15" x14ac:dyDescent="0.2"/>
  <cols>
    <col min="1" max="1" width="5.7109375" style="108" customWidth="1"/>
    <col min="2" max="2" width="67.5703125" style="108" customWidth="1"/>
    <col min="3" max="6" width="15.7109375" style="108" customWidth="1"/>
    <col min="7" max="7" width="17.85546875" style="108" customWidth="1"/>
    <col min="8" max="8" width="15.7109375" style="108" customWidth="1"/>
    <col min="9" max="256" width="9.140625" style="108"/>
    <col min="257" max="257" width="5.7109375" style="108" customWidth="1"/>
    <col min="258" max="258" width="67.5703125" style="108" customWidth="1"/>
    <col min="259" max="264" width="15.7109375" style="108" customWidth="1"/>
    <col min="265" max="512" width="9.140625" style="108"/>
    <col min="513" max="513" width="5.7109375" style="108" customWidth="1"/>
    <col min="514" max="514" width="67.5703125" style="108" customWidth="1"/>
    <col min="515" max="520" width="15.7109375" style="108" customWidth="1"/>
    <col min="521" max="768" width="9.140625" style="108"/>
    <col min="769" max="769" width="5.7109375" style="108" customWidth="1"/>
    <col min="770" max="770" width="67.5703125" style="108" customWidth="1"/>
    <col min="771" max="776" width="15.7109375" style="108" customWidth="1"/>
    <col min="777" max="1024" width="9.140625" style="108"/>
    <col min="1025" max="1025" width="5.7109375" style="108" customWidth="1"/>
    <col min="1026" max="1026" width="67.5703125" style="108" customWidth="1"/>
    <col min="1027" max="1032" width="15.7109375" style="108" customWidth="1"/>
    <col min="1033" max="1280" width="9.140625" style="108"/>
    <col min="1281" max="1281" width="5.7109375" style="108" customWidth="1"/>
    <col min="1282" max="1282" width="67.5703125" style="108" customWidth="1"/>
    <col min="1283" max="1288" width="15.7109375" style="108" customWidth="1"/>
    <col min="1289" max="1536" width="9.140625" style="108"/>
    <col min="1537" max="1537" width="5.7109375" style="108" customWidth="1"/>
    <col min="1538" max="1538" width="67.5703125" style="108" customWidth="1"/>
    <col min="1539" max="1544" width="15.7109375" style="108" customWidth="1"/>
    <col min="1545" max="1792" width="9.140625" style="108"/>
    <col min="1793" max="1793" width="5.7109375" style="108" customWidth="1"/>
    <col min="1794" max="1794" width="67.5703125" style="108" customWidth="1"/>
    <col min="1795" max="1800" width="15.7109375" style="108" customWidth="1"/>
    <col min="1801" max="2048" width="9.140625" style="108"/>
    <col min="2049" max="2049" width="5.7109375" style="108" customWidth="1"/>
    <col min="2050" max="2050" width="67.5703125" style="108" customWidth="1"/>
    <col min="2051" max="2056" width="15.7109375" style="108" customWidth="1"/>
    <col min="2057" max="2304" width="9.140625" style="108"/>
    <col min="2305" max="2305" width="5.7109375" style="108" customWidth="1"/>
    <col min="2306" max="2306" width="67.5703125" style="108" customWidth="1"/>
    <col min="2307" max="2312" width="15.7109375" style="108" customWidth="1"/>
    <col min="2313" max="2560" width="9.140625" style="108"/>
    <col min="2561" max="2561" width="5.7109375" style="108" customWidth="1"/>
    <col min="2562" max="2562" width="67.5703125" style="108" customWidth="1"/>
    <col min="2563" max="2568" width="15.7109375" style="108" customWidth="1"/>
    <col min="2569" max="2816" width="9.140625" style="108"/>
    <col min="2817" max="2817" width="5.7109375" style="108" customWidth="1"/>
    <col min="2818" max="2818" width="67.5703125" style="108" customWidth="1"/>
    <col min="2819" max="2824" width="15.7109375" style="108" customWidth="1"/>
    <col min="2825" max="3072" width="9.140625" style="108"/>
    <col min="3073" max="3073" width="5.7109375" style="108" customWidth="1"/>
    <col min="3074" max="3074" width="67.5703125" style="108" customWidth="1"/>
    <col min="3075" max="3080" width="15.7109375" style="108" customWidth="1"/>
    <col min="3081" max="3328" width="9.140625" style="108"/>
    <col min="3329" max="3329" width="5.7109375" style="108" customWidth="1"/>
    <col min="3330" max="3330" width="67.5703125" style="108" customWidth="1"/>
    <col min="3331" max="3336" width="15.7109375" style="108" customWidth="1"/>
    <col min="3337" max="3584" width="9.140625" style="108"/>
    <col min="3585" max="3585" width="5.7109375" style="108" customWidth="1"/>
    <col min="3586" max="3586" width="67.5703125" style="108" customWidth="1"/>
    <col min="3587" max="3592" width="15.7109375" style="108" customWidth="1"/>
    <col min="3593" max="3840" width="9.140625" style="108"/>
    <col min="3841" max="3841" width="5.7109375" style="108" customWidth="1"/>
    <col min="3842" max="3842" width="67.5703125" style="108" customWidth="1"/>
    <col min="3843" max="3848" width="15.7109375" style="108" customWidth="1"/>
    <col min="3849" max="4096" width="9.140625" style="108"/>
    <col min="4097" max="4097" width="5.7109375" style="108" customWidth="1"/>
    <col min="4098" max="4098" width="67.5703125" style="108" customWidth="1"/>
    <col min="4099" max="4104" width="15.7109375" style="108" customWidth="1"/>
    <col min="4105" max="4352" width="9.140625" style="108"/>
    <col min="4353" max="4353" width="5.7109375" style="108" customWidth="1"/>
    <col min="4354" max="4354" width="67.5703125" style="108" customWidth="1"/>
    <col min="4355" max="4360" width="15.7109375" style="108" customWidth="1"/>
    <col min="4361" max="4608" width="9.140625" style="108"/>
    <col min="4609" max="4609" width="5.7109375" style="108" customWidth="1"/>
    <col min="4610" max="4610" width="67.5703125" style="108" customWidth="1"/>
    <col min="4611" max="4616" width="15.7109375" style="108" customWidth="1"/>
    <col min="4617" max="4864" width="9.140625" style="108"/>
    <col min="4865" max="4865" width="5.7109375" style="108" customWidth="1"/>
    <col min="4866" max="4866" width="67.5703125" style="108" customWidth="1"/>
    <col min="4867" max="4872" width="15.7109375" style="108" customWidth="1"/>
    <col min="4873" max="5120" width="9.140625" style="108"/>
    <col min="5121" max="5121" width="5.7109375" style="108" customWidth="1"/>
    <col min="5122" max="5122" width="67.5703125" style="108" customWidth="1"/>
    <col min="5123" max="5128" width="15.7109375" style="108" customWidth="1"/>
    <col min="5129" max="5376" width="9.140625" style="108"/>
    <col min="5377" max="5377" width="5.7109375" style="108" customWidth="1"/>
    <col min="5378" max="5378" width="67.5703125" style="108" customWidth="1"/>
    <col min="5379" max="5384" width="15.7109375" style="108" customWidth="1"/>
    <col min="5385" max="5632" width="9.140625" style="108"/>
    <col min="5633" max="5633" width="5.7109375" style="108" customWidth="1"/>
    <col min="5634" max="5634" width="67.5703125" style="108" customWidth="1"/>
    <col min="5635" max="5640" width="15.7109375" style="108" customWidth="1"/>
    <col min="5641" max="5888" width="9.140625" style="108"/>
    <col min="5889" max="5889" width="5.7109375" style="108" customWidth="1"/>
    <col min="5890" max="5890" width="67.5703125" style="108" customWidth="1"/>
    <col min="5891" max="5896" width="15.7109375" style="108" customWidth="1"/>
    <col min="5897" max="6144" width="9.140625" style="108"/>
    <col min="6145" max="6145" width="5.7109375" style="108" customWidth="1"/>
    <col min="6146" max="6146" width="67.5703125" style="108" customWidth="1"/>
    <col min="6147" max="6152" width="15.7109375" style="108" customWidth="1"/>
    <col min="6153" max="6400" width="9.140625" style="108"/>
    <col min="6401" max="6401" width="5.7109375" style="108" customWidth="1"/>
    <col min="6402" max="6402" width="67.5703125" style="108" customWidth="1"/>
    <col min="6403" max="6408" width="15.7109375" style="108" customWidth="1"/>
    <col min="6409" max="6656" width="9.140625" style="108"/>
    <col min="6657" max="6657" width="5.7109375" style="108" customWidth="1"/>
    <col min="6658" max="6658" width="67.5703125" style="108" customWidth="1"/>
    <col min="6659" max="6664" width="15.7109375" style="108" customWidth="1"/>
    <col min="6665" max="6912" width="9.140625" style="108"/>
    <col min="6913" max="6913" width="5.7109375" style="108" customWidth="1"/>
    <col min="6914" max="6914" width="67.5703125" style="108" customWidth="1"/>
    <col min="6915" max="6920" width="15.7109375" style="108" customWidth="1"/>
    <col min="6921" max="7168" width="9.140625" style="108"/>
    <col min="7169" max="7169" width="5.7109375" style="108" customWidth="1"/>
    <col min="7170" max="7170" width="67.5703125" style="108" customWidth="1"/>
    <col min="7171" max="7176" width="15.7109375" style="108" customWidth="1"/>
    <col min="7177" max="7424" width="9.140625" style="108"/>
    <col min="7425" max="7425" width="5.7109375" style="108" customWidth="1"/>
    <col min="7426" max="7426" width="67.5703125" style="108" customWidth="1"/>
    <col min="7427" max="7432" width="15.7109375" style="108" customWidth="1"/>
    <col min="7433" max="7680" width="9.140625" style="108"/>
    <col min="7681" max="7681" width="5.7109375" style="108" customWidth="1"/>
    <col min="7682" max="7682" width="67.5703125" style="108" customWidth="1"/>
    <col min="7683" max="7688" width="15.7109375" style="108" customWidth="1"/>
    <col min="7689" max="7936" width="9.140625" style="108"/>
    <col min="7937" max="7937" width="5.7109375" style="108" customWidth="1"/>
    <col min="7938" max="7938" width="67.5703125" style="108" customWidth="1"/>
    <col min="7939" max="7944" width="15.7109375" style="108" customWidth="1"/>
    <col min="7945" max="8192" width="9.140625" style="108"/>
    <col min="8193" max="8193" width="5.7109375" style="108" customWidth="1"/>
    <col min="8194" max="8194" width="67.5703125" style="108" customWidth="1"/>
    <col min="8195" max="8200" width="15.7109375" style="108" customWidth="1"/>
    <col min="8201" max="8448" width="9.140625" style="108"/>
    <col min="8449" max="8449" width="5.7109375" style="108" customWidth="1"/>
    <col min="8450" max="8450" width="67.5703125" style="108" customWidth="1"/>
    <col min="8451" max="8456" width="15.7109375" style="108" customWidth="1"/>
    <col min="8457" max="8704" width="9.140625" style="108"/>
    <col min="8705" max="8705" width="5.7109375" style="108" customWidth="1"/>
    <col min="8706" max="8706" width="67.5703125" style="108" customWidth="1"/>
    <col min="8707" max="8712" width="15.7109375" style="108" customWidth="1"/>
    <col min="8713" max="8960" width="9.140625" style="108"/>
    <col min="8961" max="8961" width="5.7109375" style="108" customWidth="1"/>
    <col min="8962" max="8962" width="67.5703125" style="108" customWidth="1"/>
    <col min="8963" max="8968" width="15.7109375" style="108" customWidth="1"/>
    <col min="8969" max="9216" width="9.140625" style="108"/>
    <col min="9217" max="9217" width="5.7109375" style="108" customWidth="1"/>
    <col min="9218" max="9218" width="67.5703125" style="108" customWidth="1"/>
    <col min="9219" max="9224" width="15.7109375" style="108" customWidth="1"/>
    <col min="9225" max="9472" width="9.140625" style="108"/>
    <col min="9473" max="9473" width="5.7109375" style="108" customWidth="1"/>
    <col min="9474" max="9474" width="67.5703125" style="108" customWidth="1"/>
    <col min="9475" max="9480" width="15.7109375" style="108" customWidth="1"/>
    <col min="9481" max="9728" width="9.140625" style="108"/>
    <col min="9729" max="9729" width="5.7109375" style="108" customWidth="1"/>
    <col min="9730" max="9730" width="67.5703125" style="108" customWidth="1"/>
    <col min="9731" max="9736" width="15.7109375" style="108" customWidth="1"/>
    <col min="9737" max="9984" width="9.140625" style="108"/>
    <col min="9985" max="9985" width="5.7109375" style="108" customWidth="1"/>
    <col min="9986" max="9986" width="67.5703125" style="108" customWidth="1"/>
    <col min="9987" max="9992" width="15.7109375" style="108" customWidth="1"/>
    <col min="9993" max="10240" width="9.140625" style="108"/>
    <col min="10241" max="10241" width="5.7109375" style="108" customWidth="1"/>
    <col min="10242" max="10242" width="67.5703125" style="108" customWidth="1"/>
    <col min="10243" max="10248" width="15.7109375" style="108" customWidth="1"/>
    <col min="10249" max="10496" width="9.140625" style="108"/>
    <col min="10497" max="10497" width="5.7109375" style="108" customWidth="1"/>
    <col min="10498" max="10498" width="67.5703125" style="108" customWidth="1"/>
    <col min="10499" max="10504" width="15.7109375" style="108" customWidth="1"/>
    <col min="10505" max="10752" width="9.140625" style="108"/>
    <col min="10753" max="10753" width="5.7109375" style="108" customWidth="1"/>
    <col min="10754" max="10754" width="67.5703125" style="108" customWidth="1"/>
    <col min="10755" max="10760" width="15.7109375" style="108" customWidth="1"/>
    <col min="10761" max="11008" width="9.140625" style="108"/>
    <col min="11009" max="11009" width="5.7109375" style="108" customWidth="1"/>
    <col min="11010" max="11010" width="67.5703125" style="108" customWidth="1"/>
    <col min="11011" max="11016" width="15.7109375" style="108" customWidth="1"/>
    <col min="11017" max="11264" width="9.140625" style="108"/>
    <col min="11265" max="11265" width="5.7109375" style="108" customWidth="1"/>
    <col min="11266" max="11266" width="67.5703125" style="108" customWidth="1"/>
    <col min="11267" max="11272" width="15.7109375" style="108" customWidth="1"/>
    <col min="11273" max="11520" width="9.140625" style="108"/>
    <col min="11521" max="11521" width="5.7109375" style="108" customWidth="1"/>
    <col min="11522" max="11522" width="67.5703125" style="108" customWidth="1"/>
    <col min="11523" max="11528" width="15.7109375" style="108" customWidth="1"/>
    <col min="11529" max="11776" width="9.140625" style="108"/>
    <col min="11777" max="11777" width="5.7109375" style="108" customWidth="1"/>
    <col min="11778" max="11778" width="67.5703125" style="108" customWidth="1"/>
    <col min="11779" max="11784" width="15.7109375" style="108" customWidth="1"/>
    <col min="11785" max="12032" width="9.140625" style="108"/>
    <col min="12033" max="12033" width="5.7109375" style="108" customWidth="1"/>
    <col min="12034" max="12034" width="67.5703125" style="108" customWidth="1"/>
    <col min="12035" max="12040" width="15.7109375" style="108" customWidth="1"/>
    <col min="12041" max="12288" width="9.140625" style="108"/>
    <col min="12289" max="12289" width="5.7109375" style="108" customWidth="1"/>
    <col min="12290" max="12290" width="67.5703125" style="108" customWidth="1"/>
    <col min="12291" max="12296" width="15.7109375" style="108" customWidth="1"/>
    <col min="12297" max="12544" width="9.140625" style="108"/>
    <col min="12545" max="12545" width="5.7109375" style="108" customWidth="1"/>
    <col min="12546" max="12546" width="67.5703125" style="108" customWidth="1"/>
    <col min="12547" max="12552" width="15.7109375" style="108" customWidth="1"/>
    <col min="12553" max="12800" width="9.140625" style="108"/>
    <col min="12801" max="12801" width="5.7109375" style="108" customWidth="1"/>
    <col min="12802" max="12802" width="67.5703125" style="108" customWidth="1"/>
    <col min="12803" max="12808" width="15.7109375" style="108" customWidth="1"/>
    <col min="12809" max="13056" width="9.140625" style="108"/>
    <col min="13057" max="13057" width="5.7109375" style="108" customWidth="1"/>
    <col min="13058" max="13058" width="67.5703125" style="108" customWidth="1"/>
    <col min="13059" max="13064" width="15.7109375" style="108" customWidth="1"/>
    <col min="13065" max="13312" width="9.140625" style="108"/>
    <col min="13313" max="13313" width="5.7109375" style="108" customWidth="1"/>
    <col min="13314" max="13314" width="67.5703125" style="108" customWidth="1"/>
    <col min="13315" max="13320" width="15.7109375" style="108" customWidth="1"/>
    <col min="13321" max="13568" width="9.140625" style="108"/>
    <col min="13569" max="13569" width="5.7109375" style="108" customWidth="1"/>
    <col min="13570" max="13570" width="67.5703125" style="108" customWidth="1"/>
    <col min="13571" max="13576" width="15.7109375" style="108" customWidth="1"/>
    <col min="13577" max="13824" width="9.140625" style="108"/>
    <col min="13825" max="13825" width="5.7109375" style="108" customWidth="1"/>
    <col min="13826" max="13826" width="67.5703125" style="108" customWidth="1"/>
    <col min="13827" max="13832" width="15.7109375" style="108" customWidth="1"/>
    <col min="13833" max="14080" width="9.140625" style="108"/>
    <col min="14081" max="14081" width="5.7109375" style="108" customWidth="1"/>
    <col min="14082" max="14082" width="67.5703125" style="108" customWidth="1"/>
    <col min="14083" max="14088" width="15.7109375" style="108" customWidth="1"/>
    <col min="14089" max="14336" width="9.140625" style="108"/>
    <col min="14337" max="14337" width="5.7109375" style="108" customWidth="1"/>
    <col min="14338" max="14338" width="67.5703125" style="108" customWidth="1"/>
    <col min="14339" max="14344" width="15.7109375" style="108" customWidth="1"/>
    <col min="14345" max="14592" width="9.140625" style="108"/>
    <col min="14593" max="14593" width="5.7109375" style="108" customWidth="1"/>
    <col min="14594" max="14594" width="67.5703125" style="108" customWidth="1"/>
    <col min="14595" max="14600" width="15.7109375" style="108" customWidth="1"/>
    <col min="14601" max="14848" width="9.140625" style="108"/>
    <col min="14849" max="14849" width="5.7109375" style="108" customWidth="1"/>
    <col min="14850" max="14850" width="67.5703125" style="108" customWidth="1"/>
    <col min="14851" max="14856" width="15.7109375" style="108" customWidth="1"/>
    <col min="14857" max="15104" width="9.140625" style="108"/>
    <col min="15105" max="15105" width="5.7109375" style="108" customWidth="1"/>
    <col min="15106" max="15106" width="67.5703125" style="108" customWidth="1"/>
    <col min="15107" max="15112" width="15.7109375" style="108" customWidth="1"/>
    <col min="15113" max="15360" width="9.140625" style="108"/>
    <col min="15361" max="15361" width="5.7109375" style="108" customWidth="1"/>
    <col min="15362" max="15362" width="67.5703125" style="108" customWidth="1"/>
    <col min="15363" max="15368" width="15.7109375" style="108" customWidth="1"/>
    <col min="15369" max="15616" width="9.140625" style="108"/>
    <col min="15617" max="15617" width="5.7109375" style="108" customWidth="1"/>
    <col min="15618" max="15618" width="67.5703125" style="108" customWidth="1"/>
    <col min="15619" max="15624" width="15.7109375" style="108" customWidth="1"/>
    <col min="15625" max="15872" width="9.140625" style="108"/>
    <col min="15873" max="15873" width="5.7109375" style="108" customWidth="1"/>
    <col min="15874" max="15874" width="67.5703125" style="108" customWidth="1"/>
    <col min="15875" max="15880" width="15.7109375" style="108" customWidth="1"/>
    <col min="15881" max="16128" width="9.140625" style="108"/>
    <col min="16129" max="16129" width="5.7109375" style="108" customWidth="1"/>
    <col min="16130" max="16130" width="67.5703125" style="108" customWidth="1"/>
    <col min="16131" max="16136" width="15.7109375" style="108" customWidth="1"/>
    <col min="16137" max="16384" width="9.140625" style="108"/>
  </cols>
  <sheetData>
    <row r="1" spans="1:8" ht="15.75" x14ac:dyDescent="0.2">
      <c r="A1" s="1081" t="s">
        <v>296</v>
      </c>
      <c r="B1" s="1082"/>
      <c r="C1" s="106"/>
      <c r="D1" s="107"/>
    </row>
    <row r="2" spans="1:8" ht="15.75" x14ac:dyDescent="0.2">
      <c r="A2" s="561"/>
      <c r="B2" s="562"/>
      <c r="C2" s="106"/>
      <c r="D2" s="107"/>
    </row>
    <row r="3" spans="1:8" ht="15" customHeight="1" x14ac:dyDescent="0.25">
      <c r="A3" s="1083" t="s">
        <v>297</v>
      </c>
      <c r="B3" s="1083"/>
      <c r="C3" s="1083"/>
      <c r="D3" s="1083"/>
      <c r="E3" s="1083"/>
      <c r="F3" s="1083"/>
      <c r="G3" s="1083"/>
      <c r="H3" s="1083"/>
    </row>
    <row r="4" spans="1:8" ht="15.75" x14ac:dyDescent="0.25">
      <c r="A4" s="852" t="s">
        <v>298</v>
      </c>
      <c r="B4" s="852"/>
      <c r="C4" s="852"/>
      <c r="D4" s="852"/>
      <c r="E4" s="852"/>
      <c r="F4" s="852"/>
      <c r="G4" s="852"/>
      <c r="H4" s="852"/>
    </row>
    <row r="5" spans="1:8" ht="15.75" x14ac:dyDescent="0.25">
      <c r="A5" s="853"/>
      <c r="B5" s="222"/>
      <c r="C5" s="587" t="str">
        <f>'1'!E5</f>
        <v>KABUPATEN/KOTA</v>
      </c>
      <c r="D5" s="588" t="str">
        <f>'1'!F5</f>
        <v>….......</v>
      </c>
      <c r="E5" s="853"/>
      <c r="F5" s="853"/>
      <c r="G5" s="853"/>
      <c r="H5" s="853"/>
    </row>
    <row r="6" spans="1:8" ht="15.75" x14ac:dyDescent="0.25">
      <c r="A6" s="853"/>
      <c r="B6" s="222"/>
      <c r="C6" s="587" t="str">
        <f>'1'!E6</f>
        <v>TAHUN</v>
      </c>
      <c r="D6" s="588" t="str">
        <f>'1'!F6</f>
        <v>….......</v>
      </c>
      <c r="E6" s="853"/>
      <c r="F6" s="853"/>
      <c r="G6" s="853"/>
      <c r="H6" s="853"/>
    </row>
    <row r="7" spans="1:8" ht="15.75" thickBot="1" x14ac:dyDescent="0.25">
      <c r="A7" s="109"/>
      <c r="B7" s="110"/>
      <c r="C7" s="110"/>
      <c r="D7" s="110"/>
      <c r="E7" s="110"/>
    </row>
    <row r="8" spans="1:8" ht="23.25" customHeight="1" x14ac:dyDescent="0.2">
      <c r="A8" s="1084" t="s">
        <v>2</v>
      </c>
      <c r="B8" s="1084" t="s">
        <v>299</v>
      </c>
      <c r="C8" s="1085" t="s">
        <v>256</v>
      </c>
      <c r="D8" s="1086"/>
      <c r="E8" s="1087"/>
      <c r="F8" s="1085" t="s">
        <v>300</v>
      </c>
      <c r="G8" s="1086"/>
      <c r="H8" s="1087"/>
    </row>
    <row r="9" spans="1:8" ht="35.25" customHeight="1" x14ac:dyDescent="0.2">
      <c r="A9" s="1077"/>
      <c r="B9" s="1077"/>
      <c r="C9" s="772" t="s">
        <v>273</v>
      </c>
      <c r="D9" s="772" t="s">
        <v>274</v>
      </c>
      <c r="E9" s="763" t="s">
        <v>301</v>
      </c>
      <c r="F9" s="854" t="s">
        <v>273</v>
      </c>
      <c r="G9" s="772" t="s">
        <v>302</v>
      </c>
      <c r="H9" s="763" t="s">
        <v>301</v>
      </c>
    </row>
    <row r="10" spans="1:8" s="909" customFormat="1" ht="12" x14ac:dyDescent="0.2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</row>
    <row r="11" spans="1:8" ht="24.95" customHeight="1" x14ac:dyDescent="0.2">
      <c r="A11" s="556">
        <v>1</v>
      </c>
      <c r="B11" s="130" t="s">
        <v>303</v>
      </c>
      <c r="C11" s="111">
        <f>SUM('2'!C14:C26)</f>
        <v>0</v>
      </c>
      <c r="D11" s="111">
        <f>SUM('2'!D14:D26)</f>
        <v>0</v>
      </c>
      <c r="E11" s="112">
        <f>SUM(C11:D11)</f>
        <v>0</v>
      </c>
      <c r="F11" s="113"/>
      <c r="G11" s="113"/>
      <c r="H11" s="113"/>
    </row>
    <row r="12" spans="1:8" ht="24.95" customHeight="1" x14ac:dyDescent="0.2">
      <c r="A12" s="559">
        <v>2</v>
      </c>
      <c r="B12" s="593" t="s">
        <v>304</v>
      </c>
      <c r="C12" s="114"/>
      <c r="D12" s="114"/>
      <c r="E12" s="115">
        <f>SUM(C12:D12)</f>
        <v>0</v>
      </c>
      <c r="F12" s="116" t="e">
        <f>C12/$C$11*100</f>
        <v>#DIV/0!</v>
      </c>
      <c r="G12" s="116" t="e">
        <f>D12/$D$11*100</f>
        <v>#DIV/0!</v>
      </c>
      <c r="H12" s="116" t="e">
        <f>E12/$E$11*100</f>
        <v>#DIV/0!</v>
      </c>
    </row>
    <row r="13" spans="1:8" ht="24.95" customHeight="1" x14ac:dyDescent="0.2">
      <c r="A13" s="559">
        <v>3</v>
      </c>
      <c r="B13" s="593" t="s">
        <v>305</v>
      </c>
      <c r="C13" s="117"/>
      <c r="D13" s="117"/>
      <c r="E13" s="118"/>
      <c r="F13" s="119"/>
      <c r="G13" s="119"/>
      <c r="H13" s="119"/>
    </row>
    <row r="14" spans="1:8" s="120" customFormat="1" ht="20.100000000000001" customHeight="1" x14ac:dyDescent="0.2">
      <c r="A14" s="559"/>
      <c r="B14" s="121" t="s">
        <v>306</v>
      </c>
      <c r="C14" s="114"/>
      <c r="D14" s="114"/>
      <c r="E14" s="118">
        <f t="shared" ref="E14:E22" si="0">SUM(C14:D14)</f>
        <v>0</v>
      </c>
      <c r="F14" s="119" t="e">
        <f t="shared" ref="F14:F22" si="1">C14/$C$11*100</f>
        <v>#DIV/0!</v>
      </c>
      <c r="G14" s="119" t="e">
        <f>D14/$D$11*100</f>
        <v>#DIV/0!</v>
      </c>
      <c r="H14" s="119" t="e">
        <f t="shared" ref="H14:H22" si="2">E14/$E$11*100</f>
        <v>#DIV/0!</v>
      </c>
    </row>
    <row r="15" spans="1:8" s="120" customFormat="1" ht="20.100000000000001" customHeight="1" x14ac:dyDescent="0.2">
      <c r="A15" s="559"/>
      <c r="B15" s="121" t="s">
        <v>307</v>
      </c>
      <c r="C15" s="114"/>
      <c r="D15" s="114"/>
      <c r="E15" s="118">
        <f t="shared" si="0"/>
        <v>0</v>
      </c>
      <c r="F15" s="119" t="e">
        <f t="shared" si="1"/>
        <v>#DIV/0!</v>
      </c>
      <c r="G15" s="119" t="e">
        <f t="shared" ref="G15:G22" si="3">D15/$D$11*100</f>
        <v>#DIV/0!</v>
      </c>
      <c r="H15" s="119" t="e">
        <f t="shared" si="2"/>
        <v>#DIV/0!</v>
      </c>
    </row>
    <row r="16" spans="1:8" s="120" customFormat="1" ht="20.100000000000001" customHeight="1" x14ac:dyDescent="0.2">
      <c r="A16" s="559"/>
      <c r="B16" s="121" t="s">
        <v>308</v>
      </c>
      <c r="C16" s="114"/>
      <c r="D16" s="114"/>
      <c r="E16" s="118">
        <f t="shared" si="0"/>
        <v>0</v>
      </c>
      <c r="F16" s="119" t="e">
        <f t="shared" si="1"/>
        <v>#DIV/0!</v>
      </c>
      <c r="G16" s="119" t="e">
        <f t="shared" si="3"/>
        <v>#DIV/0!</v>
      </c>
      <c r="H16" s="119" t="e">
        <f t="shared" si="2"/>
        <v>#DIV/0!</v>
      </c>
    </row>
    <row r="17" spans="1:8" s="120" customFormat="1" ht="20.100000000000001" customHeight="1" x14ac:dyDescent="0.2">
      <c r="A17" s="559"/>
      <c r="B17" s="121" t="s">
        <v>309</v>
      </c>
      <c r="C17" s="114"/>
      <c r="D17" s="114"/>
      <c r="E17" s="118">
        <f t="shared" si="0"/>
        <v>0</v>
      </c>
      <c r="F17" s="119" t="e">
        <f t="shared" si="1"/>
        <v>#DIV/0!</v>
      </c>
      <c r="G17" s="119" t="e">
        <f t="shared" si="3"/>
        <v>#DIV/0!</v>
      </c>
      <c r="H17" s="119" t="e">
        <f t="shared" si="2"/>
        <v>#DIV/0!</v>
      </c>
    </row>
    <row r="18" spans="1:8" s="120" customFormat="1" ht="20.100000000000001" customHeight="1" x14ac:dyDescent="0.2">
      <c r="A18" s="559"/>
      <c r="B18" s="121" t="s">
        <v>310</v>
      </c>
      <c r="C18" s="114"/>
      <c r="D18" s="114"/>
      <c r="E18" s="118">
        <f t="shared" si="0"/>
        <v>0</v>
      </c>
      <c r="F18" s="119" t="e">
        <f t="shared" si="1"/>
        <v>#DIV/0!</v>
      </c>
      <c r="G18" s="119" t="e">
        <f>D18/$D$11*100</f>
        <v>#DIV/0!</v>
      </c>
      <c r="H18" s="119" t="e">
        <f t="shared" si="2"/>
        <v>#DIV/0!</v>
      </c>
    </row>
    <row r="19" spans="1:8" s="120" customFormat="1" ht="20.100000000000001" customHeight="1" x14ac:dyDescent="0.2">
      <c r="A19" s="559"/>
      <c r="B19" s="121" t="s">
        <v>311</v>
      </c>
      <c r="C19" s="114"/>
      <c r="D19" s="114"/>
      <c r="E19" s="118">
        <f t="shared" si="0"/>
        <v>0</v>
      </c>
      <c r="F19" s="119" t="e">
        <f t="shared" si="1"/>
        <v>#DIV/0!</v>
      </c>
      <c r="G19" s="119" t="e">
        <f t="shared" si="3"/>
        <v>#DIV/0!</v>
      </c>
      <c r="H19" s="119" t="e">
        <f t="shared" si="2"/>
        <v>#DIV/0!</v>
      </c>
    </row>
    <row r="20" spans="1:8" s="120" customFormat="1" ht="20.100000000000001" customHeight="1" x14ac:dyDescent="0.2">
      <c r="A20" s="559"/>
      <c r="B20" s="121" t="s">
        <v>312</v>
      </c>
      <c r="C20" s="114"/>
      <c r="D20" s="114"/>
      <c r="E20" s="118">
        <f t="shared" si="0"/>
        <v>0</v>
      </c>
      <c r="F20" s="119" t="e">
        <f t="shared" si="1"/>
        <v>#DIV/0!</v>
      </c>
      <c r="G20" s="119" t="e">
        <f t="shared" si="3"/>
        <v>#DIV/0!</v>
      </c>
      <c r="H20" s="119" t="e">
        <f t="shared" si="2"/>
        <v>#DIV/0!</v>
      </c>
    </row>
    <row r="21" spans="1:8" s="120" customFormat="1" ht="20.100000000000001" customHeight="1" x14ac:dyDescent="0.2">
      <c r="A21" s="559"/>
      <c r="B21" s="121" t="s">
        <v>313</v>
      </c>
      <c r="C21" s="114"/>
      <c r="D21" s="114"/>
      <c r="E21" s="118">
        <f t="shared" si="0"/>
        <v>0</v>
      </c>
      <c r="F21" s="119" t="e">
        <f t="shared" si="1"/>
        <v>#DIV/0!</v>
      </c>
      <c r="G21" s="119" t="e">
        <f t="shared" si="3"/>
        <v>#DIV/0!</v>
      </c>
      <c r="H21" s="119" t="e">
        <f t="shared" si="2"/>
        <v>#DIV/0!</v>
      </c>
    </row>
    <row r="22" spans="1:8" s="120" customFormat="1" ht="20.100000000000001" customHeight="1" thickBot="1" x14ac:dyDescent="0.25">
      <c r="A22" s="122"/>
      <c r="B22" s="123" t="s">
        <v>314</v>
      </c>
      <c r="C22" s="124"/>
      <c r="D22" s="124"/>
      <c r="E22" s="125">
        <f t="shared" si="0"/>
        <v>0</v>
      </c>
      <c r="F22" s="126" t="e">
        <f t="shared" si="1"/>
        <v>#DIV/0!</v>
      </c>
      <c r="G22" s="126" t="e">
        <f t="shared" si="3"/>
        <v>#DIV/0!</v>
      </c>
      <c r="H22" s="126" t="e">
        <f t="shared" si="2"/>
        <v>#DIV/0!</v>
      </c>
    </row>
    <row r="24" spans="1:8" ht="14.25" customHeight="1" x14ac:dyDescent="0.2">
      <c r="A24" s="1080" t="s">
        <v>315</v>
      </c>
      <c r="B24" s="1080"/>
      <c r="C24" s="1080"/>
      <c r="D24" s="562"/>
    </row>
    <row r="27" spans="1:8" x14ac:dyDescent="0.2">
      <c r="C27" s="108" t="s">
        <v>316</v>
      </c>
    </row>
  </sheetData>
  <mergeCells count="7">
    <mergeCell ref="A24:C24"/>
    <mergeCell ref="A1:B1"/>
    <mergeCell ref="A3:H3"/>
    <mergeCell ref="A8:A9"/>
    <mergeCell ref="B8:B9"/>
    <mergeCell ref="C8:E8"/>
    <mergeCell ref="F8:H8"/>
  </mergeCells>
  <printOptions horizontalCentered="1"/>
  <pageMargins left="1.21" right="0.9" top="1.1499999999999999" bottom="0.9" header="0" footer="0"/>
  <pageSetup paperSize="9" scale="72" orientation="landscape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FD536-AF60-4621-B65F-5DB3E27B4769}">
  <sheetPr codeName="Sheet47">
    <tabColor rgb="FF92D050"/>
    <pageSetUpPr fitToPage="1"/>
  </sheetPr>
  <dimension ref="A1:O39"/>
  <sheetViews>
    <sheetView zoomScale="60" zoomScaleNormal="60" workbookViewId="0">
      <selection activeCell="J52" sqref="J52"/>
    </sheetView>
  </sheetViews>
  <sheetFormatPr defaultColWidth="9.140625" defaultRowHeight="15" x14ac:dyDescent="0.25"/>
  <cols>
    <col min="1" max="1" width="5.7109375" style="70" customWidth="1"/>
    <col min="2" max="3" width="22.7109375" style="70" customWidth="1"/>
    <col min="4" max="9" width="18.7109375" style="70" customWidth="1"/>
    <col min="10" max="12" width="10.7109375" style="70" customWidth="1"/>
    <col min="13" max="256" width="9.140625" style="70"/>
    <col min="257" max="257" width="5.7109375" style="70" customWidth="1"/>
    <col min="258" max="259" width="22.7109375" style="70" customWidth="1"/>
    <col min="260" max="265" width="18.7109375" style="70" customWidth="1"/>
    <col min="266" max="268" width="10.7109375" style="70" customWidth="1"/>
    <col min="269" max="512" width="9.140625" style="70"/>
    <col min="513" max="513" width="5.7109375" style="70" customWidth="1"/>
    <col min="514" max="515" width="22.7109375" style="70" customWidth="1"/>
    <col min="516" max="521" width="18.7109375" style="70" customWidth="1"/>
    <col min="522" max="524" width="10.7109375" style="70" customWidth="1"/>
    <col min="525" max="768" width="9.140625" style="70"/>
    <col min="769" max="769" width="5.7109375" style="70" customWidth="1"/>
    <col min="770" max="771" width="22.7109375" style="70" customWidth="1"/>
    <col min="772" max="777" width="18.7109375" style="70" customWidth="1"/>
    <col min="778" max="780" width="10.7109375" style="70" customWidth="1"/>
    <col min="781" max="1024" width="9.140625" style="70"/>
    <col min="1025" max="1025" width="5.7109375" style="70" customWidth="1"/>
    <col min="1026" max="1027" width="22.7109375" style="70" customWidth="1"/>
    <col min="1028" max="1033" width="18.7109375" style="70" customWidth="1"/>
    <col min="1034" max="1036" width="10.7109375" style="70" customWidth="1"/>
    <col min="1037" max="1280" width="9.140625" style="70"/>
    <col min="1281" max="1281" width="5.7109375" style="70" customWidth="1"/>
    <col min="1282" max="1283" width="22.7109375" style="70" customWidth="1"/>
    <col min="1284" max="1289" width="18.7109375" style="70" customWidth="1"/>
    <col min="1290" max="1292" width="10.7109375" style="70" customWidth="1"/>
    <col min="1293" max="1536" width="9.140625" style="70"/>
    <col min="1537" max="1537" width="5.7109375" style="70" customWidth="1"/>
    <col min="1538" max="1539" width="22.7109375" style="70" customWidth="1"/>
    <col min="1540" max="1545" width="18.7109375" style="70" customWidth="1"/>
    <col min="1546" max="1548" width="10.7109375" style="70" customWidth="1"/>
    <col min="1549" max="1792" width="9.140625" style="70"/>
    <col min="1793" max="1793" width="5.7109375" style="70" customWidth="1"/>
    <col min="1794" max="1795" width="22.7109375" style="70" customWidth="1"/>
    <col min="1796" max="1801" width="18.7109375" style="70" customWidth="1"/>
    <col min="1802" max="1804" width="10.7109375" style="70" customWidth="1"/>
    <col min="1805" max="2048" width="9.140625" style="70"/>
    <col min="2049" max="2049" width="5.7109375" style="70" customWidth="1"/>
    <col min="2050" max="2051" width="22.7109375" style="70" customWidth="1"/>
    <col min="2052" max="2057" width="18.7109375" style="70" customWidth="1"/>
    <col min="2058" max="2060" width="10.7109375" style="70" customWidth="1"/>
    <col min="2061" max="2304" width="9.140625" style="70"/>
    <col min="2305" max="2305" width="5.7109375" style="70" customWidth="1"/>
    <col min="2306" max="2307" width="22.7109375" style="70" customWidth="1"/>
    <col min="2308" max="2313" width="18.7109375" style="70" customWidth="1"/>
    <col min="2314" max="2316" width="10.7109375" style="70" customWidth="1"/>
    <col min="2317" max="2560" width="9.140625" style="70"/>
    <col min="2561" max="2561" width="5.7109375" style="70" customWidth="1"/>
    <col min="2562" max="2563" width="22.7109375" style="70" customWidth="1"/>
    <col min="2564" max="2569" width="18.7109375" style="70" customWidth="1"/>
    <col min="2570" max="2572" width="10.7109375" style="70" customWidth="1"/>
    <col min="2573" max="2816" width="9.140625" style="70"/>
    <col min="2817" max="2817" width="5.7109375" style="70" customWidth="1"/>
    <col min="2818" max="2819" width="22.7109375" style="70" customWidth="1"/>
    <col min="2820" max="2825" width="18.7109375" style="70" customWidth="1"/>
    <col min="2826" max="2828" width="10.7109375" style="70" customWidth="1"/>
    <col min="2829" max="3072" width="9.140625" style="70"/>
    <col min="3073" max="3073" width="5.7109375" style="70" customWidth="1"/>
    <col min="3074" max="3075" width="22.7109375" style="70" customWidth="1"/>
    <col min="3076" max="3081" width="18.7109375" style="70" customWidth="1"/>
    <col min="3082" max="3084" width="10.7109375" style="70" customWidth="1"/>
    <col min="3085" max="3328" width="9.140625" style="70"/>
    <col min="3329" max="3329" width="5.7109375" style="70" customWidth="1"/>
    <col min="3330" max="3331" width="22.7109375" style="70" customWidth="1"/>
    <col min="3332" max="3337" width="18.7109375" style="70" customWidth="1"/>
    <col min="3338" max="3340" width="10.7109375" style="70" customWidth="1"/>
    <col min="3341" max="3584" width="9.140625" style="70"/>
    <col min="3585" max="3585" width="5.7109375" style="70" customWidth="1"/>
    <col min="3586" max="3587" width="22.7109375" style="70" customWidth="1"/>
    <col min="3588" max="3593" width="18.7109375" style="70" customWidth="1"/>
    <col min="3594" max="3596" width="10.7109375" style="70" customWidth="1"/>
    <col min="3597" max="3840" width="9.140625" style="70"/>
    <col min="3841" max="3841" width="5.7109375" style="70" customWidth="1"/>
    <col min="3842" max="3843" width="22.7109375" style="70" customWidth="1"/>
    <col min="3844" max="3849" width="18.7109375" style="70" customWidth="1"/>
    <col min="3850" max="3852" width="10.7109375" style="70" customWidth="1"/>
    <col min="3853" max="4096" width="9.140625" style="70"/>
    <col min="4097" max="4097" width="5.7109375" style="70" customWidth="1"/>
    <col min="4098" max="4099" width="22.7109375" style="70" customWidth="1"/>
    <col min="4100" max="4105" width="18.7109375" style="70" customWidth="1"/>
    <col min="4106" max="4108" width="10.7109375" style="70" customWidth="1"/>
    <col min="4109" max="4352" width="9.140625" style="70"/>
    <col min="4353" max="4353" width="5.7109375" style="70" customWidth="1"/>
    <col min="4354" max="4355" width="22.7109375" style="70" customWidth="1"/>
    <col min="4356" max="4361" width="18.7109375" style="70" customWidth="1"/>
    <col min="4362" max="4364" width="10.7109375" style="70" customWidth="1"/>
    <col min="4365" max="4608" width="9.140625" style="70"/>
    <col min="4609" max="4609" width="5.7109375" style="70" customWidth="1"/>
    <col min="4610" max="4611" width="22.7109375" style="70" customWidth="1"/>
    <col min="4612" max="4617" width="18.7109375" style="70" customWidth="1"/>
    <col min="4618" max="4620" width="10.7109375" style="70" customWidth="1"/>
    <col min="4621" max="4864" width="9.140625" style="70"/>
    <col min="4865" max="4865" width="5.7109375" style="70" customWidth="1"/>
    <col min="4866" max="4867" width="22.7109375" style="70" customWidth="1"/>
    <col min="4868" max="4873" width="18.7109375" style="70" customWidth="1"/>
    <col min="4874" max="4876" width="10.7109375" style="70" customWidth="1"/>
    <col min="4877" max="5120" width="9.140625" style="70"/>
    <col min="5121" max="5121" width="5.7109375" style="70" customWidth="1"/>
    <col min="5122" max="5123" width="22.7109375" style="70" customWidth="1"/>
    <col min="5124" max="5129" width="18.7109375" style="70" customWidth="1"/>
    <col min="5130" max="5132" width="10.7109375" style="70" customWidth="1"/>
    <col min="5133" max="5376" width="9.140625" style="70"/>
    <col min="5377" max="5377" width="5.7109375" style="70" customWidth="1"/>
    <col min="5378" max="5379" width="22.7109375" style="70" customWidth="1"/>
    <col min="5380" max="5385" width="18.7109375" style="70" customWidth="1"/>
    <col min="5386" max="5388" width="10.7109375" style="70" customWidth="1"/>
    <col min="5389" max="5632" width="9.140625" style="70"/>
    <col min="5633" max="5633" width="5.7109375" style="70" customWidth="1"/>
    <col min="5634" max="5635" width="22.7109375" style="70" customWidth="1"/>
    <col min="5636" max="5641" width="18.7109375" style="70" customWidth="1"/>
    <col min="5642" max="5644" width="10.7109375" style="70" customWidth="1"/>
    <col min="5645" max="5888" width="9.140625" style="70"/>
    <col min="5889" max="5889" width="5.7109375" style="70" customWidth="1"/>
    <col min="5890" max="5891" width="22.7109375" style="70" customWidth="1"/>
    <col min="5892" max="5897" width="18.7109375" style="70" customWidth="1"/>
    <col min="5898" max="5900" width="10.7109375" style="70" customWidth="1"/>
    <col min="5901" max="6144" width="9.140625" style="70"/>
    <col min="6145" max="6145" width="5.7109375" style="70" customWidth="1"/>
    <col min="6146" max="6147" width="22.7109375" style="70" customWidth="1"/>
    <col min="6148" max="6153" width="18.7109375" style="70" customWidth="1"/>
    <col min="6154" max="6156" width="10.7109375" style="70" customWidth="1"/>
    <col min="6157" max="6400" width="9.140625" style="70"/>
    <col min="6401" max="6401" width="5.7109375" style="70" customWidth="1"/>
    <col min="6402" max="6403" width="22.7109375" style="70" customWidth="1"/>
    <col min="6404" max="6409" width="18.7109375" style="70" customWidth="1"/>
    <col min="6410" max="6412" width="10.7109375" style="70" customWidth="1"/>
    <col min="6413" max="6656" width="9.140625" style="70"/>
    <col min="6657" max="6657" width="5.7109375" style="70" customWidth="1"/>
    <col min="6658" max="6659" width="22.7109375" style="70" customWidth="1"/>
    <col min="6660" max="6665" width="18.7109375" style="70" customWidth="1"/>
    <col min="6666" max="6668" width="10.7109375" style="70" customWidth="1"/>
    <col min="6669" max="6912" width="9.140625" style="70"/>
    <col min="6913" max="6913" width="5.7109375" style="70" customWidth="1"/>
    <col min="6914" max="6915" width="22.7109375" style="70" customWidth="1"/>
    <col min="6916" max="6921" width="18.7109375" style="70" customWidth="1"/>
    <col min="6922" max="6924" width="10.7109375" style="70" customWidth="1"/>
    <col min="6925" max="7168" width="9.140625" style="70"/>
    <col min="7169" max="7169" width="5.7109375" style="70" customWidth="1"/>
    <col min="7170" max="7171" width="22.7109375" style="70" customWidth="1"/>
    <col min="7172" max="7177" width="18.7109375" style="70" customWidth="1"/>
    <col min="7178" max="7180" width="10.7109375" style="70" customWidth="1"/>
    <col min="7181" max="7424" width="9.140625" style="70"/>
    <col min="7425" max="7425" width="5.7109375" style="70" customWidth="1"/>
    <col min="7426" max="7427" width="22.7109375" style="70" customWidth="1"/>
    <col min="7428" max="7433" width="18.7109375" style="70" customWidth="1"/>
    <col min="7434" max="7436" width="10.7109375" style="70" customWidth="1"/>
    <col min="7437" max="7680" width="9.140625" style="70"/>
    <col min="7681" max="7681" width="5.7109375" style="70" customWidth="1"/>
    <col min="7682" max="7683" width="22.7109375" style="70" customWidth="1"/>
    <col min="7684" max="7689" width="18.7109375" style="70" customWidth="1"/>
    <col min="7690" max="7692" width="10.7109375" style="70" customWidth="1"/>
    <col min="7693" max="7936" width="9.140625" style="70"/>
    <col min="7937" max="7937" width="5.7109375" style="70" customWidth="1"/>
    <col min="7938" max="7939" width="22.7109375" style="70" customWidth="1"/>
    <col min="7940" max="7945" width="18.7109375" style="70" customWidth="1"/>
    <col min="7946" max="7948" width="10.7109375" style="70" customWidth="1"/>
    <col min="7949" max="8192" width="9.140625" style="70"/>
    <col min="8193" max="8193" width="5.7109375" style="70" customWidth="1"/>
    <col min="8194" max="8195" width="22.7109375" style="70" customWidth="1"/>
    <col min="8196" max="8201" width="18.7109375" style="70" customWidth="1"/>
    <col min="8202" max="8204" width="10.7109375" style="70" customWidth="1"/>
    <col min="8205" max="8448" width="9.140625" style="70"/>
    <col min="8449" max="8449" width="5.7109375" style="70" customWidth="1"/>
    <col min="8450" max="8451" width="22.7109375" style="70" customWidth="1"/>
    <col min="8452" max="8457" width="18.7109375" style="70" customWidth="1"/>
    <col min="8458" max="8460" width="10.7109375" style="70" customWidth="1"/>
    <col min="8461" max="8704" width="9.140625" style="70"/>
    <col min="8705" max="8705" width="5.7109375" style="70" customWidth="1"/>
    <col min="8706" max="8707" width="22.7109375" style="70" customWidth="1"/>
    <col min="8708" max="8713" width="18.7109375" style="70" customWidth="1"/>
    <col min="8714" max="8716" width="10.7109375" style="70" customWidth="1"/>
    <col min="8717" max="8960" width="9.140625" style="70"/>
    <col min="8961" max="8961" width="5.7109375" style="70" customWidth="1"/>
    <col min="8962" max="8963" width="22.7109375" style="70" customWidth="1"/>
    <col min="8964" max="8969" width="18.7109375" style="70" customWidth="1"/>
    <col min="8970" max="8972" width="10.7109375" style="70" customWidth="1"/>
    <col min="8973" max="9216" width="9.140625" style="70"/>
    <col min="9217" max="9217" width="5.7109375" style="70" customWidth="1"/>
    <col min="9218" max="9219" width="22.7109375" style="70" customWidth="1"/>
    <col min="9220" max="9225" width="18.7109375" style="70" customWidth="1"/>
    <col min="9226" max="9228" width="10.7109375" style="70" customWidth="1"/>
    <col min="9229" max="9472" width="9.140625" style="70"/>
    <col min="9473" max="9473" width="5.7109375" style="70" customWidth="1"/>
    <col min="9474" max="9475" width="22.7109375" style="70" customWidth="1"/>
    <col min="9476" max="9481" width="18.7109375" style="70" customWidth="1"/>
    <col min="9482" max="9484" width="10.7109375" style="70" customWidth="1"/>
    <col min="9485" max="9728" width="9.140625" style="70"/>
    <col min="9729" max="9729" width="5.7109375" style="70" customWidth="1"/>
    <col min="9730" max="9731" width="22.7109375" style="70" customWidth="1"/>
    <col min="9732" max="9737" width="18.7109375" style="70" customWidth="1"/>
    <col min="9738" max="9740" width="10.7109375" style="70" customWidth="1"/>
    <col min="9741" max="9984" width="9.140625" style="70"/>
    <col min="9985" max="9985" width="5.7109375" style="70" customWidth="1"/>
    <col min="9986" max="9987" width="22.7109375" style="70" customWidth="1"/>
    <col min="9988" max="9993" width="18.7109375" style="70" customWidth="1"/>
    <col min="9994" max="9996" width="10.7109375" style="70" customWidth="1"/>
    <col min="9997" max="10240" width="9.140625" style="70"/>
    <col min="10241" max="10241" width="5.7109375" style="70" customWidth="1"/>
    <col min="10242" max="10243" width="22.7109375" style="70" customWidth="1"/>
    <col min="10244" max="10249" width="18.7109375" style="70" customWidth="1"/>
    <col min="10250" max="10252" width="10.7109375" style="70" customWidth="1"/>
    <col min="10253" max="10496" width="9.140625" style="70"/>
    <col min="10497" max="10497" width="5.7109375" style="70" customWidth="1"/>
    <col min="10498" max="10499" width="22.7109375" style="70" customWidth="1"/>
    <col min="10500" max="10505" width="18.7109375" style="70" customWidth="1"/>
    <col min="10506" max="10508" width="10.7109375" style="70" customWidth="1"/>
    <col min="10509" max="10752" width="9.140625" style="70"/>
    <col min="10753" max="10753" width="5.7109375" style="70" customWidth="1"/>
    <col min="10754" max="10755" width="22.7109375" style="70" customWidth="1"/>
    <col min="10756" max="10761" width="18.7109375" style="70" customWidth="1"/>
    <col min="10762" max="10764" width="10.7109375" style="70" customWidth="1"/>
    <col min="10765" max="11008" width="9.140625" style="70"/>
    <col min="11009" max="11009" width="5.7109375" style="70" customWidth="1"/>
    <col min="11010" max="11011" width="22.7109375" style="70" customWidth="1"/>
    <col min="11012" max="11017" width="18.7109375" style="70" customWidth="1"/>
    <col min="11018" max="11020" width="10.7109375" style="70" customWidth="1"/>
    <col min="11021" max="11264" width="9.140625" style="70"/>
    <col min="11265" max="11265" width="5.7109375" style="70" customWidth="1"/>
    <col min="11266" max="11267" width="22.7109375" style="70" customWidth="1"/>
    <col min="11268" max="11273" width="18.7109375" style="70" customWidth="1"/>
    <col min="11274" max="11276" width="10.7109375" style="70" customWidth="1"/>
    <col min="11277" max="11520" width="9.140625" style="70"/>
    <col min="11521" max="11521" width="5.7109375" style="70" customWidth="1"/>
    <col min="11522" max="11523" width="22.7109375" style="70" customWidth="1"/>
    <col min="11524" max="11529" width="18.7109375" style="70" customWidth="1"/>
    <col min="11530" max="11532" width="10.7109375" style="70" customWidth="1"/>
    <col min="11533" max="11776" width="9.140625" style="70"/>
    <col min="11777" max="11777" width="5.7109375" style="70" customWidth="1"/>
    <col min="11778" max="11779" width="22.7109375" style="70" customWidth="1"/>
    <col min="11780" max="11785" width="18.7109375" style="70" customWidth="1"/>
    <col min="11786" max="11788" width="10.7109375" style="70" customWidth="1"/>
    <col min="11789" max="12032" width="9.140625" style="70"/>
    <col min="12033" max="12033" width="5.7109375" style="70" customWidth="1"/>
    <col min="12034" max="12035" width="22.7109375" style="70" customWidth="1"/>
    <col min="12036" max="12041" width="18.7109375" style="70" customWidth="1"/>
    <col min="12042" max="12044" width="10.7109375" style="70" customWidth="1"/>
    <col min="12045" max="12288" width="9.140625" style="70"/>
    <col min="12289" max="12289" width="5.7109375" style="70" customWidth="1"/>
    <col min="12290" max="12291" width="22.7109375" style="70" customWidth="1"/>
    <col min="12292" max="12297" width="18.7109375" style="70" customWidth="1"/>
    <col min="12298" max="12300" width="10.7109375" style="70" customWidth="1"/>
    <col min="12301" max="12544" width="9.140625" style="70"/>
    <col min="12545" max="12545" width="5.7109375" style="70" customWidth="1"/>
    <col min="12546" max="12547" width="22.7109375" style="70" customWidth="1"/>
    <col min="12548" max="12553" width="18.7109375" style="70" customWidth="1"/>
    <col min="12554" max="12556" width="10.7109375" style="70" customWidth="1"/>
    <col min="12557" max="12800" width="9.140625" style="70"/>
    <col min="12801" max="12801" width="5.7109375" style="70" customWidth="1"/>
    <col min="12802" max="12803" width="22.7109375" style="70" customWidth="1"/>
    <col min="12804" max="12809" width="18.7109375" style="70" customWidth="1"/>
    <col min="12810" max="12812" width="10.7109375" style="70" customWidth="1"/>
    <col min="12813" max="13056" width="9.140625" style="70"/>
    <col min="13057" max="13057" width="5.7109375" style="70" customWidth="1"/>
    <col min="13058" max="13059" width="22.7109375" style="70" customWidth="1"/>
    <col min="13060" max="13065" width="18.7109375" style="70" customWidth="1"/>
    <col min="13066" max="13068" width="10.7109375" style="70" customWidth="1"/>
    <col min="13069" max="13312" width="9.140625" style="70"/>
    <col min="13313" max="13313" width="5.7109375" style="70" customWidth="1"/>
    <col min="13314" max="13315" width="22.7109375" style="70" customWidth="1"/>
    <col min="13316" max="13321" width="18.7109375" style="70" customWidth="1"/>
    <col min="13322" max="13324" width="10.7109375" style="70" customWidth="1"/>
    <col min="13325" max="13568" width="9.140625" style="70"/>
    <col min="13569" max="13569" width="5.7109375" style="70" customWidth="1"/>
    <col min="13570" max="13571" width="22.7109375" style="70" customWidth="1"/>
    <col min="13572" max="13577" width="18.7109375" style="70" customWidth="1"/>
    <col min="13578" max="13580" width="10.7109375" style="70" customWidth="1"/>
    <col min="13581" max="13824" width="9.140625" style="70"/>
    <col min="13825" max="13825" width="5.7109375" style="70" customWidth="1"/>
    <col min="13826" max="13827" width="22.7109375" style="70" customWidth="1"/>
    <col min="13828" max="13833" width="18.7109375" style="70" customWidth="1"/>
    <col min="13834" max="13836" width="10.7109375" style="70" customWidth="1"/>
    <col min="13837" max="14080" width="9.140625" style="70"/>
    <col min="14081" max="14081" width="5.7109375" style="70" customWidth="1"/>
    <col min="14082" max="14083" width="22.7109375" style="70" customWidth="1"/>
    <col min="14084" max="14089" width="18.7109375" style="70" customWidth="1"/>
    <col min="14090" max="14092" width="10.7109375" style="70" customWidth="1"/>
    <col min="14093" max="14336" width="9.140625" style="70"/>
    <col min="14337" max="14337" width="5.7109375" style="70" customWidth="1"/>
    <col min="14338" max="14339" width="22.7109375" style="70" customWidth="1"/>
    <col min="14340" max="14345" width="18.7109375" style="70" customWidth="1"/>
    <col min="14346" max="14348" width="10.7109375" style="70" customWidth="1"/>
    <col min="14349" max="14592" width="9.140625" style="70"/>
    <col min="14593" max="14593" width="5.7109375" style="70" customWidth="1"/>
    <col min="14594" max="14595" width="22.7109375" style="70" customWidth="1"/>
    <col min="14596" max="14601" width="18.7109375" style="70" customWidth="1"/>
    <col min="14602" max="14604" width="10.7109375" style="70" customWidth="1"/>
    <col min="14605" max="14848" width="9.140625" style="70"/>
    <col min="14849" max="14849" width="5.7109375" style="70" customWidth="1"/>
    <col min="14850" max="14851" width="22.7109375" style="70" customWidth="1"/>
    <col min="14852" max="14857" width="18.7109375" style="70" customWidth="1"/>
    <col min="14858" max="14860" width="10.7109375" style="70" customWidth="1"/>
    <col min="14861" max="15104" width="9.140625" style="70"/>
    <col min="15105" max="15105" width="5.7109375" style="70" customWidth="1"/>
    <col min="15106" max="15107" width="22.7109375" style="70" customWidth="1"/>
    <col min="15108" max="15113" width="18.7109375" style="70" customWidth="1"/>
    <col min="15114" max="15116" width="10.7109375" style="70" customWidth="1"/>
    <col min="15117" max="15360" width="9.140625" style="70"/>
    <col min="15361" max="15361" width="5.7109375" style="70" customWidth="1"/>
    <col min="15362" max="15363" width="22.7109375" style="70" customWidth="1"/>
    <col min="15364" max="15369" width="18.7109375" style="70" customWidth="1"/>
    <col min="15370" max="15372" width="10.7109375" style="70" customWidth="1"/>
    <col min="15373" max="15616" width="9.140625" style="70"/>
    <col min="15617" max="15617" width="5.7109375" style="70" customWidth="1"/>
    <col min="15618" max="15619" width="22.7109375" style="70" customWidth="1"/>
    <col min="15620" max="15625" width="18.7109375" style="70" customWidth="1"/>
    <col min="15626" max="15628" width="10.7109375" style="70" customWidth="1"/>
    <col min="15629" max="15872" width="9.140625" style="70"/>
    <col min="15873" max="15873" width="5.7109375" style="70" customWidth="1"/>
    <col min="15874" max="15875" width="22.7109375" style="70" customWidth="1"/>
    <col min="15876" max="15881" width="18.7109375" style="70" customWidth="1"/>
    <col min="15882" max="15884" width="10.7109375" style="70" customWidth="1"/>
    <col min="15885" max="16128" width="9.140625" style="70"/>
    <col min="16129" max="16129" width="5.7109375" style="70" customWidth="1"/>
    <col min="16130" max="16131" width="22.7109375" style="70" customWidth="1"/>
    <col min="16132" max="16137" width="18.7109375" style="70" customWidth="1"/>
    <col min="16138" max="16140" width="10.7109375" style="70" customWidth="1"/>
    <col min="16141" max="16384" width="9.140625" style="70"/>
  </cols>
  <sheetData>
    <row r="1" spans="1:15" ht="15.75" x14ac:dyDescent="0.25">
      <c r="A1" s="289" t="s">
        <v>1077</v>
      </c>
    </row>
    <row r="3" spans="1:15" ht="15.75" x14ac:dyDescent="0.25">
      <c r="A3" s="1094" t="s">
        <v>662</v>
      </c>
      <c r="B3" s="1094"/>
      <c r="C3" s="1094"/>
      <c r="D3" s="1094"/>
      <c r="E3" s="1094"/>
      <c r="F3" s="1094"/>
      <c r="G3" s="1094"/>
      <c r="H3" s="1094"/>
      <c r="I3" s="1094"/>
    </row>
    <row r="4" spans="1:15" ht="15.75" x14ac:dyDescent="0.25">
      <c r="A4" s="222"/>
      <c r="B4" s="222"/>
      <c r="C4" s="222"/>
      <c r="D4" s="587" t="str">
        <f>'1'!$E$5</f>
        <v>KABUPATEN/KOTA</v>
      </c>
      <c r="E4" s="588" t="str">
        <f>'1'!$F$5</f>
        <v>….......</v>
      </c>
      <c r="F4" s="222"/>
      <c r="G4" s="222"/>
      <c r="H4" s="222"/>
      <c r="I4" s="586"/>
      <c r="J4" s="107"/>
      <c r="K4" s="107"/>
      <c r="L4" s="107"/>
    </row>
    <row r="5" spans="1:15" ht="15.75" x14ac:dyDescent="0.25">
      <c r="A5" s="222"/>
      <c r="B5" s="222"/>
      <c r="C5" s="222"/>
      <c r="D5" s="587" t="str">
        <f>'1'!$E$6</f>
        <v>TAHUN</v>
      </c>
      <c r="E5" s="588" t="str">
        <f>'1'!$F$6</f>
        <v>….......</v>
      </c>
      <c r="F5" s="222"/>
      <c r="G5" s="222"/>
      <c r="H5" s="222"/>
      <c r="I5" s="586"/>
      <c r="J5" s="107"/>
      <c r="K5" s="107"/>
      <c r="L5" s="107"/>
    </row>
    <row r="6" spans="1:15" ht="15.75" thickBot="1" x14ac:dyDescent="0.3">
      <c r="A6" s="107"/>
      <c r="B6" s="107"/>
      <c r="C6" s="107"/>
      <c r="D6" s="109"/>
      <c r="E6" s="109"/>
      <c r="F6" s="109"/>
      <c r="G6" s="109"/>
      <c r="H6" s="109"/>
      <c r="I6" s="109"/>
      <c r="J6" s="107"/>
      <c r="K6" s="107"/>
      <c r="L6" s="107"/>
    </row>
    <row r="7" spans="1:15" ht="15" customHeight="1" x14ac:dyDescent="0.25">
      <c r="A7" s="1096" t="s">
        <v>2</v>
      </c>
      <c r="B7" s="1096" t="s">
        <v>254</v>
      </c>
      <c r="C7" s="1127" t="s">
        <v>409</v>
      </c>
      <c r="D7" s="1077" t="s">
        <v>663</v>
      </c>
      <c r="E7" s="1077"/>
      <c r="F7" s="1077"/>
      <c r="G7" s="1077" t="s">
        <v>664</v>
      </c>
      <c r="H7" s="1077"/>
      <c r="I7" s="1077"/>
      <c r="K7" s="120"/>
      <c r="L7" s="120"/>
      <c r="M7" s="120"/>
      <c r="N7" s="120"/>
      <c r="O7" s="120"/>
    </row>
    <row r="8" spans="1:15" ht="15" customHeight="1" x14ac:dyDescent="0.25">
      <c r="A8" s="1070"/>
      <c r="B8" s="1070"/>
      <c r="C8" s="1128"/>
      <c r="D8" s="1156" t="s">
        <v>256</v>
      </c>
      <c r="E8" s="1156" t="s">
        <v>665</v>
      </c>
      <c r="F8" s="1156"/>
      <c r="G8" s="1156" t="s">
        <v>256</v>
      </c>
      <c r="H8" s="1156" t="s">
        <v>666</v>
      </c>
      <c r="I8" s="1156"/>
      <c r="K8" s="120"/>
      <c r="L8" s="120"/>
      <c r="M8" s="120"/>
      <c r="N8" s="120"/>
      <c r="O8" s="120"/>
    </row>
    <row r="9" spans="1:15" ht="15.75" x14ac:dyDescent="0.25">
      <c r="A9" s="1071"/>
      <c r="B9" s="1071"/>
      <c r="C9" s="1129"/>
      <c r="D9" s="1156"/>
      <c r="E9" s="760" t="s">
        <v>256</v>
      </c>
      <c r="F9" s="761" t="s">
        <v>27</v>
      </c>
      <c r="G9" s="1156"/>
      <c r="H9" s="760" t="s">
        <v>256</v>
      </c>
      <c r="I9" s="761" t="s">
        <v>27</v>
      </c>
    </row>
    <row r="10" spans="1:15" s="908" customFormat="1" ht="12" x14ac:dyDescent="0.25">
      <c r="A10" s="906">
        <v>1</v>
      </c>
      <c r="B10" s="906">
        <v>2</v>
      </c>
      <c r="C10" s="910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</row>
    <row r="11" spans="1:15" ht="17.100000000000001" customHeight="1" x14ac:dyDescent="0.25">
      <c r="A11" s="560">
        <v>1</v>
      </c>
      <c r="B11" s="130">
        <f>'9'!B9</f>
        <v>0</v>
      </c>
      <c r="C11" s="130">
        <f>'9'!C9</f>
        <v>0</v>
      </c>
      <c r="D11" s="323"/>
      <c r="E11" s="323"/>
      <c r="F11" s="324" t="e">
        <f t="shared" ref="F11:F30" si="0">E11/D11*100</f>
        <v>#DIV/0!</v>
      </c>
      <c r="G11" s="323"/>
      <c r="H11" s="323"/>
      <c r="I11" s="324" t="e">
        <f t="shared" ref="I11:I30" si="1">H11/G11*100</f>
        <v>#DIV/0!</v>
      </c>
    </row>
    <row r="12" spans="1:15" ht="17.100000000000001" customHeight="1" x14ac:dyDescent="0.25">
      <c r="A12" s="556">
        <v>2</v>
      </c>
      <c r="B12" s="130">
        <f>'9'!B10</f>
        <v>0</v>
      </c>
      <c r="C12" s="130">
        <f>'9'!C10</f>
        <v>0</v>
      </c>
      <c r="D12" s="323"/>
      <c r="E12" s="323"/>
      <c r="F12" s="324" t="e">
        <f t="shared" si="0"/>
        <v>#DIV/0!</v>
      </c>
      <c r="G12" s="323"/>
      <c r="H12" s="323"/>
      <c r="I12" s="324" t="e">
        <f t="shared" si="1"/>
        <v>#DIV/0!</v>
      </c>
    </row>
    <row r="13" spans="1:15" ht="17.100000000000001" customHeight="1" x14ac:dyDescent="0.25">
      <c r="A13" s="556">
        <v>3</v>
      </c>
      <c r="B13" s="130">
        <f>'9'!B11</f>
        <v>0</v>
      </c>
      <c r="C13" s="130">
        <f>'9'!C11</f>
        <v>0</v>
      </c>
      <c r="D13" s="323"/>
      <c r="E13" s="323"/>
      <c r="F13" s="324" t="e">
        <f t="shared" si="0"/>
        <v>#DIV/0!</v>
      </c>
      <c r="G13" s="323"/>
      <c r="H13" s="323"/>
      <c r="I13" s="324" t="e">
        <f t="shared" si="1"/>
        <v>#DIV/0!</v>
      </c>
    </row>
    <row r="14" spans="1:15" ht="17.100000000000001" customHeight="1" x14ac:dyDescent="0.25">
      <c r="A14" s="556">
        <v>4</v>
      </c>
      <c r="B14" s="130">
        <f>'9'!B12</f>
        <v>0</v>
      </c>
      <c r="C14" s="130">
        <f>'9'!C12</f>
        <v>0</v>
      </c>
      <c r="D14" s="323"/>
      <c r="E14" s="323"/>
      <c r="F14" s="324" t="e">
        <f t="shared" si="0"/>
        <v>#DIV/0!</v>
      </c>
      <c r="G14" s="323"/>
      <c r="H14" s="323"/>
      <c r="I14" s="324" t="e">
        <f t="shared" si="1"/>
        <v>#DIV/0!</v>
      </c>
    </row>
    <row r="15" spans="1:15" ht="17.100000000000001" customHeight="1" x14ac:dyDescent="0.25">
      <c r="A15" s="556">
        <v>5</v>
      </c>
      <c r="B15" s="130">
        <f>'9'!B13</f>
        <v>0</v>
      </c>
      <c r="C15" s="130">
        <f>'9'!C13</f>
        <v>0</v>
      </c>
      <c r="D15" s="323"/>
      <c r="E15" s="323"/>
      <c r="F15" s="324" t="e">
        <f t="shared" si="0"/>
        <v>#DIV/0!</v>
      </c>
      <c r="G15" s="323"/>
      <c r="H15" s="323"/>
      <c r="I15" s="324" t="e">
        <f t="shared" si="1"/>
        <v>#DIV/0!</v>
      </c>
    </row>
    <row r="16" spans="1:15" ht="17.100000000000001" customHeight="1" x14ac:dyDescent="0.25">
      <c r="A16" s="556">
        <v>6</v>
      </c>
      <c r="B16" s="130">
        <f>'9'!B14</f>
        <v>0</v>
      </c>
      <c r="C16" s="130">
        <f>'9'!C14</f>
        <v>0</v>
      </c>
      <c r="D16" s="323"/>
      <c r="E16" s="323"/>
      <c r="F16" s="324" t="e">
        <f t="shared" si="0"/>
        <v>#DIV/0!</v>
      </c>
      <c r="G16" s="323"/>
      <c r="H16" s="323"/>
      <c r="I16" s="324" t="e">
        <f t="shared" si="1"/>
        <v>#DIV/0!</v>
      </c>
    </row>
    <row r="17" spans="1:9" ht="17.100000000000001" customHeight="1" x14ac:dyDescent="0.25">
      <c r="A17" s="556">
        <v>7</v>
      </c>
      <c r="B17" s="130">
        <f>'9'!B15</f>
        <v>0</v>
      </c>
      <c r="C17" s="130">
        <f>'9'!C15</f>
        <v>0</v>
      </c>
      <c r="D17" s="323"/>
      <c r="E17" s="323"/>
      <c r="F17" s="324" t="e">
        <f t="shared" si="0"/>
        <v>#DIV/0!</v>
      </c>
      <c r="G17" s="323"/>
      <c r="H17" s="323"/>
      <c r="I17" s="324" t="e">
        <f t="shared" si="1"/>
        <v>#DIV/0!</v>
      </c>
    </row>
    <row r="18" spans="1:9" ht="17.100000000000001" customHeight="1" x14ac:dyDescent="0.25">
      <c r="A18" s="556">
        <v>8</v>
      </c>
      <c r="B18" s="130">
        <f>'9'!B16</f>
        <v>0</v>
      </c>
      <c r="C18" s="130">
        <f>'9'!C16</f>
        <v>0</v>
      </c>
      <c r="D18" s="323"/>
      <c r="E18" s="323"/>
      <c r="F18" s="324" t="e">
        <f t="shared" si="0"/>
        <v>#DIV/0!</v>
      </c>
      <c r="G18" s="323"/>
      <c r="H18" s="323"/>
      <c r="I18" s="324" t="e">
        <f t="shared" si="1"/>
        <v>#DIV/0!</v>
      </c>
    </row>
    <row r="19" spans="1:9" ht="17.100000000000001" customHeight="1" x14ac:dyDescent="0.25">
      <c r="A19" s="556">
        <v>9</v>
      </c>
      <c r="B19" s="130">
        <f>'9'!B17</f>
        <v>0</v>
      </c>
      <c r="C19" s="130">
        <f>'9'!C17</f>
        <v>0</v>
      </c>
      <c r="D19" s="323"/>
      <c r="E19" s="323"/>
      <c r="F19" s="324" t="e">
        <f t="shared" si="0"/>
        <v>#DIV/0!</v>
      </c>
      <c r="G19" s="323"/>
      <c r="H19" s="323"/>
      <c r="I19" s="324" t="e">
        <f t="shared" si="1"/>
        <v>#DIV/0!</v>
      </c>
    </row>
    <row r="20" spans="1:9" ht="17.100000000000001" customHeight="1" x14ac:dyDescent="0.25">
      <c r="A20" s="556">
        <v>10</v>
      </c>
      <c r="B20" s="130">
        <f>'9'!B18</f>
        <v>0</v>
      </c>
      <c r="C20" s="130">
        <f>'9'!C18</f>
        <v>0</v>
      </c>
      <c r="D20" s="323"/>
      <c r="E20" s="323"/>
      <c r="F20" s="324" t="e">
        <f t="shared" si="0"/>
        <v>#DIV/0!</v>
      </c>
      <c r="G20" s="323"/>
      <c r="H20" s="323"/>
      <c r="I20" s="324" t="e">
        <f t="shared" si="1"/>
        <v>#DIV/0!</v>
      </c>
    </row>
    <row r="21" spans="1:9" ht="17.100000000000001" customHeight="1" x14ac:dyDescent="0.25">
      <c r="A21" s="556">
        <v>11</v>
      </c>
      <c r="B21" s="130">
        <f>'9'!B19</f>
        <v>0</v>
      </c>
      <c r="C21" s="130">
        <f>'9'!C19</f>
        <v>0</v>
      </c>
      <c r="D21" s="323"/>
      <c r="E21" s="323"/>
      <c r="F21" s="324" t="e">
        <f t="shared" si="0"/>
        <v>#DIV/0!</v>
      </c>
      <c r="G21" s="323"/>
      <c r="H21" s="323"/>
      <c r="I21" s="324" t="e">
        <f t="shared" si="1"/>
        <v>#DIV/0!</v>
      </c>
    </row>
    <row r="22" spans="1:9" ht="17.100000000000001" customHeight="1" x14ac:dyDescent="0.25">
      <c r="A22" s="556">
        <v>12</v>
      </c>
      <c r="B22" s="130">
        <f>'9'!B20</f>
        <v>0</v>
      </c>
      <c r="C22" s="130">
        <f>'9'!C20</f>
        <v>0</v>
      </c>
      <c r="D22" s="323"/>
      <c r="E22" s="323"/>
      <c r="F22" s="324" t="e">
        <f t="shared" si="0"/>
        <v>#DIV/0!</v>
      </c>
      <c r="G22" s="323"/>
      <c r="H22" s="323"/>
      <c r="I22" s="324" t="e">
        <f t="shared" si="1"/>
        <v>#DIV/0!</v>
      </c>
    </row>
    <row r="23" spans="1:9" ht="17.100000000000001" customHeight="1" x14ac:dyDescent="0.25">
      <c r="A23" s="556">
        <v>13</v>
      </c>
      <c r="B23" s="130">
        <f>'9'!B21</f>
        <v>0</v>
      </c>
      <c r="C23" s="130">
        <f>'9'!C21</f>
        <v>0</v>
      </c>
      <c r="D23" s="323"/>
      <c r="E23" s="323"/>
      <c r="F23" s="324" t="e">
        <f t="shared" si="0"/>
        <v>#DIV/0!</v>
      </c>
      <c r="G23" s="323"/>
      <c r="H23" s="323"/>
      <c r="I23" s="324" t="e">
        <f t="shared" si="1"/>
        <v>#DIV/0!</v>
      </c>
    </row>
    <row r="24" spans="1:9" ht="17.100000000000001" customHeight="1" x14ac:dyDescent="0.25">
      <c r="A24" s="556">
        <v>14</v>
      </c>
      <c r="B24" s="130">
        <f>'9'!B22</f>
        <v>0</v>
      </c>
      <c r="C24" s="130">
        <f>'9'!C22</f>
        <v>0</v>
      </c>
      <c r="D24" s="323"/>
      <c r="E24" s="323"/>
      <c r="F24" s="324" t="e">
        <f t="shared" si="0"/>
        <v>#DIV/0!</v>
      </c>
      <c r="G24" s="323"/>
      <c r="H24" s="323"/>
      <c r="I24" s="324" t="e">
        <f t="shared" si="1"/>
        <v>#DIV/0!</v>
      </c>
    </row>
    <row r="25" spans="1:9" ht="17.100000000000001" customHeight="1" x14ac:dyDescent="0.25">
      <c r="A25" s="556">
        <v>15</v>
      </c>
      <c r="B25" s="130">
        <f>'9'!B23</f>
        <v>0</v>
      </c>
      <c r="C25" s="130">
        <f>'9'!C23</f>
        <v>0</v>
      </c>
      <c r="D25" s="323"/>
      <c r="E25" s="323"/>
      <c r="F25" s="324" t="e">
        <f t="shared" si="0"/>
        <v>#DIV/0!</v>
      </c>
      <c r="G25" s="323"/>
      <c r="H25" s="323"/>
      <c r="I25" s="324" t="e">
        <f t="shared" si="1"/>
        <v>#DIV/0!</v>
      </c>
    </row>
    <row r="26" spans="1:9" ht="17.100000000000001" customHeight="1" x14ac:dyDescent="0.25">
      <c r="A26" s="556">
        <v>16</v>
      </c>
      <c r="B26" s="130">
        <f>'9'!B24</f>
        <v>0</v>
      </c>
      <c r="C26" s="130">
        <f>'9'!C24</f>
        <v>0</v>
      </c>
      <c r="D26" s="323"/>
      <c r="E26" s="323"/>
      <c r="F26" s="324" t="e">
        <f t="shared" si="0"/>
        <v>#DIV/0!</v>
      </c>
      <c r="G26" s="323"/>
      <c r="H26" s="323"/>
      <c r="I26" s="324" t="e">
        <f t="shared" si="1"/>
        <v>#DIV/0!</v>
      </c>
    </row>
    <row r="27" spans="1:9" ht="17.100000000000001" customHeight="1" x14ac:dyDescent="0.25">
      <c r="A27" s="556">
        <v>17</v>
      </c>
      <c r="B27" s="130">
        <f>'9'!B25</f>
        <v>0</v>
      </c>
      <c r="C27" s="130">
        <f>'9'!C25</f>
        <v>0</v>
      </c>
      <c r="D27" s="323"/>
      <c r="E27" s="323"/>
      <c r="F27" s="324" t="e">
        <f t="shared" si="0"/>
        <v>#DIV/0!</v>
      </c>
      <c r="G27" s="323"/>
      <c r="H27" s="323"/>
      <c r="I27" s="324" t="e">
        <f t="shared" si="1"/>
        <v>#DIV/0!</v>
      </c>
    </row>
    <row r="28" spans="1:9" ht="17.100000000000001" customHeight="1" x14ac:dyDescent="0.25">
      <c r="A28" s="556">
        <v>18</v>
      </c>
      <c r="B28" s="130">
        <f>'9'!B26</f>
        <v>0</v>
      </c>
      <c r="C28" s="130">
        <f>'9'!C26</f>
        <v>0</v>
      </c>
      <c r="D28" s="323"/>
      <c r="E28" s="323"/>
      <c r="F28" s="324" t="e">
        <f t="shared" si="0"/>
        <v>#DIV/0!</v>
      </c>
      <c r="G28" s="323"/>
      <c r="H28" s="323"/>
      <c r="I28" s="324" t="e">
        <f t="shared" si="1"/>
        <v>#DIV/0!</v>
      </c>
    </row>
    <row r="29" spans="1:9" ht="17.100000000000001" customHeight="1" x14ac:dyDescent="0.25">
      <c r="A29" s="556">
        <v>19</v>
      </c>
      <c r="B29" s="130">
        <f>'9'!B27</f>
        <v>0</v>
      </c>
      <c r="C29" s="130">
        <f>'9'!C27</f>
        <v>0</v>
      </c>
      <c r="D29" s="323"/>
      <c r="E29" s="323"/>
      <c r="F29" s="324" t="e">
        <f t="shared" si="0"/>
        <v>#DIV/0!</v>
      </c>
      <c r="G29" s="323"/>
      <c r="H29" s="323"/>
      <c r="I29" s="324" t="e">
        <f t="shared" si="1"/>
        <v>#DIV/0!</v>
      </c>
    </row>
    <row r="30" spans="1:9" ht="17.100000000000001" customHeight="1" x14ac:dyDescent="0.25">
      <c r="A30" s="556">
        <v>20</v>
      </c>
      <c r="B30" s="130">
        <f>'9'!B28</f>
        <v>0</v>
      </c>
      <c r="C30" s="130">
        <f>'9'!C28</f>
        <v>0</v>
      </c>
      <c r="D30" s="323"/>
      <c r="E30" s="323"/>
      <c r="F30" s="324" t="e">
        <f t="shared" si="0"/>
        <v>#DIV/0!</v>
      </c>
      <c r="G30" s="323"/>
      <c r="H30" s="323"/>
      <c r="I30" s="324" t="e">
        <f t="shared" si="1"/>
        <v>#DIV/0!</v>
      </c>
    </row>
    <row r="31" spans="1:9" ht="17.100000000000001" customHeight="1" x14ac:dyDescent="0.25">
      <c r="A31" s="131"/>
      <c r="B31" s="72"/>
      <c r="C31" s="72"/>
      <c r="D31" s="323"/>
      <c r="E31" s="323"/>
      <c r="F31" s="324"/>
      <c r="G31" s="323"/>
      <c r="H31" s="323"/>
      <c r="I31" s="324"/>
    </row>
    <row r="32" spans="1:9" ht="17.100000000000001" customHeight="1" x14ac:dyDescent="0.25">
      <c r="A32" s="131"/>
      <c r="B32" s="72"/>
      <c r="C32" s="72"/>
      <c r="D32" s="323"/>
      <c r="E32" s="323"/>
      <c r="F32" s="324"/>
      <c r="G32" s="323"/>
      <c r="H32" s="323"/>
      <c r="I32" s="324"/>
    </row>
    <row r="33" spans="1:9" ht="17.100000000000001" customHeight="1" x14ac:dyDescent="0.25">
      <c r="A33" s="131"/>
      <c r="B33" s="72"/>
      <c r="C33" s="72"/>
      <c r="D33" s="323"/>
      <c r="E33" s="323"/>
      <c r="F33" s="324"/>
      <c r="G33" s="323"/>
      <c r="H33" s="323"/>
      <c r="I33" s="324"/>
    </row>
    <row r="34" spans="1:9" ht="17.100000000000001" customHeight="1" x14ac:dyDescent="0.25">
      <c r="A34" s="131"/>
      <c r="B34" s="72"/>
      <c r="C34" s="72"/>
      <c r="D34" s="323"/>
      <c r="E34" s="323"/>
      <c r="F34" s="324"/>
      <c r="G34" s="323"/>
      <c r="H34" s="323"/>
      <c r="I34" s="324"/>
    </row>
    <row r="35" spans="1:9" ht="17.100000000000001" customHeight="1" x14ac:dyDescent="0.25">
      <c r="A35" s="325"/>
      <c r="B35" s="78"/>
      <c r="C35" s="78"/>
      <c r="D35" s="326"/>
      <c r="E35" s="326"/>
      <c r="F35" s="327"/>
      <c r="G35" s="326"/>
      <c r="H35" s="326"/>
      <c r="I35" s="327"/>
    </row>
    <row r="36" spans="1:9" ht="20.100000000000001" customHeight="1" thickBot="1" x14ac:dyDescent="0.3">
      <c r="A36" s="567" t="s">
        <v>484</v>
      </c>
      <c r="B36" s="568"/>
      <c r="C36" s="569"/>
      <c r="D36" s="328">
        <f>SUM(D11:D35)</f>
        <v>0</v>
      </c>
      <c r="E36" s="328">
        <f>SUM(E11:E35)</f>
        <v>0</v>
      </c>
      <c r="F36" s="329" t="e">
        <f>E36/D36*100</f>
        <v>#DIV/0!</v>
      </c>
      <c r="G36" s="328">
        <f>SUM(G11:G35)</f>
        <v>0</v>
      </c>
      <c r="H36" s="328">
        <f>SUM(H11:H35)</f>
        <v>0</v>
      </c>
      <c r="I36" s="329" t="e">
        <f>H36/G36*100</f>
        <v>#DIV/0!</v>
      </c>
    </row>
    <row r="37" spans="1:9" ht="20.100000000000001" customHeight="1" x14ac:dyDescent="0.25"/>
    <row r="38" spans="1:9" x14ac:dyDescent="0.25">
      <c r="A38" s="727" t="s">
        <v>388</v>
      </c>
    </row>
    <row r="39" spans="1:9" x14ac:dyDescent="0.25">
      <c r="A39" s="727" t="s">
        <v>667</v>
      </c>
    </row>
  </sheetData>
  <mergeCells count="10">
    <mergeCell ref="A3:I3"/>
    <mergeCell ref="A7:A9"/>
    <mergeCell ref="B7:B9"/>
    <mergeCell ref="C7:C9"/>
    <mergeCell ref="D7:F7"/>
    <mergeCell ref="G7:I7"/>
    <mergeCell ref="D8:D9"/>
    <mergeCell ref="E8:F8"/>
    <mergeCell ref="G8:G9"/>
    <mergeCell ref="H8:I8"/>
  </mergeCells>
  <printOptions horizontalCentered="1"/>
  <pageMargins left="1.35" right="0.9" top="1.1499999999999999" bottom="0.9" header="0" footer="0"/>
  <pageSetup paperSize="9" scale="70" orientation="landscape" horizontalDpi="300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D3928-9CD4-4444-8EC9-8F94D74A07E1}">
  <sheetPr codeName="Sheet11">
    <tabColor rgb="FF92D050"/>
    <pageSetUpPr fitToPage="1"/>
  </sheetPr>
  <dimension ref="A1:AA38"/>
  <sheetViews>
    <sheetView zoomScale="60" zoomScaleNormal="60" workbookViewId="0">
      <pane xSplit="3" ySplit="10" topLeftCell="D11" activePane="bottomRight" state="frozen"/>
      <selection activeCell="A4" sqref="A4:Y5"/>
      <selection pane="topRight" activeCell="A4" sqref="A4:Y5"/>
      <selection pane="bottomLeft" activeCell="A4" sqref="A4:Y5"/>
      <selection pane="bottomRight" activeCell="J40" sqref="J40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12" width="15.7109375" style="70" customWidth="1"/>
    <col min="13" max="13" width="9.7109375" style="70" bestFit="1" customWidth="1"/>
    <col min="14" max="14" width="8.28515625" style="70" customWidth="1"/>
    <col min="15" max="15" width="9.140625" style="70"/>
    <col min="16" max="16" width="8.28515625" style="70" customWidth="1"/>
    <col min="17" max="17" width="9.140625" style="70"/>
    <col min="18" max="21" width="8.28515625" style="70" customWidth="1"/>
    <col min="22" max="22" width="9.140625" style="70"/>
    <col min="23" max="23" width="8.28515625" style="70" customWidth="1"/>
    <col min="24" max="24" width="9.140625" style="70"/>
    <col min="25" max="25" width="8.28515625" style="70" customWidth="1"/>
    <col min="26" max="26" width="9.140625" style="70"/>
    <col min="27" max="27" width="8.28515625" style="70" customWidth="1"/>
    <col min="28" max="256" width="9.140625" style="70"/>
    <col min="257" max="257" width="5.7109375" style="70" customWidth="1"/>
    <col min="258" max="259" width="21.7109375" style="70" customWidth="1"/>
    <col min="260" max="268" width="15.7109375" style="70" customWidth="1"/>
    <col min="269" max="269" width="9.7109375" style="70" bestFit="1" customWidth="1"/>
    <col min="270" max="270" width="8.28515625" style="70" customWidth="1"/>
    <col min="271" max="271" width="9.140625" style="70"/>
    <col min="272" max="272" width="8.28515625" style="70" customWidth="1"/>
    <col min="273" max="273" width="9.140625" style="70"/>
    <col min="274" max="277" width="8.28515625" style="70" customWidth="1"/>
    <col min="278" max="278" width="9.140625" style="70"/>
    <col min="279" max="279" width="8.28515625" style="70" customWidth="1"/>
    <col min="280" max="280" width="9.140625" style="70"/>
    <col min="281" max="281" width="8.28515625" style="70" customWidth="1"/>
    <col min="282" max="282" width="9.140625" style="70"/>
    <col min="283" max="283" width="8.28515625" style="70" customWidth="1"/>
    <col min="284" max="512" width="9.140625" style="70"/>
    <col min="513" max="513" width="5.7109375" style="70" customWidth="1"/>
    <col min="514" max="515" width="21.7109375" style="70" customWidth="1"/>
    <col min="516" max="524" width="15.7109375" style="70" customWidth="1"/>
    <col min="525" max="525" width="9.7109375" style="70" bestFit="1" customWidth="1"/>
    <col min="526" max="526" width="8.28515625" style="70" customWidth="1"/>
    <col min="527" max="527" width="9.140625" style="70"/>
    <col min="528" max="528" width="8.28515625" style="70" customWidth="1"/>
    <col min="529" max="529" width="9.140625" style="70"/>
    <col min="530" max="533" width="8.28515625" style="70" customWidth="1"/>
    <col min="534" max="534" width="9.140625" style="70"/>
    <col min="535" max="535" width="8.28515625" style="70" customWidth="1"/>
    <col min="536" max="536" width="9.140625" style="70"/>
    <col min="537" max="537" width="8.28515625" style="70" customWidth="1"/>
    <col min="538" max="538" width="9.140625" style="70"/>
    <col min="539" max="539" width="8.28515625" style="70" customWidth="1"/>
    <col min="540" max="768" width="9.140625" style="70"/>
    <col min="769" max="769" width="5.7109375" style="70" customWidth="1"/>
    <col min="770" max="771" width="21.7109375" style="70" customWidth="1"/>
    <col min="772" max="780" width="15.7109375" style="70" customWidth="1"/>
    <col min="781" max="781" width="9.7109375" style="70" bestFit="1" customWidth="1"/>
    <col min="782" max="782" width="8.28515625" style="70" customWidth="1"/>
    <col min="783" max="783" width="9.140625" style="70"/>
    <col min="784" max="784" width="8.28515625" style="70" customWidth="1"/>
    <col min="785" max="785" width="9.140625" style="70"/>
    <col min="786" max="789" width="8.28515625" style="70" customWidth="1"/>
    <col min="790" max="790" width="9.140625" style="70"/>
    <col min="791" max="791" width="8.28515625" style="70" customWidth="1"/>
    <col min="792" max="792" width="9.140625" style="70"/>
    <col min="793" max="793" width="8.28515625" style="70" customWidth="1"/>
    <col min="794" max="794" width="9.140625" style="70"/>
    <col min="795" max="795" width="8.28515625" style="70" customWidth="1"/>
    <col min="796" max="1024" width="9.140625" style="70"/>
    <col min="1025" max="1025" width="5.7109375" style="70" customWidth="1"/>
    <col min="1026" max="1027" width="21.7109375" style="70" customWidth="1"/>
    <col min="1028" max="1036" width="15.7109375" style="70" customWidth="1"/>
    <col min="1037" max="1037" width="9.7109375" style="70" bestFit="1" customWidth="1"/>
    <col min="1038" max="1038" width="8.28515625" style="70" customWidth="1"/>
    <col min="1039" max="1039" width="9.140625" style="70"/>
    <col min="1040" max="1040" width="8.28515625" style="70" customWidth="1"/>
    <col min="1041" max="1041" width="9.140625" style="70"/>
    <col min="1042" max="1045" width="8.28515625" style="70" customWidth="1"/>
    <col min="1046" max="1046" width="9.140625" style="70"/>
    <col min="1047" max="1047" width="8.28515625" style="70" customWidth="1"/>
    <col min="1048" max="1048" width="9.140625" style="70"/>
    <col min="1049" max="1049" width="8.28515625" style="70" customWidth="1"/>
    <col min="1050" max="1050" width="9.140625" style="70"/>
    <col min="1051" max="1051" width="8.28515625" style="70" customWidth="1"/>
    <col min="1052" max="1280" width="9.140625" style="70"/>
    <col min="1281" max="1281" width="5.7109375" style="70" customWidth="1"/>
    <col min="1282" max="1283" width="21.7109375" style="70" customWidth="1"/>
    <col min="1284" max="1292" width="15.7109375" style="70" customWidth="1"/>
    <col min="1293" max="1293" width="9.7109375" style="70" bestFit="1" customWidth="1"/>
    <col min="1294" max="1294" width="8.28515625" style="70" customWidth="1"/>
    <col min="1295" max="1295" width="9.140625" style="70"/>
    <col min="1296" max="1296" width="8.28515625" style="70" customWidth="1"/>
    <col min="1297" max="1297" width="9.140625" style="70"/>
    <col min="1298" max="1301" width="8.28515625" style="70" customWidth="1"/>
    <col min="1302" max="1302" width="9.140625" style="70"/>
    <col min="1303" max="1303" width="8.28515625" style="70" customWidth="1"/>
    <col min="1304" max="1304" width="9.140625" style="70"/>
    <col min="1305" max="1305" width="8.28515625" style="70" customWidth="1"/>
    <col min="1306" max="1306" width="9.140625" style="70"/>
    <col min="1307" max="1307" width="8.28515625" style="70" customWidth="1"/>
    <col min="1308" max="1536" width="9.140625" style="70"/>
    <col min="1537" max="1537" width="5.7109375" style="70" customWidth="1"/>
    <col min="1538" max="1539" width="21.7109375" style="70" customWidth="1"/>
    <col min="1540" max="1548" width="15.7109375" style="70" customWidth="1"/>
    <col min="1549" max="1549" width="9.7109375" style="70" bestFit="1" customWidth="1"/>
    <col min="1550" max="1550" width="8.28515625" style="70" customWidth="1"/>
    <col min="1551" max="1551" width="9.140625" style="70"/>
    <col min="1552" max="1552" width="8.28515625" style="70" customWidth="1"/>
    <col min="1553" max="1553" width="9.140625" style="70"/>
    <col min="1554" max="1557" width="8.28515625" style="70" customWidth="1"/>
    <col min="1558" max="1558" width="9.140625" style="70"/>
    <col min="1559" max="1559" width="8.28515625" style="70" customWidth="1"/>
    <col min="1560" max="1560" width="9.140625" style="70"/>
    <col min="1561" max="1561" width="8.28515625" style="70" customWidth="1"/>
    <col min="1562" max="1562" width="9.140625" style="70"/>
    <col min="1563" max="1563" width="8.28515625" style="70" customWidth="1"/>
    <col min="1564" max="1792" width="9.140625" style="70"/>
    <col min="1793" max="1793" width="5.7109375" style="70" customWidth="1"/>
    <col min="1794" max="1795" width="21.7109375" style="70" customWidth="1"/>
    <col min="1796" max="1804" width="15.7109375" style="70" customWidth="1"/>
    <col min="1805" max="1805" width="9.7109375" style="70" bestFit="1" customWidth="1"/>
    <col min="1806" max="1806" width="8.28515625" style="70" customWidth="1"/>
    <col min="1807" max="1807" width="9.140625" style="70"/>
    <col min="1808" max="1808" width="8.28515625" style="70" customWidth="1"/>
    <col min="1809" max="1809" width="9.140625" style="70"/>
    <col min="1810" max="1813" width="8.28515625" style="70" customWidth="1"/>
    <col min="1814" max="1814" width="9.140625" style="70"/>
    <col min="1815" max="1815" width="8.28515625" style="70" customWidth="1"/>
    <col min="1816" max="1816" width="9.140625" style="70"/>
    <col min="1817" max="1817" width="8.28515625" style="70" customWidth="1"/>
    <col min="1818" max="1818" width="9.140625" style="70"/>
    <col min="1819" max="1819" width="8.28515625" style="70" customWidth="1"/>
    <col min="1820" max="2048" width="9.140625" style="70"/>
    <col min="2049" max="2049" width="5.7109375" style="70" customWidth="1"/>
    <col min="2050" max="2051" width="21.7109375" style="70" customWidth="1"/>
    <col min="2052" max="2060" width="15.7109375" style="70" customWidth="1"/>
    <col min="2061" max="2061" width="9.7109375" style="70" bestFit="1" customWidth="1"/>
    <col min="2062" max="2062" width="8.28515625" style="70" customWidth="1"/>
    <col min="2063" max="2063" width="9.140625" style="70"/>
    <col min="2064" max="2064" width="8.28515625" style="70" customWidth="1"/>
    <col min="2065" max="2065" width="9.140625" style="70"/>
    <col min="2066" max="2069" width="8.28515625" style="70" customWidth="1"/>
    <col min="2070" max="2070" width="9.140625" style="70"/>
    <col min="2071" max="2071" width="8.28515625" style="70" customWidth="1"/>
    <col min="2072" max="2072" width="9.140625" style="70"/>
    <col min="2073" max="2073" width="8.28515625" style="70" customWidth="1"/>
    <col min="2074" max="2074" width="9.140625" style="70"/>
    <col min="2075" max="2075" width="8.28515625" style="70" customWidth="1"/>
    <col min="2076" max="2304" width="9.140625" style="70"/>
    <col min="2305" max="2305" width="5.7109375" style="70" customWidth="1"/>
    <col min="2306" max="2307" width="21.7109375" style="70" customWidth="1"/>
    <col min="2308" max="2316" width="15.7109375" style="70" customWidth="1"/>
    <col min="2317" max="2317" width="9.7109375" style="70" bestFit="1" customWidth="1"/>
    <col min="2318" max="2318" width="8.28515625" style="70" customWidth="1"/>
    <col min="2319" max="2319" width="9.140625" style="70"/>
    <col min="2320" max="2320" width="8.28515625" style="70" customWidth="1"/>
    <col min="2321" max="2321" width="9.140625" style="70"/>
    <col min="2322" max="2325" width="8.28515625" style="70" customWidth="1"/>
    <col min="2326" max="2326" width="9.140625" style="70"/>
    <col min="2327" max="2327" width="8.28515625" style="70" customWidth="1"/>
    <col min="2328" max="2328" width="9.140625" style="70"/>
    <col min="2329" max="2329" width="8.28515625" style="70" customWidth="1"/>
    <col min="2330" max="2330" width="9.140625" style="70"/>
    <col min="2331" max="2331" width="8.28515625" style="70" customWidth="1"/>
    <col min="2332" max="2560" width="9.140625" style="70"/>
    <col min="2561" max="2561" width="5.7109375" style="70" customWidth="1"/>
    <col min="2562" max="2563" width="21.7109375" style="70" customWidth="1"/>
    <col min="2564" max="2572" width="15.7109375" style="70" customWidth="1"/>
    <col min="2573" max="2573" width="9.7109375" style="70" bestFit="1" customWidth="1"/>
    <col min="2574" max="2574" width="8.28515625" style="70" customWidth="1"/>
    <col min="2575" max="2575" width="9.140625" style="70"/>
    <col min="2576" max="2576" width="8.28515625" style="70" customWidth="1"/>
    <col min="2577" max="2577" width="9.140625" style="70"/>
    <col min="2578" max="2581" width="8.28515625" style="70" customWidth="1"/>
    <col min="2582" max="2582" width="9.140625" style="70"/>
    <col min="2583" max="2583" width="8.28515625" style="70" customWidth="1"/>
    <col min="2584" max="2584" width="9.140625" style="70"/>
    <col min="2585" max="2585" width="8.28515625" style="70" customWidth="1"/>
    <col min="2586" max="2586" width="9.140625" style="70"/>
    <col min="2587" max="2587" width="8.28515625" style="70" customWidth="1"/>
    <col min="2588" max="2816" width="9.140625" style="70"/>
    <col min="2817" max="2817" width="5.7109375" style="70" customWidth="1"/>
    <col min="2818" max="2819" width="21.7109375" style="70" customWidth="1"/>
    <col min="2820" max="2828" width="15.7109375" style="70" customWidth="1"/>
    <col min="2829" max="2829" width="9.7109375" style="70" bestFit="1" customWidth="1"/>
    <col min="2830" max="2830" width="8.28515625" style="70" customWidth="1"/>
    <col min="2831" max="2831" width="9.140625" style="70"/>
    <col min="2832" max="2832" width="8.28515625" style="70" customWidth="1"/>
    <col min="2833" max="2833" width="9.140625" style="70"/>
    <col min="2834" max="2837" width="8.28515625" style="70" customWidth="1"/>
    <col min="2838" max="2838" width="9.140625" style="70"/>
    <col min="2839" max="2839" width="8.28515625" style="70" customWidth="1"/>
    <col min="2840" max="2840" width="9.140625" style="70"/>
    <col min="2841" max="2841" width="8.28515625" style="70" customWidth="1"/>
    <col min="2842" max="2842" width="9.140625" style="70"/>
    <col min="2843" max="2843" width="8.28515625" style="70" customWidth="1"/>
    <col min="2844" max="3072" width="9.140625" style="70"/>
    <col min="3073" max="3073" width="5.7109375" style="70" customWidth="1"/>
    <col min="3074" max="3075" width="21.7109375" style="70" customWidth="1"/>
    <col min="3076" max="3084" width="15.7109375" style="70" customWidth="1"/>
    <col min="3085" max="3085" width="9.7109375" style="70" bestFit="1" customWidth="1"/>
    <col min="3086" max="3086" width="8.28515625" style="70" customWidth="1"/>
    <col min="3087" max="3087" width="9.140625" style="70"/>
    <col min="3088" max="3088" width="8.28515625" style="70" customWidth="1"/>
    <col min="3089" max="3089" width="9.140625" style="70"/>
    <col min="3090" max="3093" width="8.28515625" style="70" customWidth="1"/>
    <col min="3094" max="3094" width="9.140625" style="70"/>
    <col min="3095" max="3095" width="8.28515625" style="70" customWidth="1"/>
    <col min="3096" max="3096" width="9.140625" style="70"/>
    <col min="3097" max="3097" width="8.28515625" style="70" customWidth="1"/>
    <col min="3098" max="3098" width="9.140625" style="70"/>
    <col min="3099" max="3099" width="8.28515625" style="70" customWidth="1"/>
    <col min="3100" max="3328" width="9.140625" style="70"/>
    <col min="3329" max="3329" width="5.7109375" style="70" customWidth="1"/>
    <col min="3330" max="3331" width="21.7109375" style="70" customWidth="1"/>
    <col min="3332" max="3340" width="15.7109375" style="70" customWidth="1"/>
    <col min="3341" max="3341" width="9.7109375" style="70" bestFit="1" customWidth="1"/>
    <col min="3342" max="3342" width="8.28515625" style="70" customWidth="1"/>
    <col min="3343" max="3343" width="9.140625" style="70"/>
    <col min="3344" max="3344" width="8.28515625" style="70" customWidth="1"/>
    <col min="3345" max="3345" width="9.140625" style="70"/>
    <col min="3346" max="3349" width="8.28515625" style="70" customWidth="1"/>
    <col min="3350" max="3350" width="9.140625" style="70"/>
    <col min="3351" max="3351" width="8.28515625" style="70" customWidth="1"/>
    <col min="3352" max="3352" width="9.140625" style="70"/>
    <col min="3353" max="3353" width="8.28515625" style="70" customWidth="1"/>
    <col min="3354" max="3354" width="9.140625" style="70"/>
    <col min="3355" max="3355" width="8.28515625" style="70" customWidth="1"/>
    <col min="3356" max="3584" width="9.140625" style="70"/>
    <col min="3585" max="3585" width="5.7109375" style="70" customWidth="1"/>
    <col min="3586" max="3587" width="21.7109375" style="70" customWidth="1"/>
    <col min="3588" max="3596" width="15.7109375" style="70" customWidth="1"/>
    <col min="3597" max="3597" width="9.7109375" style="70" bestFit="1" customWidth="1"/>
    <col min="3598" max="3598" width="8.28515625" style="70" customWidth="1"/>
    <col min="3599" max="3599" width="9.140625" style="70"/>
    <col min="3600" max="3600" width="8.28515625" style="70" customWidth="1"/>
    <col min="3601" max="3601" width="9.140625" style="70"/>
    <col min="3602" max="3605" width="8.28515625" style="70" customWidth="1"/>
    <col min="3606" max="3606" width="9.140625" style="70"/>
    <col min="3607" max="3607" width="8.28515625" style="70" customWidth="1"/>
    <col min="3608" max="3608" width="9.140625" style="70"/>
    <col min="3609" max="3609" width="8.28515625" style="70" customWidth="1"/>
    <col min="3610" max="3610" width="9.140625" style="70"/>
    <col min="3611" max="3611" width="8.28515625" style="70" customWidth="1"/>
    <col min="3612" max="3840" width="9.140625" style="70"/>
    <col min="3841" max="3841" width="5.7109375" style="70" customWidth="1"/>
    <col min="3842" max="3843" width="21.7109375" style="70" customWidth="1"/>
    <col min="3844" max="3852" width="15.7109375" style="70" customWidth="1"/>
    <col min="3853" max="3853" width="9.7109375" style="70" bestFit="1" customWidth="1"/>
    <col min="3854" max="3854" width="8.28515625" style="70" customWidth="1"/>
    <col min="3855" max="3855" width="9.140625" style="70"/>
    <col min="3856" max="3856" width="8.28515625" style="70" customWidth="1"/>
    <col min="3857" max="3857" width="9.140625" style="70"/>
    <col min="3858" max="3861" width="8.28515625" style="70" customWidth="1"/>
    <col min="3862" max="3862" width="9.140625" style="70"/>
    <col min="3863" max="3863" width="8.28515625" style="70" customWidth="1"/>
    <col min="3864" max="3864" width="9.140625" style="70"/>
    <col min="3865" max="3865" width="8.28515625" style="70" customWidth="1"/>
    <col min="3866" max="3866" width="9.140625" style="70"/>
    <col min="3867" max="3867" width="8.28515625" style="70" customWidth="1"/>
    <col min="3868" max="4096" width="9.140625" style="70"/>
    <col min="4097" max="4097" width="5.7109375" style="70" customWidth="1"/>
    <col min="4098" max="4099" width="21.7109375" style="70" customWidth="1"/>
    <col min="4100" max="4108" width="15.7109375" style="70" customWidth="1"/>
    <col min="4109" max="4109" width="9.7109375" style="70" bestFit="1" customWidth="1"/>
    <col min="4110" max="4110" width="8.28515625" style="70" customWidth="1"/>
    <col min="4111" max="4111" width="9.140625" style="70"/>
    <col min="4112" max="4112" width="8.28515625" style="70" customWidth="1"/>
    <col min="4113" max="4113" width="9.140625" style="70"/>
    <col min="4114" max="4117" width="8.28515625" style="70" customWidth="1"/>
    <col min="4118" max="4118" width="9.140625" style="70"/>
    <col min="4119" max="4119" width="8.28515625" style="70" customWidth="1"/>
    <col min="4120" max="4120" width="9.140625" style="70"/>
    <col min="4121" max="4121" width="8.28515625" style="70" customWidth="1"/>
    <col min="4122" max="4122" width="9.140625" style="70"/>
    <col min="4123" max="4123" width="8.28515625" style="70" customWidth="1"/>
    <col min="4124" max="4352" width="9.140625" style="70"/>
    <col min="4353" max="4353" width="5.7109375" style="70" customWidth="1"/>
    <col min="4354" max="4355" width="21.7109375" style="70" customWidth="1"/>
    <col min="4356" max="4364" width="15.7109375" style="70" customWidth="1"/>
    <col min="4365" max="4365" width="9.7109375" style="70" bestFit="1" customWidth="1"/>
    <col min="4366" max="4366" width="8.28515625" style="70" customWidth="1"/>
    <col min="4367" max="4367" width="9.140625" style="70"/>
    <col min="4368" max="4368" width="8.28515625" style="70" customWidth="1"/>
    <col min="4369" max="4369" width="9.140625" style="70"/>
    <col min="4370" max="4373" width="8.28515625" style="70" customWidth="1"/>
    <col min="4374" max="4374" width="9.140625" style="70"/>
    <col min="4375" max="4375" width="8.28515625" style="70" customWidth="1"/>
    <col min="4376" max="4376" width="9.140625" style="70"/>
    <col min="4377" max="4377" width="8.28515625" style="70" customWidth="1"/>
    <col min="4378" max="4378" width="9.140625" style="70"/>
    <col min="4379" max="4379" width="8.28515625" style="70" customWidth="1"/>
    <col min="4380" max="4608" width="9.140625" style="70"/>
    <col min="4609" max="4609" width="5.7109375" style="70" customWidth="1"/>
    <col min="4610" max="4611" width="21.7109375" style="70" customWidth="1"/>
    <col min="4612" max="4620" width="15.7109375" style="70" customWidth="1"/>
    <col min="4621" max="4621" width="9.7109375" style="70" bestFit="1" customWidth="1"/>
    <col min="4622" max="4622" width="8.28515625" style="70" customWidth="1"/>
    <col min="4623" max="4623" width="9.140625" style="70"/>
    <col min="4624" max="4624" width="8.28515625" style="70" customWidth="1"/>
    <col min="4625" max="4625" width="9.140625" style="70"/>
    <col min="4626" max="4629" width="8.28515625" style="70" customWidth="1"/>
    <col min="4630" max="4630" width="9.140625" style="70"/>
    <col min="4631" max="4631" width="8.28515625" style="70" customWidth="1"/>
    <col min="4632" max="4632" width="9.140625" style="70"/>
    <col min="4633" max="4633" width="8.28515625" style="70" customWidth="1"/>
    <col min="4634" max="4634" width="9.140625" style="70"/>
    <col min="4635" max="4635" width="8.28515625" style="70" customWidth="1"/>
    <col min="4636" max="4864" width="9.140625" style="70"/>
    <col min="4865" max="4865" width="5.7109375" style="70" customWidth="1"/>
    <col min="4866" max="4867" width="21.7109375" style="70" customWidth="1"/>
    <col min="4868" max="4876" width="15.7109375" style="70" customWidth="1"/>
    <col min="4877" max="4877" width="9.7109375" style="70" bestFit="1" customWidth="1"/>
    <col min="4878" max="4878" width="8.28515625" style="70" customWidth="1"/>
    <col min="4879" max="4879" width="9.140625" style="70"/>
    <col min="4880" max="4880" width="8.28515625" style="70" customWidth="1"/>
    <col min="4881" max="4881" width="9.140625" style="70"/>
    <col min="4882" max="4885" width="8.28515625" style="70" customWidth="1"/>
    <col min="4886" max="4886" width="9.140625" style="70"/>
    <col min="4887" max="4887" width="8.28515625" style="70" customWidth="1"/>
    <col min="4888" max="4888" width="9.140625" style="70"/>
    <col min="4889" max="4889" width="8.28515625" style="70" customWidth="1"/>
    <col min="4890" max="4890" width="9.140625" style="70"/>
    <col min="4891" max="4891" width="8.28515625" style="70" customWidth="1"/>
    <col min="4892" max="5120" width="9.140625" style="70"/>
    <col min="5121" max="5121" width="5.7109375" style="70" customWidth="1"/>
    <col min="5122" max="5123" width="21.7109375" style="70" customWidth="1"/>
    <col min="5124" max="5132" width="15.7109375" style="70" customWidth="1"/>
    <col min="5133" max="5133" width="9.7109375" style="70" bestFit="1" customWidth="1"/>
    <col min="5134" max="5134" width="8.28515625" style="70" customWidth="1"/>
    <col min="5135" max="5135" width="9.140625" style="70"/>
    <col min="5136" max="5136" width="8.28515625" style="70" customWidth="1"/>
    <col min="5137" max="5137" width="9.140625" style="70"/>
    <col min="5138" max="5141" width="8.28515625" style="70" customWidth="1"/>
    <col min="5142" max="5142" width="9.140625" style="70"/>
    <col min="5143" max="5143" width="8.28515625" style="70" customWidth="1"/>
    <col min="5144" max="5144" width="9.140625" style="70"/>
    <col min="5145" max="5145" width="8.28515625" style="70" customWidth="1"/>
    <col min="5146" max="5146" width="9.140625" style="70"/>
    <col min="5147" max="5147" width="8.28515625" style="70" customWidth="1"/>
    <col min="5148" max="5376" width="9.140625" style="70"/>
    <col min="5377" max="5377" width="5.7109375" style="70" customWidth="1"/>
    <col min="5378" max="5379" width="21.7109375" style="70" customWidth="1"/>
    <col min="5380" max="5388" width="15.7109375" style="70" customWidth="1"/>
    <col min="5389" max="5389" width="9.7109375" style="70" bestFit="1" customWidth="1"/>
    <col min="5390" max="5390" width="8.28515625" style="70" customWidth="1"/>
    <col min="5391" max="5391" width="9.140625" style="70"/>
    <col min="5392" max="5392" width="8.28515625" style="70" customWidth="1"/>
    <col min="5393" max="5393" width="9.140625" style="70"/>
    <col min="5394" max="5397" width="8.28515625" style="70" customWidth="1"/>
    <col min="5398" max="5398" width="9.140625" style="70"/>
    <col min="5399" max="5399" width="8.28515625" style="70" customWidth="1"/>
    <col min="5400" max="5400" width="9.140625" style="70"/>
    <col min="5401" max="5401" width="8.28515625" style="70" customWidth="1"/>
    <col min="5402" max="5402" width="9.140625" style="70"/>
    <col min="5403" max="5403" width="8.28515625" style="70" customWidth="1"/>
    <col min="5404" max="5632" width="9.140625" style="70"/>
    <col min="5633" max="5633" width="5.7109375" style="70" customWidth="1"/>
    <col min="5634" max="5635" width="21.7109375" style="70" customWidth="1"/>
    <col min="5636" max="5644" width="15.7109375" style="70" customWidth="1"/>
    <col min="5645" max="5645" width="9.7109375" style="70" bestFit="1" customWidth="1"/>
    <col min="5646" max="5646" width="8.28515625" style="70" customWidth="1"/>
    <col min="5647" max="5647" width="9.140625" style="70"/>
    <col min="5648" max="5648" width="8.28515625" style="70" customWidth="1"/>
    <col min="5649" max="5649" width="9.140625" style="70"/>
    <col min="5650" max="5653" width="8.28515625" style="70" customWidth="1"/>
    <col min="5654" max="5654" width="9.140625" style="70"/>
    <col min="5655" max="5655" width="8.28515625" style="70" customWidth="1"/>
    <col min="5656" max="5656" width="9.140625" style="70"/>
    <col min="5657" max="5657" width="8.28515625" style="70" customWidth="1"/>
    <col min="5658" max="5658" width="9.140625" style="70"/>
    <col min="5659" max="5659" width="8.28515625" style="70" customWidth="1"/>
    <col min="5660" max="5888" width="9.140625" style="70"/>
    <col min="5889" max="5889" width="5.7109375" style="70" customWidth="1"/>
    <col min="5890" max="5891" width="21.7109375" style="70" customWidth="1"/>
    <col min="5892" max="5900" width="15.7109375" style="70" customWidth="1"/>
    <col min="5901" max="5901" width="9.7109375" style="70" bestFit="1" customWidth="1"/>
    <col min="5902" max="5902" width="8.28515625" style="70" customWidth="1"/>
    <col min="5903" max="5903" width="9.140625" style="70"/>
    <col min="5904" max="5904" width="8.28515625" style="70" customWidth="1"/>
    <col min="5905" max="5905" width="9.140625" style="70"/>
    <col min="5906" max="5909" width="8.28515625" style="70" customWidth="1"/>
    <col min="5910" max="5910" width="9.140625" style="70"/>
    <col min="5911" max="5911" width="8.28515625" style="70" customWidth="1"/>
    <col min="5912" max="5912" width="9.140625" style="70"/>
    <col min="5913" max="5913" width="8.28515625" style="70" customWidth="1"/>
    <col min="5914" max="5914" width="9.140625" style="70"/>
    <col min="5915" max="5915" width="8.28515625" style="70" customWidth="1"/>
    <col min="5916" max="6144" width="9.140625" style="70"/>
    <col min="6145" max="6145" width="5.7109375" style="70" customWidth="1"/>
    <col min="6146" max="6147" width="21.7109375" style="70" customWidth="1"/>
    <col min="6148" max="6156" width="15.7109375" style="70" customWidth="1"/>
    <col min="6157" max="6157" width="9.7109375" style="70" bestFit="1" customWidth="1"/>
    <col min="6158" max="6158" width="8.28515625" style="70" customWidth="1"/>
    <col min="6159" max="6159" width="9.140625" style="70"/>
    <col min="6160" max="6160" width="8.28515625" style="70" customWidth="1"/>
    <col min="6161" max="6161" width="9.140625" style="70"/>
    <col min="6162" max="6165" width="8.28515625" style="70" customWidth="1"/>
    <col min="6166" max="6166" width="9.140625" style="70"/>
    <col min="6167" max="6167" width="8.28515625" style="70" customWidth="1"/>
    <col min="6168" max="6168" width="9.140625" style="70"/>
    <col min="6169" max="6169" width="8.28515625" style="70" customWidth="1"/>
    <col min="6170" max="6170" width="9.140625" style="70"/>
    <col min="6171" max="6171" width="8.28515625" style="70" customWidth="1"/>
    <col min="6172" max="6400" width="9.140625" style="70"/>
    <col min="6401" max="6401" width="5.7109375" style="70" customWidth="1"/>
    <col min="6402" max="6403" width="21.7109375" style="70" customWidth="1"/>
    <col min="6404" max="6412" width="15.7109375" style="70" customWidth="1"/>
    <col min="6413" max="6413" width="9.7109375" style="70" bestFit="1" customWidth="1"/>
    <col min="6414" max="6414" width="8.28515625" style="70" customWidth="1"/>
    <col min="6415" max="6415" width="9.140625" style="70"/>
    <col min="6416" max="6416" width="8.28515625" style="70" customWidth="1"/>
    <col min="6417" max="6417" width="9.140625" style="70"/>
    <col min="6418" max="6421" width="8.28515625" style="70" customWidth="1"/>
    <col min="6422" max="6422" width="9.140625" style="70"/>
    <col min="6423" max="6423" width="8.28515625" style="70" customWidth="1"/>
    <col min="6424" max="6424" width="9.140625" style="70"/>
    <col min="6425" max="6425" width="8.28515625" style="70" customWidth="1"/>
    <col min="6426" max="6426" width="9.140625" style="70"/>
    <col min="6427" max="6427" width="8.28515625" style="70" customWidth="1"/>
    <col min="6428" max="6656" width="9.140625" style="70"/>
    <col min="6657" max="6657" width="5.7109375" style="70" customWidth="1"/>
    <col min="6658" max="6659" width="21.7109375" style="70" customWidth="1"/>
    <col min="6660" max="6668" width="15.7109375" style="70" customWidth="1"/>
    <col min="6669" max="6669" width="9.7109375" style="70" bestFit="1" customWidth="1"/>
    <col min="6670" max="6670" width="8.28515625" style="70" customWidth="1"/>
    <col min="6671" max="6671" width="9.140625" style="70"/>
    <col min="6672" max="6672" width="8.28515625" style="70" customWidth="1"/>
    <col min="6673" max="6673" width="9.140625" style="70"/>
    <col min="6674" max="6677" width="8.28515625" style="70" customWidth="1"/>
    <col min="6678" max="6678" width="9.140625" style="70"/>
    <col min="6679" max="6679" width="8.28515625" style="70" customWidth="1"/>
    <col min="6680" max="6680" width="9.140625" style="70"/>
    <col min="6681" max="6681" width="8.28515625" style="70" customWidth="1"/>
    <col min="6682" max="6682" width="9.140625" style="70"/>
    <col min="6683" max="6683" width="8.28515625" style="70" customWidth="1"/>
    <col min="6684" max="6912" width="9.140625" style="70"/>
    <col min="6913" max="6913" width="5.7109375" style="70" customWidth="1"/>
    <col min="6914" max="6915" width="21.7109375" style="70" customWidth="1"/>
    <col min="6916" max="6924" width="15.7109375" style="70" customWidth="1"/>
    <col min="6925" max="6925" width="9.7109375" style="70" bestFit="1" customWidth="1"/>
    <col min="6926" max="6926" width="8.28515625" style="70" customWidth="1"/>
    <col min="6927" max="6927" width="9.140625" style="70"/>
    <col min="6928" max="6928" width="8.28515625" style="70" customWidth="1"/>
    <col min="6929" max="6929" width="9.140625" style="70"/>
    <col min="6930" max="6933" width="8.28515625" style="70" customWidth="1"/>
    <col min="6934" max="6934" width="9.140625" style="70"/>
    <col min="6935" max="6935" width="8.28515625" style="70" customWidth="1"/>
    <col min="6936" max="6936" width="9.140625" style="70"/>
    <col min="6937" max="6937" width="8.28515625" style="70" customWidth="1"/>
    <col min="6938" max="6938" width="9.140625" style="70"/>
    <col min="6939" max="6939" width="8.28515625" style="70" customWidth="1"/>
    <col min="6940" max="7168" width="9.140625" style="70"/>
    <col min="7169" max="7169" width="5.7109375" style="70" customWidth="1"/>
    <col min="7170" max="7171" width="21.7109375" style="70" customWidth="1"/>
    <col min="7172" max="7180" width="15.7109375" style="70" customWidth="1"/>
    <col min="7181" max="7181" width="9.7109375" style="70" bestFit="1" customWidth="1"/>
    <col min="7182" max="7182" width="8.28515625" style="70" customWidth="1"/>
    <col min="7183" max="7183" width="9.140625" style="70"/>
    <col min="7184" max="7184" width="8.28515625" style="70" customWidth="1"/>
    <col min="7185" max="7185" width="9.140625" style="70"/>
    <col min="7186" max="7189" width="8.28515625" style="70" customWidth="1"/>
    <col min="7190" max="7190" width="9.140625" style="70"/>
    <col min="7191" max="7191" width="8.28515625" style="70" customWidth="1"/>
    <col min="7192" max="7192" width="9.140625" style="70"/>
    <col min="7193" max="7193" width="8.28515625" style="70" customWidth="1"/>
    <col min="7194" max="7194" width="9.140625" style="70"/>
    <col min="7195" max="7195" width="8.28515625" style="70" customWidth="1"/>
    <col min="7196" max="7424" width="9.140625" style="70"/>
    <col min="7425" max="7425" width="5.7109375" style="70" customWidth="1"/>
    <col min="7426" max="7427" width="21.7109375" style="70" customWidth="1"/>
    <col min="7428" max="7436" width="15.7109375" style="70" customWidth="1"/>
    <col min="7437" max="7437" width="9.7109375" style="70" bestFit="1" customWidth="1"/>
    <col min="7438" max="7438" width="8.28515625" style="70" customWidth="1"/>
    <col min="7439" max="7439" width="9.140625" style="70"/>
    <col min="7440" max="7440" width="8.28515625" style="70" customWidth="1"/>
    <col min="7441" max="7441" width="9.140625" style="70"/>
    <col min="7442" max="7445" width="8.28515625" style="70" customWidth="1"/>
    <col min="7446" max="7446" width="9.140625" style="70"/>
    <col min="7447" max="7447" width="8.28515625" style="70" customWidth="1"/>
    <col min="7448" max="7448" width="9.140625" style="70"/>
    <col min="7449" max="7449" width="8.28515625" style="70" customWidth="1"/>
    <col min="7450" max="7450" width="9.140625" style="70"/>
    <col min="7451" max="7451" width="8.28515625" style="70" customWidth="1"/>
    <col min="7452" max="7680" width="9.140625" style="70"/>
    <col min="7681" max="7681" width="5.7109375" style="70" customWidth="1"/>
    <col min="7682" max="7683" width="21.7109375" style="70" customWidth="1"/>
    <col min="7684" max="7692" width="15.7109375" style="70" customWidth="1"/>
    <col min="7693" max="7693" width="9.7109375" style="70" bestFit="1" customWidth="1"/>
    <col min="7694" max="7694" width="8.28515625" style="70" customWidth="1"/>
    <col min="7695" max="7695" width="9.140625" style="70"/>
    <col min="7696" max="7696" width="8.28515625" style="70" customWidth="1"/>
    <col min="7697" max="7697" width="9.140625" style="70"/>
    <col min="7698" max="7701" width="8.28515625" style="70" customWidth="1"/>
    <col min="7702" max="7702" width="9.140625" style="70"/>
    <col min="7703" max="7703" width="8.28515625" style="70" customWidth="1"/>
    <col min="7704" max="7704" width="9.140625" style="70"/>
    <col min="7705" max="7705" width="8.28515625" style="70" customWidth="1"/>
    <col min="7706" max="7706" width="9.140625" style="70"/>
    <col min="7707" max="7707" width="8.28515625" style="70" customWidth="1"/>
    <col min="7708" max="7936" width="9.140625" style="70"/>
    <col min="7937" max="7937" width="5.7109375" style="70" customWidth="1"/>
    <col min="7938" max="7939" width="21.7109375" style="70" customWidth="1"/>
    <col min="7940" max="7948" width="15.7109375" style="70" customWidth="1"/>
    <col min="7949" max="7949" width="9.7109375" style="70" bestFit="1" customWidth="1"/>
    <col min="7950" max="7950" width="8.28515625" style="70" customWidth="1"/>
    <col min="7951" max="7951" width="9.140625" style="70"/>
    <col min="7952" max="7952" width="8.28515625" style="70" customWidth="1"/>
    <col min="7953" max="7953" width="9.140625" style="70"/>
    <col min="7954" max="7957" width="8.28515625" style="70" customWidth="1"/>
    <col min="7958" max="7958" width="9.140625" style="70"/>
    <col min="7959" max="7959" width="8.28515625" style="70" customWidth="1"/>
    <col min="7960" max="7960" width="9.140625" style="70"/>
    <col min="7961" max="7961" width="8.28515625" style="70" customWidth="1"/>
    <col min="7962" max="7962" width="9.140625" style="70"/>
    <col min="7963" max="7963" width="8.28515625" style="70" customWidth="1"/>
    <col min="7964" max="8192" width="9.140625" style="70"/>
    <col min="8193" max="8193" width="5.7109375" style="70" customWidth="1"/>
    <col min="8194" max="8195" width="21.7109375" style="70" customWidth="1"/>
    <col min="8196" max="8204" width="15.7109375" style="70" customWidth="1"/>
    <col min="8205" max="8205" width="9.7109375" style="70" bestFit="1" customWidth="1"/>
    <col min="8206" max="8206" width="8.28515625" style="70" customWidth="1"/>
    <col min="8207" max="8207" width="9.140625" style="70"/>
    <col min="8208" max="8208" width="8.28515625" style="70" customWidth="1"/>
    <col min="8209" max="8209" width="9.140625" style="70"/>
    <col min="8210" max="8213" width="8.28515625" style="70" customWidth="1"/>
    <col min="8214" max="8214" width="9.140625" style="70"/>
    <col min="8215" max="8215" width="8.28515625" style="70" customWidth="1"/>
    <col min="8216" max="8216" width="9.140625" style="70"/>
    <col min="8217" max="8217" width="8.28515625" style="70" customWidth="1"/>
    <col min="8218" max="8218" width="9.140625" style="70"/>
    <col min="8219" max="8219" width="8.28515625" style="70" customWidth="1"/>
    <col min="8220" max="8448" width="9.140625" style="70"/>
    <col min="8449" max="8449" width="5.7109375" style="70" customWidth="1"/>
    <col min="8450" max="8451" width="21.7109375" style="70" customWidth="1"/>
    <col min="8452" max="8460" width="15.7109375" style="70" customWidth="1"/>
    <col min="8461" max="8461" width="9.7109375" style="70" bestFit="1" customWidth="1"/>
    <col min="8462" max="8462" width="8.28515625" style="70" customWidth="1"/>
    <col min="8463" max="8463" width="9.140625" style="70"/>
    <col min="8464" max="8464" width="8.28515625" style="70" customWidth="1"/>
    <col min="8465" max="8465" width="9.140625" style="70"/>
    <col min="8466" max="8469" width="8.28515625" style="70" customWidth="1"/>
    <col min="8470" max="8470" width="9.140625" style="70"/>
    <col min="8471" max="8471" width="8.28515625" style="70" customWidth="1"/>
    <col min="8472" max="8472" width="9.140625" style="70"/>
    <col min="8473" max="8473" width="8.28515625" style="70" customWidth="1"/>
    <col min="8474" max="8474" width="9.140625" style="70"/>
    <col min="8475" max="8475" width="8.28515625" style="70" customWidth="1"/>
    <col min="8476" max="8704" width="9.140625" style="70"/>
    <col min="8705" max="8705" width="5.7109375" style="70" customWidth="1"/>
    <col min="8706" max="8707" width="21.7109375" style="70" customWidth="1"/>
    <col min="8708" max="8716" width="15.7109375" style="70" customWidth="1"/>
    <col min="8717" max="8717" width="9.7109375" style="70" bestFit="1" customWidth="1"/>
    <col min="8718" max="8718" width="8.28515625" style="70" customWidth="1"/>
    <col min="8719" max="8719" width="9.140625" style="70"/>
    <col min="8720" max="8720" width="8.28515625" style="70" customWidth="1"/>
    <col min="8721" max="8721" width="9.140625" style="70"/>
    <col min="8722" max="8725" width="8.28515625" style="70" customWidth="1"/>
    <col min="8726" max="8726" width="9.140625" style="70"/>
    <col min="8727" max="8727" width="8.28515625" style="70" customWidth="1"/>
    <col min="8728" max="8728" width="9.140625" style="70"/>
    <col min="8729" max="8729" width="8.28515625" style="70" customWidth="1"/>
    <col min="8730" max="8730" width="9.140625" style="70"/>
    <col min="8731" max="8731" width="8.28515625" style="70" customWidth="1"/>
    <col min="8732" max="8960" width="9.140625" style="70"/>
    <col min="8961" max="8961" width="5.7109375" style="70" customWidth="1"/>
    <col min="8962" max="8963" width="21.7109375" style="70" customWidth="1"/>
    <col min="8964" max="8972" width="15.7109375" style="70" customWidth="1"/>
    <col min="8973" max="8973" width="9.7109375" style="70" bestFit="1" customWidth="1"/>
    <col min="8974" max="8974" width="8.28515625" style="70" customWidth="1"/>
    <col min="8975" max="8975" width="9.140625" style="70"/>
    <col min="8976" max="8976" width="8.28515625" style="70" customWidth="1"/>
    <col min="8977" max="8977" width="9.140625" style="70"/>
    <col min="8978" max="8981" width="8.28515625" style="70" customWidth="1"/>
    <col min="8982" max="8982" width="9.140625" style="70"/>
    <col min="8983" max="8983" width="8.28515625" style="70" customWidth="1"/>
    <col min="8984" max="8984" width="9.140625" style="70"/>
    <col min="8985" max="8985" width="8.28515625" style="70" customWidth="1"/>
    <col min="8986" max="8986" width="9.140625" style="70"/>
    <col min="8987" max="8987" width="8.28515625" style="70" customWidth="1"/>
    <col min="8988" max="9216" width="9.140625" style="70"/>
    <col min="9217" max="9217" width="5.7109375" style="70" customWidth="1"/>
    <col min="9218" max="9219" width="21.7109375" style="70" customWidth="1"/>
    <col min="9220" max="9228" width="15.7109375" style="70" customWidth="1"/>
    <col min="9229" max="9229" width="9.7109375" style="70" bestFit="1" customWidth="1"/>
    <col min="9230" max="9230" width="8.28515625" style="70" customWidth="1"/>
    <col min="9231" max="9231" width="9.140625" style="70"/>
    <col min="9232" max="9232" width="8.28515625" style="70" customWidth="1"/>
    <col min="9233" max="9233" width="9.140625" style="70"/>
    <col min="9234" max="9237" width="8.28515625" style="70" customWidth="1"/>
    <col min="9238" max="9238" width="9.140625" style="70"/>
    <col min="9239" max="9239" width="8.28515625" style="70" customWidth="1"/>
    <col min="9240" max="9240" width="9.140625" style="70"/>
    <col min="9241" max="9241" width="8.28515625" style="70" customWidth="1"/>
    <col min="9242" max="9242" width="9.140625" style="70"/>
    <col min="9243" max="9243" width="8.28515625" style="70" customWidth="1"/>
    <col min="9244" max="9472" width="9.140625" style="70"/>
    <col min="9473" max="9473" width="5.7109375" style="70" customWidth="1"/>
    <col min="9474" max="9475" width="21.7109375" style="70" customWidth="1"/>
    <col min="9476" max="9484" width="15.7109375" style="70" customWidth="1"/>
    <col min="9485" max="9485" width="9.7109375" style="70" bestFit="1" customWidth="1"/>
    <col min="9486" max="9486" width="8.28515625" style="70" customWidth="1"/>
    <col min="9487" max="9487" width="9.140625" style="70"/>
    <col min="9488" max="9488" width="8.28515625" style="70" customWidth="1"/>
    <col min="9489" max="9489" width="9.140625" style="70"/>
    <col min="9490" max="9493" width="8.28515625" style="70" customWidth="1"/>
    <col min="9494" max="9494" width="9.140625" style="70"/>
    <col min="9495" max="9495" width="8.28515625" style="70" customWidth="1"/>
    <col min="9496" max="9496" width="9.140625" style="70"/>
    <col min="9497" max="9497" width="8.28515625" style="70" customWidth="1"/>
    <col min="9498" max="9498" width="9.140625" style="70"/>
    <col min="9499" max="9499" width="8.28515625" style="70" customWidth="1"/>
    <col min="9500" max="9728" width="9.140625" style="70"/>
    <col min="9729" max="9729" width="5.7109375" style="70" customWidth="1"/>
    <col min="9730" max="9731" width="21.7109375" style="70" customWidth="1"/>
    <col min="9732" max="9740" width="15.7109375" style="70" customWidth="1"/>
    <col min="9741" max="9741" width="9.7109375" style="70" bestFit="1" customWidth="1"/>
    <col min="9742" max="9742" width="8.28515625" style="70" customWidth="1"/>
    <col min="9743" max="9743" width="9.140625" style="70"/>
    <col min="9744" max="9744" width="8.28515625" style="70" customWidth="1"/>
    <col min="9745" max="9745" width="9.140625" style="70"/>
    <col min="9746" max="9749" width="8.28515625" style="70" customWidth="1"/>
    <col min="9750" max="9750" width="9.140625" style="70"/>
    <col min="9751" max="9751" width="8.28515625" style="70" customWidth="1"/>
    <col min="9752" max="9752" width="9.140625" style="70"/>
    <col min="9753" max="9753" width="8.28515625" style="70" customWidth="1"/>
    <col min="9754" max="9754" width="9.140625" style="70"/>
    <col min="9755" max="9755" width="8.28515625" style="70" customWidth="1"/>
    <col min="9756" max="9984" width="9.140625" style="70"/>
    <col min="9985" max="9985" width="5.7109375" style="70" customWidth="1"/>
    <col min="9986" max="9987" width="21.7109375" style="70" customWidth="1"/>
    <col min="9988" max="9996" width="15.7109375" style="70" customWidth="1"/>
    <col min="9997" max="9997" width="9.7109375" style="70" bestFit="1" customWidth="1"/>
    <col min="9998" max="9998" width="8.28515625" style="70" customWidth="1"/>
    <col min="9999" max="9999" width="9.140625" style="70"/>
    <col min="10000" max="10000" width="8.28515625" style="70" customWidth="1"/>
    <col min="10001" max="10001" width="9.140625" style="70"/>
    <col min="10002" max="10005" width="8.28515625" style="70" customWidth="1"/>
    <col min="10006" max="10006" width="9.140625" style="70"/>
    <col min="10007" max="10007" width="8.28515625" style="70" customWidth="1"/>
    <col min="10008" max="10008" width="9.140625" style="70"/>
    <col min="10009" max="10009" width="8.28515625" style="70" customWidth="1"/>
    <col min="10010" max="10010" width="9.140625" style="70"/>
    <col min="10011" max="10011" width="8.28515625" style="70" customWidth="1"/>
    <col min="10012" max="10240" width="9.140625" style="70"/>
    <col min="10241" max="10241" width="5.7109375" style="70" customWidth="1"/>
    <col min="10242" max="10243" width="21.7109375" style="70" customWidth="1"/>
    <col min="10244" max="10252" width="15.7109375" style="70" customWidth="1"/>
    <col min="10253" max="10253" width="9.7109375" style="70" bestFit="1" customWidth="1"/>
    <col min="10254" max="10254" width="8.28515625" style="70" customWidth="1"/>
    <col min="10255" max="10255" width="9.140625" style="70"/>
    <col min="10256" max="10256" width="8.28515625" style="70" customWidth="1"/>
    <col min="10257" max="10257" width="9.140625" style="70"/>
    <col min="10258" max="10261" width="8.28515625" style="70" customWidth="1"/>
    <col min="10262" max="10262" width="9.140625" style="70"/>
    <col min="10263" max="10263" width="8.28515625" style="70" customWidth="1"/>
    <col min="10264" max="10264" width="9.140625" style="70"/>
    <col min="10265" max="10265" width="8.28515625" style="70" customWidth="1"/>
    <col min="10266" max="10266" width="9.140625" style="70"/>
    <col min="10267" max="10267" width="8.28515625" style="70" customWidth="1"/>
    <col min="10268" max="10496" width="9.140625" style="70"/>
    <col min="10497" max="10497" width="5.7109375" style="70" customWidth="1"/>
    <col min="10498" max="10499" width="21.7109375" style="70" customWidth="1"/>
    <col min="10500" max="10508" width="15.7109375" style="70" customWidth="1"/>
    <col min="10509" max="10509" width="9.7109375" style="70" bestFit="1" customWidth="1"/>
    <col min="10510" max="10510" width="8.28515625" style="70" customWidth="1"/>
    <col min="10511" max="10511" width="9.140625" style="70"/>
    <col min="10512" max="10512" width="8.28515625" style="70" customWidth="1"/>
    <col min="10513" max="10513" width="9.140625" style="70"/>
    <col min="10514" max="10517" width="8.28515625" style="70" customWidth="1"/>
    <col min="10518" max="10518" width="9.140625" style="70"/>
    <col min="10519" max="10519" width="8.28515625" style="70" customWidth="1"/>
    <col min="10520" max="10520" width="9.140625" style="70"/>
    <col min="10521" max="10521" width="8.28515625" style="70" customWidth="1"/>
    <col min="10522" max="10522" width="9.140625" style="70"/>
    <col min="10523" max="10523" width="8.28515625" style="70" customWidth="1"/>
    <col min="10524" max="10752" width="9.140625" style="70"/>
    <col min="10753" max="10753" width="5.7109375" style="70" customWidth="1"/>
    <col min="10754" max="10755" width="21.7109375" style="70" customWidth="1"/>
    <col min="10756" max="10764" width="15.7109375" style="70" customWidth="1"/>
    <col min="10765" max="10765" width="9.7109375" style="70" bestFit="1" customWidth="1"/>
    <col min="10766" max="10766" width="8.28515625" style="70" customWidth="1"/>
    <col min="10767" max="10767" width="9.140625" style="70"/>
    <col min="10768" max="10768" width="8.28515625" style="70" customWidth="1"/>
    <col min="10769" max="10769" width="9.140625" style="70"/>
    <col min="10770" max="10773" width="8.28515625" style="70" customWidth="1"/>
    <col min="10774" max="10774" width="9.140625" style="70"/>
    <col min="10775" max="10775" width="8.28515625" style="70" customWidth="1"/>
    <col min="10776" max="10776" width="9.140625" style="70"/>
    <col min="10777" max="10777" width="8.28515625" style="70" customWidth="1"/>
    <col min="10778" max="10778" width="9.140625" style="70"/>
    <col min="10779" max="10779" width="8.28515625" style="70" customWidth="1"/>
    <col min="10780" max="11008" width="9.140625" style="70"/>
    <col min="11009" max="11009" width="5.7109375" style="70" customWidth="1"/>
    <col min="11010" max="11011" width="21.7109375" style="70" customWidth="1"/>
    <col min="11012" max="11020" width="15.7109375" style="70" customWidth="1"/>
    <col min="11021" max="11021" width="9.7109375" style="70" bestFit="1" customWidth="1"/>
    <col min="11022" max="11022" width="8.28515625" style="70" customWidth="1"/>
    <col min="11023" max="11023" width="9.140625" style="70"/>
    <col min="11024" max="11024" width="8.28515625" style="70" customWidth="1"/>
    <col min="11025" max="11025" width="9.140625" style="70"/>
    <col min="11026" max="11029" width="8.28515625" style="70" customWidth="1"/>
    <col min="11030" max="11030" width="9.140625" style="70"/>
    <col min="11031" max="11031" width="8.28515625" style="70" customWidth="1"/>
    <col min="11032" max="11032" width="9.140625" style="70"/>
    <col min="11033" max="11033" width="8.28515625" style="70" customWidth="1"/>
    <col min="11034" max="11034" width="9.140625" style="70"/>
    <col min="11035" max="11035" width="8.28515625" style="70" customWidth="1"/>
    <col min="11036" max="11264" width="9.140625" style="70"/>
    <col min="11265" max="11265" width="5.7109375" style="70" customWidth="1"/>
    <col min="11266" max="11267" width="21.7109375" style="70" customWidth="1"/>
    <col min="11268" max="11276" width="15.7109375" style="70" customWidth="1"/>
    <col min="11277" max="11277" width="9.7109375" style="70" bestFit="1" customWidth="1"/>
    <col min="11278" max="11278" width="8.28515625" style="70" customWidth="1"/>
    <col min="11279" max="11279" width="9.140625" style="70"/>
    <col min="11280" max="11280" width="8.28515625" style="70" customWidth="1"/>
    <col min="11281" max="11281" width="9.140625" style="70"/>
    <col min="11282" max="11285" width="8.28515625" style="70" customWidth="1"/>
    <col min="11286" max="11286" width="9.140625" style="70"/>
    <col min="11287" max="11287" width="8.28515625" style="70" customWidth="1"/>
    <col min="11288" max="11288" width="9.140625" style="70"/>
    <col min="11289" max="11289" width="8.28515625" style="70" customWidth="1"/>
    <col min="11290" max="11290" width="9.140625" style="70"/>
    <col min="11291" max="11291" width="8.28515625" style="70" customWidth="1"/>
    <col min="11292" max="11520" width="9.140625" style="70"/>
    <col min="11521" max="11521" width="5.7109375" style="70" customWidth="1"/>
    <col min="11522" max="11523" width="21.7109375" style="70" customWidth="1"/>
    <col min="11524" max="11532" width="15.7109375" style="70" customWidth="1"/>
    <col min="11533" max="11533" width="9.7109375" style="70" bestFit="1" customWidth="1"/>
    <col min="11534" max="11534" width="8.28515625" style="70" customWidth="1"/>
    <col min="11535" max="11535" width="9.140625" style="70"/>
    <col min="11536" max="11536" width="8.28515625" style="70" customWidth="1"/>
    <col min="11537" max="11537" width="9.140625" style="70"/>
    <col min="11538" max="11541" width="8.28515625" style="70" customWidth="1"/>
    <col min="11542" max="11542" width="9.140625" style="70"/>
    <col min="11543" max="11543" width="8.28515625" style="70" customWidth="1"/>
    <col min="11544" max="11544" width="9.140625" style="70"/>
    <col min="11545" max="11545" width="8.28515625" style="70" customWidth="1"/>
    <col min="11546" max="11546" width="9.140625" style="70"/>
    <col min="11547" max="11547" width="8.28515625" style="70" customWidth="1"/>
    <col min="11548" max="11776" width="9.140625" style="70"/>
    <col min="11777" max="11777" width="5.7109375" style="70" customWidth="1"/>
    <col min="11778" max="11779" width="21.7109375" style="70" customWidth="1"/>
    <col min="11780" max="11788" width="15.7109375" style="70" customWidth="1"/>
    <col min="11789" max="11789" width="9.7109375" style="70" bestFit="1" customWidth="1"/>
    <col min="11790" max="11790" width="8.28515625" style="70" customWidth="1"/>
    <col min="11791" max="11791" width="9.140625" style="70"/>
    <col min="11792" max="11792" width="8.28515625" style="70" customWidth="1"/>
    <col min="11793" max="11793" width="9.140625" style="70"/>
    <col min="11794" max="11797" width="8.28515625" style="70" customWidth="1"/>
    <col min="11798" max="11798" width="9.140625" style="70"/>
    <col min="11799" max="11799" width="8.28515625" style="70" customWidth="1"/>
    <col min="11800" max="11800" width="9.140625" style="70"/>
    <col min="11801" max="11801" width="8.28515625" style="70" customWidth="1"/>
    <col min="11802" max="11802" width="9.140625" style="70"/>
    <col min="11803" max="11803" width="8.28515625" style="70" customWidth="1"/>
    <col min="11804" max="12032" width="9.140625" style="70"/>
    <col min="12033" max="12033" width="5.7109375" style="70" customWidth="1"/>
    <col min="12034" max="12035" width="21.7109375" style="70" customWidth="1"/>
    <col min="12036" max="12044" width="15.7109375" style="70" customWidth="1"/>
    <col min="12045" max="12045" width="9.7109375" style="70" bestFit="1" customWidth="1"/>
    <col min="12046" max="12046" width="8.28515625" style="70" customWidth="1"/>
    <col min="12047" max="12047" width="9.140625" style="70"/>
    <col min="12048" max="12048" width="8.28515625" style="70" customWidth="1"/>
    <col min="12049" max="12049" width="9.140625" style="70"/>
    <col min="12050" max="12053" width="8.28515625" style="70" customWidth="1"/>
    <col min="12054" max="12054" width="9.140625" style="70"/>
    <col min="12055" max="12055" width="8.28515625" style="70" customWidth="1"/>
    <col min="12056" max="12056" width="9.140625" style="70"/>
    <col min="12057" max="12057" width="8.28515625" style="70" customWidth="1"/>
    <col min="12058" max="12058" width="9.140625" style="70"/>
    <col min="12059" max="12059" width="8.28515625" style="70" customWidth="1"/>
    <col min="12060" max="12288" width="9.140625" style="70"/>
    <col min="12289" max="12289" width="5.7109375" style="70" customWidth="1"/>
    <col min="12290" max="12291" width="21.7109375" style="70" customWidth="1"/>
    <col min="12292" max="12300" width="15.7109375" style="70" customWidth="1"/>
    <col min="12301" max="12301" width="9.7109375" style="70" bestFit="1" customWidth="1"/>
    <col min="12302" max="12302" width="8.28515625" style="70" customWidth="1"/>
    <col min="12303" max="12303" width="9.140625" style="70"/>
    <col min="12304" max="12304" width="8.28515625" style="70" customWidth="1"/>
    <col min="12305" max="12305" width="9.140625" style="70"/>
    <col min="12306" max="12309" width="8.28515625" style="70" customWidth="1"/>
    <col min="12310" max="12310" width="9.140625" style="70"/>
    <col min="12311" max="12311" width="8.28515625" style="70" customWidth="1"/>
    <col min="12312" max="12312" width="9.140625" style="70"/>
    <col min="12313" max="12313" width="8.28515625" style="70" customWidth="1"/>
    <col min="12314" max="12314" width="9.140625" style="70"/>
    <col min="12315" max="12315" width="8.28515625" style="70" customWidth="1"/>
    <col min="12316" max="12544" width="9.140625" style="70"/>
    <col min="12545" max="12545" width="5.7109375" style="70" customWidth="1"/>
    <col min="12546" max="12547" width="21.7109375" style="70" customWidth="1"/>
    <col min="12548" max="12556" width="15.7109375" style="70" customWidth="1"/>
    <col min="12557" max="12557" width="9.7109375" style="70" bestFit="1" customWidth="1"/>
    <col min="12558" max="12558" width="8.28515625" style="70" customWidth="1"/>
    <col min="12559" max="12559" width="9.140625" style="70"/>
    <col min="12560" max="12560" width="8.28515625" style="70" customWidth="1"/>
    <col min="12561" max="12561" width="9.140625" style="70"/>
    <col min="12562" max="12565" width="8.28515625" style="70" customWidth="1"/>
    <col min="12566" max="12566" width="9.140625" style="70"/>
    <col min="12567" max="12567" width="8.28515625" style="70" customWidth="1"/>
    <col min="12568" max="12568" width="9.140625" style="70"/>
    <col min="12569" max="12569" width="8.28515625" style="70" customWidth="1"/>
    <col min="12570" max="12570" width="9.140625" style="70"/>
    <col min="12571" max="12571" width="8.28515625" style="70" customWidth="1"/>
    <col min="12572" max="12800" width="9.140625" style="70"/>
    <col min="12801" max="12801" width="5.7109375" style="70" customWidth="1"/>
    <col min="12802" max="12803" width="21.7109375" style="70" customWidth="1"/>
    <col min="12804" max="12812" width="15.7109375" style="70" customWidth="1"/>
    <col min="12813" max="12813" width="9.7109375" style="70" bestFit="1" customWidth="1"/>
    <col min="12814" max="12814" width="8.28515625" style="70" customWidth="1"/>
    <col min="12815" max="12815" width="9.140625" style="70"/>
    <col min="12816" max="12816" width="8.28515625" style="70" customWidth="1"/>
    <col min="12817" max="12817" width="9.140625" style="70"/>
    <col min="12818" max="12821" width="8.28515625" style="70" customWidth="1"/>
    <col min="12822" max="12822" width="9.140625" style="70"/>
    <col min="12823" max="12823" width="8.28515625" style="70" customWidth="1"/>
    <col min="12824" max="12824" width="9.140625" style="70"/>
    <col min="12825" max="12825" width="8.28515625" style="70" customWidth="1"/>
    <col min="12826" max="12826" width="9.140625" style="70"/>
    <col min="12827" max="12827" width="8.28515625" style="70" customWidth="1"/>
    <col min="12828" max="13056" width="9.140625" style="70"/>
    <col min="13057" max="13057" width="5.7109375" style="70" customWidth="1"/>
    <col min="13058" max="13059" width="21.7109375" style="70" customWidth="1"/>
    <col min="13060" max="13068" width="15.7109375" style="70" customWidth="1"/>
    <col min="13069" max="13069" width="9.7109375" style="70" bestFit="1" customWidth="1"/>
    <col min="13070" max="13070" width="8.28515625" style="70" customWidth="1"/>
    <col min="13071" max="13071" width="9.140625" style="70"/>
    <col min="13072" max="13072" width="8.28515625" style="70" customWidth="1"/>
    <col min="13073" max="13073" width="9.140625" style="70"/>
    <col min="13074" max="13077" width="8.28515625" style="70" customWidth="1"/>
    <col min="13078" max="13078" width="9.140625" style="70"/>
    <col min="13079" max="13079" width="8.28515625" style="70" customWidth="1"/>
    <col min="13080" max="13080" width="9.140625" style="70"/>
    <col min="13081" max="13081" width="8.28515625" style="70" customWidth="1"/>
    <col min="13082" max="13082" width="9.140625" style="70"/>
    <col min="13083" max="13083" width="8.28515625" style="70" customWidth="1"/>
    <col min="13084" max="13312" width="9.140625" style="70"/>
    <col min="13313" max="13313" width="5.7109375" style="70" customWidth="1"/>
    <col min="13314" max="13315" width="21.7109375" style="70" customWidth="1"/>
    <col min="13316" max="13324" width="15.7109375" style="70" customWidth="1"/>
    <col min="13325" max="13325" width="9.7109375" style="70" bestFit="1" customWidth="1"/>
    <col min="13326" max="13326" width="8.28515625" style="70" customWidth="1"/>
    <col min="13327" max="13327" width="9.140625" style="70"/>
    <col min="13328" max="13328" width="8.28515625" style="70" customWidth="1"/>
    <col min="13329" max="13329" width="9.140625" style="70"/>
    <col min="13330" max="13333" width="8.28515625" style="70" customWidth="1"/>
    <col min="13334" max="13334" width="9.140625" style="70"/>
    <col min="13335" max="13335" width="8.28515625" style="70" customWidth="1"/>
    <col min="13336" max="13336" width="9.140625" style="70"/>
    <col min="13337" max="13337" width="8.28515625" style="70" customWidth="1"/>
    <col min="13338" max="13338" width="9.140625" style="70"/>
    <col min="13339" max="13339" width="8.28515625" style="70" customWidth="1"/>
    <col min="13340" max="13568" width="9.140625" style="70"/>
    <col min="13569" max="13569" width="5.7109375" style="70" customWidth="1"/>
    <col min="13570" max="13571" width="21.7109375" style="70" customWidth="1"/>
    <col min="13572" max="13580" width="15.7109375" style="70" customWidth="1"/>
    <col min="13581" max="13581" width="9.7109375" style="70" bestFit="1" customWidth="1"/>
    <col min="13582" max="13582" width="8.28515625" style="70" customWidth="1"/>
    <col min="13583" max="13583" width="9.140625" style="70"/>
    <col min="13584" max="13584" width="8.28515625" style="70" customWidth="1"/>
    <col min="13585" max="13585" width="9.140625" style="70"/>
    <col min="13586" max="13589" width="8.28515625" style="70" customWidth="1"/>
    <col min="13590" max="13590" width="9.140625" style="70"/>
    <col min="13591" max="13591" width="8.28515625" style="70" customWidth="1"/>
    <col min="13592" max="13592" width="9.140625" style="70"/>
    <col min="13593" max="13593" width="8.28515625" style="70" customWidth="1"/>
    <col min="13594" max="13594" width="9.140625" style="70"/>
    <col min="13595" max="13595" width="8.28515625" style="70" customWidth="1"/>
    <col min="13596" max="13824" width="9.140625" style="70"/>
    <col min="13825" max="13825" width="5.7109375" style="70" customWidth="1"/>
    <col min="13826" max="13827" width="21.7109375" style="70" customWidth="1"/>
    <col min="13828" max="13836" width="15.7109375" style="70" customWidth="1"/>
    <col min="13837" max="13837" width="9.7109375" style="70" bestFit="1" customWidth="1"/>
    <col min="13838" max="13838" width="8.28515625" style="70" customWidth="1"/>
    <col min="13839" max="13839" width="9.140625" style="70"/>
    <col min="13840" max="13840" width="8.28515625" style="70" customWidth="1"/>
    <col min="13841" max="13841" width="9.140625" style="70"/>
    <col min="13842" max="13845" width="8.28515625" style="70" customWidth="1"/>
    <col min="13846" max="13846" width="9.140625" style="70"/>
    <col min="13847" max="13847" width="8.28515625" style="70" customWidth="1"/>
    <col min="13848" max="13848" width="9.140625" style="70"/>
    <col min="13849" max="13849" width="8.28515625" style="70" customWidth="1"/>
    <col min="13850" max="13850" width="9.140625" style="70"/>
    <col min="13851" max="13851" width="8.28515625" style="70" customWidth="1"/>
    <col min="13852" max="14080" width="9.140625" style="70"/>
    <col min="14081" max="14081" width="5.7109375" style="70" customWidth="1"/>
    <col min="14082" max="14083" width="21.7109375" style="70" customWidth="1"/>
    <col min="14084" max="14092" width="15.7109375" style="70" customWidth="1"/>
    <col min="14093" max="14093" width="9.7109375" style="70" bestFit="1" customWidth="1"/>
    <col min="14094" max="14094" width="8.28515625" style="70" customWidth="1"/>
    <col min="14095" max="14095" width="9.140625" style="70"/>
    <col min="14096" max="14096" width="8.28515625" style="70" customWidth="1"/>
    <col min="14097" max="14097" width="9.140625" style="70"/>
    <col min="14098" max="14101" width="8.28515625" style="70" customWidth="1"/>
    <col min="14102" max="14102" width="9.140625" style="70"/>
    <col min="14103" max="14103" width="8.28515625" style="70" customWidth="1"/>
    <col min="14104" max="14104" width="9.140625" style="70"/>
    <col min="14105" max="14105" width="8.28515625" style="70" customWidth="1"/>
    <col min="14106" max="14106" width="9.140625" style="70"/>
    <col min="14107" max="14107" width="8.28515625" style="70" customWidth="1"/>
    <col min="14108" max="14336" width="9.140625" style="70"/>
    <col min="14337" max="14337" width="5.7109375" style="70" customWidth="1"/>
    <col min="14338" max="14339" width="21.7109375" style="70" customWidth="1"/>
    <col min="14340" max="14348" width="15.7109375" style="70" customWidth="1"/>
    <col min="14349" max="14349" width="9.7109375" style="70" bestFit="1" customWidth="1"/>
    <col min="14350" max="14350" width="8.28515625" style="70" customWidth="1"/>
    <col min="14351" max="14351" width="9.140625" style="70"/>
    <col min="14352" max="14352" width="8.28515625" style="70" customWidth="1"/>
    <col min="14353" max="14353" width="9.140625" style="70"/>
    <col min="14354" max="14357" width="8.28515625" style="70" customWidth="1"/>
    <col min="14358" max="14358" width="9.140625" style="70"/>
    <col min="14359" max="14359" width="8.28515625" style="70" customWidth="1"/>
    <col min="14360" max="14360" width="9.140625" style="70"/>
    <col min="14361" max="14361" width="8.28515625" style="70" customWidth="1"/>
    <col min="14362" max="14362" width="9.140625" style="70"/>
    <col min="14363" max="14363" width="8.28515625" style="70" customWidth="1"/>
    <col min="14364" max="14592" width="9.140625" style="70"/>
    <col min="14593" max="14593" width="5.7109375" style="70" customWidth="1"/>
    <col min="14594" max="14595" width="21.7109375" style="70" customWidth="1"/>
    <col min="14596" max="14604" width="15.7109375" style="70" customWidth="1"/>
    <col min="14605" max="14605" width="9.7109375" style="70" bestFit="1" customWidth="1"/>
    <col min="14606" max="14606" width="8.28515625" style="70" customWidth="1"/>
    <col min="14607" max="14607" width="9.140625" style="70"/>
    <col min="14608" max="14608" width="8.28515625" style="70" customWidth="1"/>
    <col min="14609" max="14609" width="9.140625" style="70"/>
    <col min="14610" max="14613" width="8.28515625" style="70" customWidth="1"/>
    <col min="14614" max="14614" width="9.140625" style="70"/>
    <col min="14615" max="14615" width="8.28515625" style="70" customWidth="1"/>
    <col min="14616" max="14616" width="9.140625" style="70"/>
    <col min="14617" max="14617" width="8.28515625" style="70" customWidth="1"/>
    <col min="14618" max="14618" width="9.140625" style="70"/>
    <col min="14619" max="14619" width="8.28515625" style="70" customWidth="1"/>
    <col min="14620" max="14848" width="9.140625" style="70"/>
    <col min="14849" max="14849" width="5.7109375" style="70" customWidth="1"/>
    <col min="14850" max="14851" width="21.7109375" style="70" customWidth="1"/>
    <col min="14852" max="14860" width="15.7109375" style="70" customWidth="1"/>
    <col min="14861" max="14861" width="9.7109375" style="70" bestFit="1" customWidth="1"/>
    <col min="14862" max="14862" width="8.28515625" style="70" customWidth="1"/>
    <col min="14863" max="14863" width="9.140625" style="70"/>
    <col min="14864" max="14864" width="8.28515625" style="70" customWidth="1"/>
    <col min="14865" max="14865" width="9.140625" style="70"/>
    <col min="14866" max="14869" width="8.28515625" style="70" customWidth="1"/>
    <col min="14870" max="14870" width="9.140625" style="70"/>
    <col min="14871" max="14871" width="8.28515625" style="70" customWidth="1"/>
    <col min="14872" max="14872" width="9.140625" style="70"/>
    <col min="14873" max="14873" width="8.28515625" style="70" customWidth="1"/>
    <col min="14874" max="14874" width="9.140625" style="70"/>
    <col min="14875" max="14875" width="8.28515625" style="70" customWidth="1"/>
    <col min="14876" max="15104" width="9.140625" style="70"/>
    <col min="15105" max="15105" width="5.7109375" style="70" customWidth="1"/>
    <col min="15106" max="15107" width="21.7109375" style="70" customWidth="1"/>
    <col min="15108" max="15116" width="15.7109375" style="70" customWidth="1"/>
    <col min="15117" max="15117" width="9.7109375" style="70" bestFit="1" customWidth="1"/>
    <col min="15118" max="15118" width="8.28515625" style="70" customWidth="1"/>
    <col min="15119" max="15119" width="9.140625" style="70"/>
    <col min="15120" max="15120" width="8.28515625" style="70" customWidth="1"/>
    <col min="15121" max="15121" width="9.140625" style="70"/>
    <col min="15122" max="15125" width="8.28515625" style="70" customWidth="1"/>
    <col min="15126" max="15126" width="9.140625" style="70"/>
    <col min="15127" max="15127" width="8.28515625" style="70" customWidth="1"/>
    <col min="15128" max="15128" width="9.140625" style="70"/>
    <col min="15129" max="15129" width="8.28515625" style="70" customWidth="1"/>
    <col min="15130" max="15130" width="9.140625" style="70"/>
    <col min="15131" max="15131" width="8.28515625" style="70" customWidth="1"/>
    <col min="15132" max="15360" width="9.140625" style="70"/>
    <col min="15361" max="15361" width="5.7109375" style="70" customWidth="1"/>
    <col min="15362" max="15363" width="21.7109375" style="70" customWidth="1"/>
    <col min="15364" max="15372" width="15.7109375" style="70" customWidth="1"/>
    <col min="15373" max="15373" width="9.7109375" style="70" bestFit="1" customWidth="1"/>
    <col min="15374" max="15374" width="8.28515625" style="70" customWidth="1"/>
    <col min="15375" max="15375" width="9.140625" style="70"/>
    <col min="15376" max="15376" width="8.28515625" style="70" customWidth="1"/>
    <col min="15377" max="15377" width="9.140625" style="70"/>
    <col min="15378" max="15381" width="8.28515625" style="70" customWidth="1"/>
    <col min="15382" max="15382" width="9.140625" style="70"/>
    <col min="15383" max="15383" width="8.28515625" style="70" customWidth="1"/>
    <col min="15384" max="15384" width="9.140625" style="70"/>
    <col min="15385" max="15385" width="8.28515625" style="70" customWidth="1"/>
    <col min="15386" max="15386" width="9.140625" style="70"/>
    <col min="15387" max="15387" width="8.28515625" style="70" customWidth="1"/>
    <col min="15388" max="15616" width="9.140625" style="70"/>
    <col min="15617" max="15617" width="5.7109375" style="70" customWidth="1"/>
    <col min="15618" max="15619" width="21.7109375" style="70" customWidth="1"/>
    <col min="15620" max="15628" width="15.7109375" style="70" customWidth="1"/>
    <col min="15629" max="15629" width="9.7109375" style="70" bestFit="1" customWidth="1"/>
    <col min="15630" max="15630" width="8.28515625" style="70" customWidth="1"/>
    <col min="15631" max="15631" width="9.140625" style="70"/>
    <col min="15632" max="15632" width="8.28515625" style="70" customWidth="1"/>
    <col min="15633" max="15633" width="9.140625" style="70"/>
    <col min="15634" max="15637" width="8.28515625" style="70" customWidth="1"/>
    <col min="15638" max="15638" width="9.140625" style="70"/>
    <col min="15639" max="15639" width="8.28515625" style="70" customWidth="1"/>
    <col min="15640" max="15640" width="9.140625" style="70"/>
    <col min="15641" max="15641" width="8.28515625" style="70" customWidth="1"/>
    <col min="15642" max="15642" width="9.140625" style="70"/>
    <col min="15643" max="15643" width="8.28515625" style="70" customWidth="1"/>
    <col min="15644" max="15872" width="9.140625" style="70"/>
    <col min="15873" max="15873" width="5.7109375" style="70" customWidth="1"/>
    <col min="15874" max="15875" width="21.7109375" style="70" customWidth="1"/>
    <col min="15876" max="15884" width="15.7109375" style="70" customWidth="1"/>
    <col min="15885" max="15885" width="9.7109375" style="70" bestFit="1" customWidth="1"/>
    <col min="15886" max="15886" width="8.28515625" style="70" customWidth="1"/>
    <col min="15887" max="15887" width="9.140625" style="70"/>
    <col min="15888" max="15888" width="8.28515625" style="70" customWidth="1"/>
    <col min="15889" max="15889" width="9.140625" style="70"/>
    <col min="15890" max="15893" width="8.28515625" style="70" customWidth="1"/>
    <col min="15894" max="15894" width="9.140625" style="70"/>
    <col min="15895" max="15895" width="8.28515625" style="70" customWidth="1"/>
    <col min="15896" max="15896" width="9.140625" style="70"/>
    <col min="15897" max="15897" width="8.28515625" style="70" customWidth="1"/>
    <col min="15898" max="15898" width="9.140625" style="70"/>
    <col min="15899" max="15899" width="8.28515625" style="70" customWidth="1"/>
    <col min="15900" max="16128" width="9.140625" style="70"/>
    <col min="16129" max="16129" width="5.7109375" style="70" customWidth="1"/>
    <col min="16130" max="16131" width="21.7109375" style="70" customWidth="1"/>
    <col min="16132" max="16140" width="15.7109375" style="70" customWidth="1"/>
    <col min="16141" max="16141" width="9.7109375" style="70" bestFit="1" customWidth="1"/>
    <col min="16142" max="16142" width="8.28515625" style="70" customWidth="1"/>
    <col min="16143" max="16143" width="9.140625" style="70"/>
    <col min="16144" max="16144" width="8.28515625" style="70" customWidth="1"/>
    <col min="16145" max="16145" width="9.140625" style="70"/>
    <col min="16146" max="16149" width="8.28515625" style="70" customWidth="1"/>
    <col min="16150" max="16150" width="9.140625" style="70"/>
    <col min="16151" max="16151" width="8.28515625" style="70" customWidth="1"/>
    <col min="16152" max="16152" width="9.140625" style="70"/>
    <col min="16153" max="16153" width="8.28515625" style="70" customWidth="1"/>
    <col min="16154" max="16154" width="9.140625" style="70"/>
    <col min="16155" max="16155" width="8.28515625" style="70" customWidth="1"/>
    <col min="16156" max="16384" width="9.140625" style="70"/>
  </cols>
  <sheetData>
    <row r="1" spans="1:27" ht="15.75" x14ac:dyDescent="0.25">
      <c r="A1" s="289" t="s">
        <v>1078</v>
      </c>
      <c r="C1" s="70" t="s">
        <v>316</v>
      </c>
    </row>
    <row r="3" spans="1:27" ht="14.25" customHeight="1" x14ac:dyDescent="0.25">
      <c r="A3" s="586" t="s">
        <v>669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</row>
    <row r="4" spans="1:27" ht="15.75" x14ac:dyDescent="0.25">
      <c r="A4" s="222"/>
      <c r="B4" s="222"/>
      <c r="C4" s="222"/>
      <c r="D4" s="222"/>
      <c r="E4" s="587"/>
      <c r="F4" s="587" t="str">
        <f>'1'!$E$5</f>
        <v>KABUPATEN/KOTA</v>
      </c>
      <c r="G4" s="588" t="str">
        <f>'1'!$F$5</f>
        <v>….......</v>
      </c>
      <c r="H4" s="222"/>
      <c r="I4" s="222"/>
      <c r="J4" s="587"/>
      <c r="K4" s="587"/>
      <c r="L4" s="222"/>
      <c r="N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</row>
    <row r="5" spans="1:27" ht="15.75" x14ac:dyDescent="0.25">
      <c r="A5" s="222"/>
      <c r="B5" s="222"/>
      <c r="C5" s="222"/>
      <c r="D5" s="222"/>
      <c r="E5" s="587"/>
      <c r="F5" s="587" t="str">
        <f>'1'!$E$6</f>
        <v>TAHUN</v>
      </c>
      <c r="G5" s="588" t="str">
        <f>'1'!$F$6</f>
        <v>….......</v>
      </c>
      <c r="H5" s="222"/>
      <c r="I5" s="222"/>
      <c r="J5" s="587"/>
      <c r="K5" s="587"/>
      <c r="L5" s="222"/>
      <c r="N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</row>
    <row r="6" spans="1:27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27" ht="21.75" customHeight="1" x14ac:dyDescent="0.25">
      <c r="A7" s="1070" t="s">
        <v>2</v>
      </c>
      <c r="B7" s="1070" t="s">
        <v>254</v>
      </c>
      <c r="C7" s="1070" t="s">
        <v>409</v>
      </c>
      <c r="D7" s="1220" t="s">
        <v>670</v>
      </c>
      <c r="E7" s="1094"/>
      <c r="F7" s="1094"/>
      <c r="G7" s="1279" t="s">
        <v>671</v>
      </c>
      <c r="H7" s="1280"/>
      <c r="I7" s="1280"/>
      <c r="J7" s="1280"/>
      <c r="K7" s="1280"/>
      <c r="L7" s="1281"/>
      <c r="M7" s="82"/>
    </row>
    <row r="8" spans="1:27" ht="16.5" customHeight="1" x14ac:dyDescent="0.25">
      <c r="A8" s="1070"/>
      <c r="B8" s="1070"/>
      <c r="C8" s="1070"/>
      <c r="D8" s="1072"/>
      <c r="E8" s="1073"/>
      <c r="F8" s="1073"/>
      <c r="G8" s="1270" t="s">
        <v>6</v>
      </c>
      <c r="H8" s="1271"/>
      <c r="I8" s="1270" t="s">
        <v>7</v>
      </c>
      <c r="J8" s="1271"/>
      <c r="K8" s="1270" t="s">
        <v>8</v>
      </c>
      <c r="L8" s="1271"/>
    </row>
    <row r="9" spans="1:27" ht="15.75" customHeight="1" x14ac:dyDescent="0.25">
      <c r="A9" s="1071"/>
      <c r="B9" s="1071"/>
      <c r="C9" s="1071"/>
      <c r="D9" s="760" t="s">
        <v>6</v>
      </c>
      <c r="E9" s="760" t="s">
        <v>7</v>
      </c>
      <c r="F9" s="808" t="s">
        <v>8</v>
      </c>
      <c r="G9" s="761" t="s">
        <v>256</v>
      </c>
      <c r="H9" s="761" t="s">
        <v>27</v>
      </c>
      <c r="I9" s="761" t="s">
        <v>256</v>
      </c>
      <c r="J9" s="761" t="s">
        <v>27</v>
      </c>
      <c r="K9" s="761" t="s">
        <v>256</v>
      </c>
      <c r="L9" s="761" t="s">
        <v>27</v>
      </c>
    </row>
    <row r="10" spans="1:27" s="908" customFormat="1" ht="12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06">
        <v>12</v>
      </c>
    </row>
    <row r="11" spans="1:27" ht="20.100000000000001" customHeight="1" x14ac:dyDescent="0.25">
      <c r="A11" s="560">
        <v>1</v>
      </c>
      <c r="B11" s="130">
        <f>'9'!B9</f>
        <v>0</v>
      </c>
      <c r="C11" s="130">
        <f>'9'!C9</f>
        <v>0</v>
      </c>
      <c r="D11" s="315"/>
      <c r="E11" s="315"/>
      <c r="F11" s="315">
        <f>SUM(D11:E11)</f>
        <v>0</v>
      </c>
      <c r="G11" s="315"/>
      <c r="H11" s="316" t="e">
        <f t="shared" ref="H11:H30" si="0">G11/D11*100</f>
        <v>#DIV/0!</v>
      </c>
      <c r="I11" s="315"/>
      <c r="J11" s="316" t="e">
        <f t="shared" ref="J11:J30" si="1">I11/E11*100</f>
        <v>#DIV/0!</v>
      </c>
      <c r="K11" s="315">
        <f t="shared" ref="K11:K30" si="2">G11+I11</f>
        <v>0</v>
      </c>
      <c r="L11" s="316" t="e">
        <f t="shared" ref="L11:L30" si="3">K11/F11*100</f>
        <v>#DIV/0!</v>
      </c>
    </row>
    <row r="12" spans="1:27" ht="20.100000000000001" customHeight="1" x14ac:dyDescent="0.25">
      <c r="A12" s="556">
        <v>2</v>
      </c>
      <c r="B12" s="130">
        <f>'9'!B10</f>
        <v>0</v>
      </c>
      <c r="C12" s="130">
        <f>'9'!C10</f>
        <v>0</v>
      </c>
      <c r="D12" s="315"/>
      <c r="E12" s="315"/>
      <c r="F12" s="315">
        <f t="shared" ref="F12:F19" si="4">SUM(D12:E12)</f>
        <v>0</v>
      </c>
      <c r="G12" s="315"/>
      <c r="H12" s="316" t="e">
        <f t="shared" si="0"/>
        <v>#DIV/0!</v>
      </c>
      <c r="I12" s="315"/>
      <c r="J12" s="316" t="e">
        <f t="shared" si="1"/>
        <v>#DIV/0!</v>
      </c>
      <c r="K12" s="315">
        <f t="shared" si="2"/>
        <v>0</v>
      </c>
      <c r="L12" s="316" t="e">
        <f t="shared" si="3"/>
        <v>#DIV/0!</v>
      </c>
    </row>
    <row r="13" spans="1:27" ht="20.100000000000001" customHeight="1" x14ac:dyDescent="0.25">
      <c r="A13" s="556">
        <v>3</v>
      </c>
      <c r="B13" s="130">
        <f>'9'!B11</f>
        <v>0</v>
      </c>
      <c r="C13" s="130">
        <f>'9'!C11</f>
        <v>0</v>
      </c>
      <c r="D13" s="315"/>
      <c r="E13" s="315"/>
      <c r="F13" s="315">
        <f t="shared" si="4"/>
        <v>0</v>
      </c>
      <c r="G13" s="315"/>
      <c r="H13" s="316" t="e">
        <f t="shared" si="0"/>
        <v>#DIV/0!</v>
      </c>
      <c r="I13" s="315"/>
      <c r="J13" s="316" t="e">
        <f t="shared" si="1"/>
        <v>#DIV/0!</v>
      </c>
      <c r="K13" s="315">
        <f t="shared" si="2"/>
        <v>0</v>
      </c>
      <c r="L13" s="316" t="e">
        <f>K13/F13*100</f>
        <v>#DIV/0!</v>
      </c>
    </row>
    <row r="14" spans="1:27" ht="20.100000000000001" customHeight="1" x14ac:dyDescent="0.25">
      <c r="A14" s="556">
        <v>4</v>
      </c>
      <c r="B14" s="130">
        <f>'9'!B12</f>
        <v>0</v>
      </c>
      <c r="C14" s="130">
        <f>'9'!C12</f>
        <v>0</v>
      </c>
      <c r="D14" s="315"/>
      <c r="E14" s="315"/>
      <c r="F14" s="315">
        <f t="shared" si="4"/>
        <v>0</v>
      </c>
      <c r="G14" s="315"/>
      <c r="H14" s="316" t="e">
        <f t="shared" si="0"/>
        <v>#DIV/0!</v>
      </c>
      <c r="I14" s="315"/>
      <c r="J14" s="316" t="e">
        <f t="shared" si="1"/>
        <v>#DIV/0!</v>
      </c>
      <c r="K14" s="315">
        <f t="shared" si="2"/>
        <v>0</v>
      </c>
      <c r="L14" s="316" t="e">
        <f t="shared" si="3"/>
        <v>#DIV/0!</v>
      </c>
    </row>
    <row r="15" spans="1:27" ht="20.100000000000001" customHeight="1" x14ac:dyDescent="0.25">
      <c r="A15" s="556">
        <v>5</v>
      </c>
      <c r="B15" s="130">
        <f>'9'!B13</f>
        <v>0</v>
      </c>
      <c r="C15" s="130">
        <f>'9'!C13</f>
        <v>0</v>
      </c>
      <c r="D15" s="315"/>
      <c r="E15" s="315"/>
      <c r="F15" s="315">
        <f t="shared" si="4"/>
        <v>0</v>
      </c>
      <c r="G15" s="315"/>
      <c r="H15" s="316" t="e">
        <f t="shared" si="0"/>
        <v>#DIV/0!</v>
      </c>
      <c r="I15" s="315"/>
      <c r="J15" s="316" t="e">
        <f t="shared" si="1"/>
        <v>#DIV/0!</v>
      </c>
      <c r="K15" s="315">
        <f t="shared" si="2"/>
        <v>0</v>
      </c>
      <c r="L15" s="316" t="e">
        <f t="shared" si="3"/>
        <v>#DIV/0!</v>
      </c>
    </row>
    <row r="16" spans="1:27" ht="20.100000000000001" customHeight="1" x14ac:dyDescent="0.25">
      <c r="A16" s="556">
        <v>6</v>
      </c>
      <c r="B16" s="130">
        <f>'9'!B14</f>
        <v>0</v>
      </c>
      <c r="C16" s="130">
        <f>'9'!C14</f>
        <v>0</v>
      </c>
      <c r="D16" s="315"/>
      <c r="E16" s="315"/>
      <c r="F16" s="315">
        <f t="shared" si="4"/>
        <v>0</v>
      </c>
      <c r="G16" s="315"/>
      <c r="H16" s="316" t="e">
        <f>G16/D16*100</f>
        <v>#DIV/0!</v>
      </c>
      <c r="I16" s="315"/>
      <c r="J16" s="316" t="e">
        <f t="shared" si="1"/>
        <v>#DIV/0!</v>
      </c>
      <c r="K16" s="315">
        <f t="shared" si="2"/>
        <v>0</v>
      </c>
      <c r="L16" s="316" t="e">
        <f t="shared" si="3"/>
        <v>#DIV/0!</v>
      </c>
    </row>
    <row r="17" spans="1:12" ht="20.100000000000001" customHeight="1" x14ac:dyDescent="0.25">
      <c r="A17" s="556">
        <v>7</v>
      </c>
      <c r="B17" s="130">
        <f>'9'!B15</f>
        <v>0</v>
      </c>
      <c r="C17" s="130">
        <f>'9'!C15</f>
        <v>0</v>
      </c>
      <c r="D17" s="315"/>
      <c r="E17" s="315"/>
      <c r="F17" s="315">
        <f t="shared" si="4"/>
        <v>0</v>
      </c>
      <c r="G17" s="315"/>
      <c r="H17" s="316" t="e">
        <f t="shared" si="0"/>
        <v>#DIV/0!</v>
      </c>
      <c r="I17" s="315"/>
      <c r="J17" s="316" t="e">
        <f t="shared" si="1"/>
        <v>#DIV/0!</v>
      </c>
      <c r="K17" s="315">
        <f t="shared" si="2"/>
        <v>0</v>
      </c>
      <c r="L17" s="316" t="e">
        <f t="shared" si="3"/>
        <v>#DIV/0!</v>
      </c>
    </row>
    <row r="18" spans="1:12" ht="20.100000000000001" customHeight="1" x14ac:dyDescent="0.25">
      <c r="A18" s="556">
        <v>8</v>
      </c>
      <c r="B18" s="130">
        <f>'9'!B16</f>
        <v>0</v>
      </c>
      <c r="C18" s="130">
        <f>'9'!C16</f>
        <v>0</v>
      </c>
      <c r="D18" s="315"/>
      <c r="E18" s="315"/>
      <c r="F18" s="315">
        <f t="shared" si="4"/>
        <v>0</v>
      </c>
      <c r="G18" s="315"/>
      <c r="H18" s="316" t="e">
        <f t="shared" si="0"/>
        <v>#DIV/0!</v>
      </c>
      <c r="I18" s="315"/>
      <c r="J18" s="316" t="e">
        <f t="shared" si="1"/>
        <v>#DIV/0!</v>
      </c>
      <c r="K18" s="315">
        <f t="shared" si="2"/>
        <v>0</v>
      </c>
      <c r="L18" s="316" t="e">
        <f t="shared" si="3"/>
        <v>#DIV/0!</v>
      </c>
    </row>
    <row r="19" spans="1:12" ht="20.100000000000001" customHeight="1" x14ac:dyDescent="0.25">
      <c r="A19" s="556">
        <v>9</v>
      </c>
      <c r="B19" s="130">
        <f>'9'!B17</f>
        <v>0</v>
      </c>
      <c r="C19" s="130">
        <f>'9'!C17</f>
        <v>0</v>
      </c>
      <c r="D19" s="315"/>
      <c r="E19" s="315"/>
      <c r="F19" s="315">
        <f t="shared" si="4"/>
        <v>0</v>
      </c>
      <c r="G19" s="315"/>
      <c r="H19" s="316" t="e">
        <f t="shared" si="0"/>
        <v>#DIV/0!</v>
      </c>
      <c r="I19" s="315"/>
      <c r="J19" s="316" t="e">
        <f t="shared" si="1"/>
        <v>#DIV/0!</v>
      </c>
      <c r="K19" s="315">
        <f t="shared" si="2"/>
        <v>0</v>
      </c>
      <c r="L19" s="316" t="e">
        <f t="shared" si="3"/>
        <v>#DIV/0!</v>
      </c>
    </row>
    <row r="20" spans="1:12" ht="20.100000000000001" customHeight="1" x14ac:dyDescent="0.25">
      <c r="A20" s="556">
        <v>10</v>
      </c>
      <c r="B20" s="130">
        <f>'9'!B18</f>
        <v>0</v>
      </c>
      <c r="C20" s="130">
        <f>'9'!C18</f>
        <v>0</v>
      </c>
      <c r="D20" s="315"/>
      <c r="E20" s="315"/>
      <c r="F20" s="315">
        <f t="shared" ref="F20:F30" si="5">SUM(D20:E20)</f>
        <v>0</v>
      </c>
      <c r="G20" s="315"/>
      <c r="H20" s="316" t="e">
        <f t="shared" si="0"/>
        <v>#DIV/0!</v>
      </c>
      <c r="I20" s="315"/>
      <c r="J20" s="316" t="e">
        <f t="shared" si="1"/>
        <v>#DIV/0!</v>
      </c>
      <c r="K20" s="315">
        <f t="shared" si="2"/>
        <v>0</v>
      </c>
      <c r="L20" s="316" t="e">
        <f t="shared" si="3"/>
        <v>#DIV/0!</v>
      </c>
    </row>
    <row r="21" spans="1:12" ht="20.100000000000001" customHeight="1" x14ac:dyDescent="0.25">
      <c r="A21" s="556">
        <v>11</v>
      </c>
      <c r="B21" s="130">
        <f>'9'!B19</f>
        <v>0</v>
      </c>
      <c r="C21" s="130">
        <f>'9'!C19</f>
        <v>0</v>
      </c>
      <c r="D21" s="315"/>
      <c r="E21" s="315"/>
      <c r="F21" s="315">
        <f t="shared" si="5"/>
        <v>0</v>
      </c>
      <c r="G21" s="315"/>
      <c r="H21" s="316" t="e">
        <f t="shared" si="0"/>
        <v>#DIV/0!</v>
      </c>
      <c r="I21" s="315"/>
      <c r="J21" s="316" t="e">
        <f t="shared" si="1"/>
        <v>#DIV/0!</v>
      </c>
      <c r="K21" s="315">
        <f t="shared" si="2"/>
        <v>0</v>
      </c>
      <c r="L21" s="316" t="e">
        <f t="shared" si="3"/>
        <v>#DIV/0!</v>
      </c>
    </row>
    <row r="22" spans="1:12" ht="20.100000000000001" customHeight="1" x14ac:dyDescent="0.25">
      <c r="A22" s="556">
        <v>12</v>
      </c>
      <c r="B22" s="130">
        <f>'9'!B20</f>
        <v>0</v>
      </c>
      <c r="C22" s="130">
        <f>'9'!C20</f>
        <v>0</v>
      </c>
      <c r="D22" s="315"/>
      <c r="E22" s="315"/>
      <c r="F22" s="315">
        <f t="shared" si="5"/>
        <v>0</v>
      </c>
      <c r="G22" s="315"/>
      <c r="H22" s="316" t="e">
        <f t="shared" si="0"/>
        <v>#DIV/0!</v>
      </c>
      <c r="I22" s="315"/>
      <c r="J22" s="316" t="e">
        <f>I22/E22*100</f>
        <v>#DIV/0!</v>
      </c>
      <c r="K22" s="315">
        <f t="shared" si="2"/>
        <v>0</v>
      </c>
      <c r="L22" s="316" t="e">
        <f t="shared" si="3"/>
        <v>#DIV/0!</v>
      </c>
    </row>
    <row r="23" spans="1:12" ht="20.100000000000001" customHeight="1" x14ac:dyDescent="0.25">
      <c r="A23" s="556">
        <v>13</v>
      </c>
      <c r="B23" s="130">
        <f>'9'!B21</f>
        <v>0</v>
      </c>
      <c r="C23" s="130">
        <f>'9'!C21</f>
        <v>0</v>
      </c>
      <c r="D23" s="315"/>
      <c r="E23" s="315"/>
      <c r="F23" s="315">
        <f t="shared" si="5"/>
        <v>0</v>
      </c>
      <c r="G23" s="315"/>
      <c r="H23" s="316" t="e">
        <f t="shared" si="0"/>
        <v>#DIV/0!</v>
      </c>
      <c r="I23" s="315"/>
      <c r="J23" s="316" t="e">
        <f t="shared" si="1"/>
        <v>#DIV/0!</v>
      </c>
      <c r="K23" s="315">
        <f t="shared" si="2"/>
        <v>0</v>
      </c>
      <c r="L23" s="316" t="e">
        <f t="shared" si="3"/>
        <v>#DIV/0!</v>
      </c>
    </row>
    <row r="24" spans="1:12" ht="20.100000000000001" customHeight="1" x14ac:dyDescent="0.25">
      <c r="A24" s="556">
        <v>14</v>
      </c>
      <c r="B24" s="130">
        <f>'9'!B22</f>
        <v>0</v>
      </c>
      <c r="C24" s="130">
        <f>'9'!C22</f>
        <v>0</v>
      </c>
      <c r="D24" s="315"/>
      <c r="E24" s="315"/>
      <c r="F24" s="315">
        <f>SUM(D24:E24)</f>
        <v>0</v>
      </c>
      <c r="G24" s="315"/>
      <c r="H24" s="316" t="e">
        <f t="shared" si="0"/>
        <v>#DIV/0!</v>
      </c>
      <c r="I24" s="315"/>
      <c r="J24" s="316" t="e">
        <f t="shared" si="1"/>
        <v>#DIV/0!</v>
      </c>
      <c r="K24" s="315">
        <f t="shared" si="2"/>
        <v>0</v>
      </c>
      <c r="L24" s="316" t="e">
        <f t="shared" si="3"/>
        <v>#DIV/0!</v>
      </c>
    </row>
    <row r="25" spans="1:12" ht="20.100000000000001" customHeight="1" x14ac:dyDescent="0.25">
      <c r="A25" s="556">
        <v>15</v>
      </c>
      <c r="B25" s="130">
        <f>'9'!B23</f>
        <v>0</v>
      </c>
      <c r="C25" s="130">
        <f>'9'!C23</f>
        <v>0</v>
      </c>
      <c r="D25" s="315"/>
      <c r="E25" s="315"/>
      <c r="F25" s="315">
        <f t="shared" si="5"/>
        <v>0</v>
      </c>
      <c r="G25" s="315"/>
      <c r="H25" s="316" t="e">
        <f>G25/D25*100</f>
        <v>#DIV/0!</v>
      </c>
      <c r="I25" s="315"/>
      <c r="J25" s="316" t="e">
        <f t="shared" si="1"/>
        <v>#DIV/0!</v>
      </c>
      <c r="K25" s="315">
        <f t="shared" si="2"/>
        <v>0</v>
      </c>
      <c r="L25" s="316" t="e">
        <f t="shared" si="3"/>
        <v>#DIV/0!</v>
      </c>
    </row>
    <row r="26" spans="1:12" ht="20.100000000000001" customHeight="1" x14ac:dyDescent="0.25">
      <c r="A26" s="556">
        <v>16</v>
      </c>
      <c r="B26" s="130">
        <f>'9'!B24</f>
        <v>0</v>
      </c>
      <c r="C26" s="130">
        <f>'9'!C24</f>
        <v>0</v>
      </c>
      <c r="D26" s="315"/>
      <c r="E26" s="315"/>
      <c r="F26" s="315">
        <f t="shared" si="5"/>
        <v>0</v>
      </c>
      <c r="G26" s="315"/>
      <c r="H26" s="316" t="e">
        <f t="shared" si="0"/>
        <v>#DIV/0!</v>
      </c>
      <c r="I26" s="315"/>
      <c r="J26" s="316" t="e">
        <f t="shared" si="1"/>
        <v>#DIV/0!</v>
      </c>
      <c r="K26" s="315">
        <f t="shared" si="2"/>
        <v>0</v>
      </c>
      <c r="L26" s="316" t="e">
        <f t="shared" si="3"/>
        <v>#DIV/0!</v>
      </c>
    </row>
    <row r="27" spans="1:12" ht="20.100000000000001" customHeight="1" x14ac:dyDescent="0.25">
      <c r="A27" s="556">
        <v>17</v>
      </c>
      <c r="B27" s="130">
        <f>'9'!B25</f>
        <v>0</v>
      </c>
      <c r="C27" s="130">
        <f>'9'!C25</f>
        <v>0</v>
      </c>
      <c r="D27" s="315"/>
      <c r="E27" s="315"/>
      <c r="F27" s="315">
        <f t="shared" si="5"/>
        <v>0</v>
      </c>
      <c r="G27" s="315"/>
      <c r="H27" s="316" t="e">
        <f t="shared" si="0"/>
        <v>#DIV/0!</v>
      </c>
      <c r="I27" s="315"/>
      <c r="J27" s="316" t="e">
        <f t="shared" si="1"/>
        <v>#DIV/0!</v>
      </c>
      <c r="K27" s="315">
        <f t="shared" si="2"/>
        <v>0</v>
      </c>
      <c r="L27" s="316" t="e">
        <f>K27/F27*100</f>
        <v>#DIV/0!</v>
      </c>
    </row>
    <row r="28" spans="1:12" ht="20.100000000000001" customHeight="1" x14ac:dyDescent="0.25">
      <c r="A28" s="556">
        <v>18</v>
      </c>
      <c r="B28" s="130">
        <f>'9'!B26</f>
        <v>0</v>
      </c>
      <c r="C28" s="130">
        <f>'9'!C26</f>
        <v>0</v>
      </c>
      <c r="D28" s="315"/>
      <c r="E28" s="315"/>
      <c r="F28" s="315">
        <f t="shared" si="5"/>
        <v>0</v>
      </c>
      <c r="G28" s="315"/>
      <c r="H28" s="316" t="e">
        <f t="shared" si="0"/>
        <v>#DIV/0!</v>
      </c>
      <c r="I28" s="315"/>
      <c r="J28" s="316" t="e">
        <f t="shared" si="1"/>
        <v>#DIV/0!</v>
      </c>
      <c r="K28" s="315">
        <f t="shared" si="2"/>
        <v>0</v>
      </c>
      <c r="L28" s="316" t="e">
        <f t="shared" si="3"/>
        <v>#DIV/0!</v>
      </c>
    </row>
    <row r="29" spans="1:12" ht="20.100000000000001" customHeight="1" x14ac:dyDescent="0.25">
      <c r="A29" s="556">
        <v>19</v>
      </c>
      <c r="B29" s="130">
        <f>'9'!B27</f>
        <v>0</v>
      </c>
      <c r="C29" s="130">
        <f>'9'!C27</f>
        <v>0</v>
      </c>
      <c r="D29" s="315"/>
      <c r="E29" s="315"/>
      <c r="F29" s="315">
        <f t="shared" si="5"/>
        <v>0</v>
      </c>
      <c r="G29" s="315"/>
      <c r="H29" s="316" t="e">
        <f t="shared" si="0"/>
        <v>#DIV/0!</v>
      </c>
      <c r="I29" s="315"/>
      <c r="J29" s="316" t="e">
        <f>I29/E29*100</f>
        <v>#DIV/0!</v>
      </c>
      <c r="K29" s="315">
        <f t="shared" si="2"/>
        <v>0</v>
      </c>
      <c r="L29" s="316" t="e">
        <f t="shared" si="3"/>
        <v>#DIV/0!</v>
      </c>
    </row>
    <row r="30" spans="1:12" ht="20.100000000000001" customHeight="1" x14ac:dyDescent="0.25">
      <c r="A30" s="556">
        <v>20</v>
      </c>
      <c r="B30" s="130">
        <f>'9'!B28</f>
        <v>0</v>
      </c>
      <c r="C30" s="130">
        <f>'9'!C28</f>
        <v>0</v>
      </c>
      <c r="D30" s="315"/>
      <c r="E30" s="315"/>
      <c r="F30" s="315">
        <f t="shared" si="5"/>
        <v>0</v>
      </c>
      <c r="G30" s="315"/>
      <c r="H30" s="316" t="e">
        <f t="shared" si="0"/>
        <v>#DIV/0!</v>
      </c>
      <c r="I30" s="315"/>
      <c r="J30" s="316" t="e">
        <f t="shared" si="1"/>
        <v>#DIV/0!</v>
      </c>
      <c r="K30" s="315">
        <f t="shared" si="2"/>
        <v>0</v>
      </c>
      <c r="L30" s="316" t="e">
        <f t="shared" si="3"/>
        <v>#DIV/0!</v>
      </c>
    </row>
    <row r="31" spans="1:12" ht="20.100000000000001" customHeight="1" x14ac:dyDescent="0.25">
      <c r="A31" s="556"/>
      <c r="B31" s="72"/>
      <c r="C31" s="72"/>
      <c r="D31" s="315"/>
      <c r="E31" s="315"/>
      <c r="F31" s="315"/>
      <c r="G31" s="315"/>
      <c r="H31" s="316"/>
      <c r="I31" s="315"/>
      <c r="J31" s="316"/>
      <c r="K31" s="315"/>
      <c r="L31" s="316"/>
    </row>
    <row r="32" spans="1:12" ht="20.100000000000001" customHeight="1" x14ac:dyDescent="0.25">
      <c r="A32" s="556"/>
      <c r="B32" s="72"/>
      <c r="C32" s="72"/>
      <c r="D32" s="315"/>
      <c r="E32" s="315"/>
      <c r="F32" s="315"/>
      <c r="G32" s="315"/>
      <c r="H32" s="316"/>
      <c r="I32" s="315"/>
      <c r="J32" s="316"/>
      <c r="K32" s="315"/>
      <c r="L32" s="316"/>
    </row>
    <row r="33" spans="1:27" ht="20.100000000000001" customHeight="1" x14ac:dyDescent="0.25">
      <c r="A33" s="556"/>
      <c r="B33" s="82"/>
      <c r="C33" s="82"/>
      <c r="D33" s="315"/>
      <c r="E33" s="315"/>
      <c r="F33" s="315"/>
      <c r="G33" s="315"/>
      <c r="H33" s="316"/>
      <c r="I33" s="315"/>
      <c r="J33" s="316"/>
      <c r="K33" s="315"/>
      <c r="L33" s="316"/>
    </row>
    <row r="34" spans="1:27" ht="20.100000000000001" customHeight="1" thickBot="1" x14ac:dyDescent="0.3">
      <c r="A34" s="567" t="s">
        <v>484</v>
      </c>
      <c r="B34" s="568"/>
      <c r="C34" s="569"/>
      <c r="D34" s="317">
        <f>SUM(D11:D33)</f>
        <v>0</v>
      </c>
      <c r="E34" s="317">
        <f>SUM(E11:E33)</f>
        <v>0</v>
      </c>
      <c r="F34" s="317">
        <f>SUM(F11:F33)</f>
        <v>0</v>
      </c>
      <c r="G34" s="317">
        <f>SUM(G11:G33)</f>
        <v>0</v>
      </c>
      <c r="H34" s="318" t="e">
        <f>G34/D34*100</f>
        <v>#DIV/0!</v>
      </c>
      <c r="I34" s="317">
        <f>SUM(I11:I33)</f>
        <v>0</v>
      </c>
      <c r="J34" s="317" t="e">
        <f>I34/E34*100</f>
        <v>#DIV/0!</v>
      </c>
      <c r="K34" s="317">
        <f>SUM(K11:K33)</f>
        <v>0</v>
      </c>
      <c r="L34" s="318" t="e">
        <f>K34/F34*100</f>
        <v>#DIV/0!</v>
      </c>
    </row>
    <row r="35" spans="1:27" ht="20.100000000000001" customHeight="1" x14ac:dyDescent="0.25">
      <c r="A35" s="570"/>
      <c r="B35" s="570"/>
      <c r="C35" s="570"/>
      <c r="D35" s="570"/>
      <c r="E35" s="570"/>
      <c r="F35" s="570"/>
      <c r="G35" s="570"/>
      <c r="H35" s="570"/>
      <c r="I35" s="570"/>
      <c r="J35" s="570"/>
      <c r="K35" s="570"/>
      <c r="L35" s="570"/>
      <c r="M35" s="563"/>
      <c r="N35" s="563"/>
      <c r="O35" s="563"/>
      <c r="P35" s="563"/>
      <c r="Q35" s="563"/>
      <c r="R35" s="563"/>
      <c r="S35" s="563"/>
      <c r="T35" s="563"/>
      <c r="U35" s="563"/>
      <c r="V35" s="563"/>
      <c r="W35" s="563"/>
      <c r="X35" s="563"/>
      <c r="Y35" s="563"/>
      <c r="Z35" s="563"/>
      <c r="AA35" s="563"/>
    </row>
    <row r="36" spans="1:27" x14ac:dyDescent="0.25">
      <c r="A36" s="727" t="s">
        <v>553</v>
      </c>
    </row>
    <row r="38" spans="1:27" x14ac:dyDescent="0.25">
      <c r="J38" s="320"/>
    </row>
  </sheetData>
  <mergeCells count="8">
    <mergeCell ref="A7:A9"/>
    <mergeCell ref="B7:B9"/>
    <mergeCell ref="C7:C9"/>
    <mergeCell ref="D7:F8"/>
    <mergeCell ref="G7:L7"/>
    <mergeCell ref="G8:H8"/>
    <mergeCell ref="I8:J8"/>
    <mergeCell ref="K8:L8"/>
  </mergeCells>
  <printOptions horizontalCentered="1"/>
  <pageMargins left="1.6929133858267718" right="0.9055118110236221" top="1.1417322834645669" bottom="0.9055118110236221" header="0" footer="0"/>
  <pageSetup paperSize="9" scale="60" orientation="landscape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77321-3202-4BF0-A333-56FAF4F3E08A}">
  <sheetPr codeName="Sheet28">
    <tabColor rgb="FF92D050"/>
    <pageSetUpPr fitToPage="1"/>
  </sheetPr>
  <dimension ref="A1:F36"/>
  <sheetViews>
    <sheetView zoomScale="70" zoomScaleNormal="70" workbookViewId="0"/>
  </sheetViews>
  <sheetFormatPr defaultColWidth="9.140625" defaultRowHeight="15" x14ac:dyDescent="0.2"/>
  <cols>
    <col min="1" max="1" width="5.7109375" style="330" customWidth="1"/>
    <col min="2" max="3" width="26.7109375" style="330" customWidth="1"/>
    <col min="4" max="6" width="24.7109375" style="330" customWidth="1"/>
    <col min="7" max="256" width="9.140625" style="330"/>
    <col min="257" max="257" width="5.7109375" style="330" customWidth="1"/>
    <col min="258" max="259" width="26.7109375" style="330" customWidth="1"/>
    <col min="260" max="262" width="24.7109375" style="330" customWidth="1"/>
    <col min="263" max="512" width="9.140625" style="330"/>
    <col min="513" max="513" width="5.7109375" style="330" customWidth="1"/>
    <col min="514" max="515" width="26.7109375" style="330" customWidth="1"/>
    <col min="516" max="518" width="24.7109375" style="330" customWidth="1"/>
    <col min="519" max="768" width="9.140625" style="330"/>
    <col min="769" max="769" width="5.7109375" style="330" customWidth="1"/>
    <col min="770" max="771" width="26.7109375" style="330" customWidth="1"/>
    <col min="772" max="774" width="24.7109375" style="330" customWidth="1"/>
    <col min="775" max="1024" width="9.140625" style="330"/>
    <col min="1025" max="1025" width="5.7109375" style="330" customWidth="1"/>
    <col min="1026" max="1027" width="26.7109375" style="330" customWidth="1"/>
    <col min="1028" max="1030" width="24.7109375" style="330" customWidth="1"/>
    <col min="1031" max="1280" width="9.140625" style="330"/>
    <col min="1281" max="1281" width="5.7109375" style="330" customWidth="1"/>
    <col min="1282" max="1283" width="26.7109375" style="330" customWidth="1"/>
    <col min="1284" max="1286" width="24.7109375" style="330" customWidth="1"/>
    <col min="1287" max="1536" width="9.140625" style="330"/>
    <col min="1537" max="1537" width="5.7109375" style="330" customWidth="1"/>
    <col min="1538" max="1539" width="26.7109375" style="330" customWidth="1"/>
    <col min="1540" max="1542" width="24.7109375" style="330" customWidth="1"/>
    <col min="1543" max="1792" width="9.140625" style="330"/>
    <col min="1793" max="1793" width="5.7109375" style="330" customWidth="1"/>
    <col min="1794" max="1795" width="26.7109375" style="330" customWidth="1"/>
    <col min="1796" max="1798" width="24.7109375" style="330" customWidth="1"/>
    <col min="1799" max="2048" width="9.140625" style="330"/>
    <col min="2049" max="2049" width="5.7109375" style="330" customWidth="1"/>
    <col min="2050" max="2051" width="26.7109375" style="330" customWidth="1"/>
    <col min="2052" max="2054" width="24.7109375" style="330" customWidth="1"/>
    <col min="2055" max="2304" width="9.140625" style="330"/>
    <col min="2305" max="2305" width="5.7109375" style="330" customWidth="1"/>
    <col min="2306" max="2307" width="26.7109375" style="330" customWidth="1"/>
    <col min="2308" max="2310" width="24.7109375" style="330" customWidth="1"/>
    <col min="2311" max="2560" width="9.140625" style="330"/>
    <col min="2561" max="2561" width="5.7109375" style="330" customWidth="1"/>
    <col min="2562" max="2563" width="26.7109375" style="330" customWidth="1"/>
    <col min="2564" max="2566" width="24.7109375" style="330" customWidth="1"/>
    <col min="2567" max="2816" width="9.140625" style="330"/>
    <col min="2817" max="2817" width="5.7109375" style="330" customWidth="1"/>
    <col min="2818" max="2819" width="26.7109375" style="330" customWidth="1"/>
    <col min="2820" max="2822" width="24.7109375" style="330" customWidth="1"/>
    <col min="2823" max="3072" width="9.140625" style="330"/>
    <col min="3073" max="3073" width="5.7109375" style="330" customWidth="1"/>
    <col min="3074" max="3075" width="26.7109375" style="330" customWidth="1"/>
    <col min="3076" max="3078" width="24.7109375" style="330" customWidth="1"/>
    <col min="3079" max="3328" width="9.140625" style="330"/>
    <col min="3329" max="3329" width="5.7109375" style="330" customWidth="1"/>
    <col min="3330" max="3331" width="26.7109375" style="330" customWidth="1"/>
    <col min="3332" max="3334" width="24.7109375" style="330" customWidth="1"/>
    <col min="3335" max="3584" width="9.140625" style="330"/>
    <col min="3585" max="3585" width="5.7109375" style="330" customWidth="1"/>
    <col min="3586" max="3587" width="26.7109375" style="330" customWidth="1"/>
    <col min="3588" max="3590" width="24.7109375" style="330" customWidth="1"/>
    <col min="3591" max="3840" width="9.140625" style="330"/>
    <col min="3841" max="3841" width="5.7109375" style="330" customWidth="1"/>
    <col min="3842" max="3843" width="26.7109375" style="330" customWidth="1"/>
    <col min="3844" max="3846" width="24.7109375" style="330" customWidth="1"/>
    <col min="3847" max="4096" width="9.140625" style="330"/>
    <col min="4097" max="4097" width="5.7109375" style="330" customWidth="1"/>
    <col min="4098" max="4099" width="26.7109375" style="330" customWidth="1"/>
    <col min="4100" max="4102" width="24.7109375" style="330" customWidth="1"/>
    <col min="4103" max="4352" width="9.140625" style="330"/>
    <col min="4353" max="4353" width="5.7109375" style="330" customWidth="1"/>
    <col min="4354" max="4355" width="26.7109375" style="330" customWidth="1"/>
    <col min="4356" max="4358" width="24.7109375" style="330" customWidth="1"/>
    <col min="4359" max="4608" width="9.140625" style="330"/>
    <col min="4609" max="4609" width="5.7109375" style="330" customWidth="1"/>
    <col min="4610" max="4611" width="26.7109375" style="330" customWidth="1"/>
    <col min="4612" max="4614" width="24.7109375" style="330" customWidth="1"/>
    <col min="4615" max="4864" width="9.140625" style="330"/>
    <col min="4865" max="4865" width="5.7109375" style="330" customWidth="1"/>
    <col min="4866" max="4867" width="26.7109375" style="330" customWidth="1"/>
    <col min="4868" max="4870" width="24.7109375" style="330" customWidth="1"/>
    <col min="4871" max="5120" width="9.140625" style="330"/>
    <col min="5121" max="5121" width="5.7109375" style="330" customWidth="1"/>
    <col min="5122" max="5123" width="26.7109375" style="330" customWidth="1"/>
    <col min="5124" max="5126" width="24.7109375" style="330" customWidth="1"/>
    <col min="5127" max="5376" width="9.140625" style="330"/>
    <col min="5377" max="5377" width="5.7109375" style="330" customWidth="1"/>
    <col min="5378" max="5379" width="26.7109375" style="330" customWidth="1"/>
    <col min="5380" max="5382" width="24.7109375" style="330" customWidth="1"/>
    <col min="5383" max="5632" width="9.140625" style="330"/>
    <col min="5633" max="5633" width="5.7109375" style="330" customWidth="1"/>
    <col min="5634" max="5635" width="26.7109375" style="330" customWidth="1"/>
    <col min="5636" max="5638" width="24.7109375" style="330" customWidth="1"/>
    <col min="5639" max="5888" width="9.140625" style="330"/>
    <col min="5889" max="5889" width="5.7109375" style="330" customWidth="1"/>
    <col min="5890" max="5891" width="26.7109375" style="330" customWidth="1"/>
    <col min="5892" max="5894" width="24.7109375" style="330" customWidth="1"/>
    <col min="5895" max="6144" width="9.140625" style="330"/>
    <col min="6145" max="6145" width="5.7109375" style="330" customWidth="1"/>
    <col min="6146" max="6147" width="26.7109375" style="330" customWidth="1"/>
    <col min="6148" max="6150" width="24.7109375" style="330" customWidth="1"/>
    <col min="6151" max="6400" width="9.140625" style="330"/>
    <col min="6401" max="6401" width="5.7109375" style="330" customWidth="1"/>
    <col min="6402" max="6403" width="26.7109375" style="330" customWidth="1"/>
    <col min="6404" max="6406" width="24.7109375" style="330" customWidth="1"/>
    <col min="6407" max="6656" width="9.140625" style="330"/>
    <col min="6657" max="6657" width="5.7109375" style="330" customWidth="1"/>
    <col min="6658" max="6659" width="26.7109375" style="330" customWidth="1"/>
    <col min="6660" max="6662" width="24.7109375" style="330" customWidth="1"/>
    <col min="6663" max="6912" width="9.140625" style="330"/>
    <col min="6913" max="6913" width="5.7109375" style="330" customWidth="1"/>
    <col min="6914" max="6915" width="26.7109375" style="330" customWidth="1"/>
    <col min="6916" max="6918" width="24.7109375" style="330" customWidth="1"/>
    <col min="6919" max="7168" width="9.140625" style="330"/>
    <col min="7169" max="7169" width="5.7109375" style="330" customWidth="1"/>
    <col min="7170" max="7171" width="26.7109375" style="330" customWidth="1"/>
    <col min="7172" max="7174" width="24.7109375" style="330" customWidth="1"/>
    <col min="7175" max="7424" width="9.140625" style="330"/>
    <col min="7425" max="7425" width="5.7109375" style="330" customWidth="1"/>
    <col min="7426" max="7427" width="26.7109375" style="330" customWidth="1"/>
    <col min="7428" max="7430" width="24.7109375" style="330" customWidth="1"/>
    <col min="7431" max="7680" width="9.140625" style="330"/>
    <col min="7681" max="7681" width="5.7109375" style="330" customWidth="1"/>
    <col min="7682" max="7683" width="26.7109375" style="330" customWidth="1"/>
    <col min="7684" max="7686" width="24.7109375" style="330" customWidth="1"/>
    <col min="7687" max="7936" width="9.140625" style="330"/>
    <col min="7937" max="7937" width="5.7109375" style="330" customWidth="1"/>
    <col min="7938" max="7939" width="26.7109375" style="330" customWidth="1"/>
    <col min="7940" max="7942" width="24.7109375" style="330" customWidth="1"/>
    <col min="7943" max="8192" width="9.140625" style="330"/>
    <col min="8193" max="8193" width="5.7109375" style="330" customWidth="1"/>
    <col min="8194" max="8195" width="26.7109375" style="330" customWidth="1"/>
    <col min="8196" max="8198" width="24.7109375" style="330" customWidth="1"/>
    <col min="8199" max="8448" width="9.140625" style="330"/>
    <col min="8449" max="8449" width="5.7109375" style="330" customWidth="1"/>
    <col min="8450" max="8451" width="26.7109375" style="330" customWidth="1"/>
    <col min="8452" max="8454" width="24.7109375" style="330" customWidth="1"/>
    <col min="8455" max="8704" width="9.140625" style="330"/>
    <col min="8705" max="8705" width="5.7109375" style="330" customWidth="1"/>
    <col min="8706" max="8707" width="26.7109375" style="330" customWidth="1"/>
    <col min="8708" max="8710" width="24.7109375" style="330" customWidth="1"/>
    <col min="8711" max="8960" width="9.140625" style="330"/>
    <col min="8961" max="8961" width="5.7109375" style="330" customWidth="1"/>
    <col min="8962" max="8963" width="26.7109375" style="330" customWidth="1"/>
    <col min="8964" max="8966" width="24.7109375" style="330" customWidth="1"/>
    <col min="8967" max="9216" width="9.140625" style="330"/>
    <col min="9217" max="9217" width="5.7109375" style="330" customWidth="1"/>
    <col min="9218" max="9219" width="26.7109375" style="330" customWidth="1"/>
    <col min="9220" max="9222" width="24.7109375" style="330" customWidth="1"/>
    <col min="9223" max="9472" width="9.140625" style="330"/>
    <col min="9473" max="9473" width="5.7109375" style="330" customWidth="1"/>
    <col min="9474" max="9475" width="26.7109375" style="330" customWidth="1"/>
    <col min="9476" max="9478" width="24.7109375" style="330" customWidth="1"/>
    <col min="9479" max="9728" width="9.140625" style="330"/>
    <col min="9729" max="9729" width="5.7109375" style="330" customWidth="1"/>
    <col min="9730" max="9731" width="26.7109375" style="330" customWidth="1"/>
    <col min="9732" max="9734" width="24.7109375" style="330" customWidth="1"/>
    <col min="9735" max="9984" width="9.140625" style="330"/>
    <col min="9985" max="9985" width="5.7109375" style="330" customWidth="1"/>
    <col min="9986" max="9987" width="26.7109375" style="330" customWidth="1"/>
    <col min="9988" max="9990" width="24.7109375" style="330" customWidth="1"/>
    <col min="9991" max="10240" width="9.140625" style="330"/>
    <col min="10241" max="10241" width="5.7109375" style="330" customWidth="1"/>
    <col min="10242" max="10243" width="26.7109375" style="330" customWidth="1"/>
    <col min="10244" max="10246" width="24.7109375" style="330" customWidth="1"/>
    <col min="10247" max="10496" width="9.140625" style="330"/>
    <col min="10497" max="10497" width="5.7109375" style="330" customWidth="1"/>
    <col min="10498" max="10499" width="26.7109375" style="330" customWidth="1"/>
    <col min="10500" max="10502" width="24.7109375" style="330" customWidth="1"/>
    <col min="10503" max="10752" width="9.140625" style="330"/>
    <col min="10753" max="10753" width="5.7109375" style="330" customWidth="1"/>
    <col min="10754" max="10755" width="26.7109375" style="330" customWidth="1"/>
    <col min="10756" max="10758" width="24.7109375" style="330" customWidth="1"/>
    <col min="10759" max="11008" width="9.140625" style="330"/>
    <col min="11009" max="11009" width="5.7109375" style="330" customWidth="1"/>
    <col min="11010" max="11011" width="26.7109375" style="330" customWidth="1"/>
    <col min="11012" max="11014" width="24.7109375" style="330" customWidth="1"/>
    <col min="11015" max="11264" width="9.140625" style="330"/>
    <col min="11265" max="11265" width="5.7109375" style="330" customWidth="1"/>
    <col min="11266" max="11267" width="26.7109375" style="330" customWidth="1"/>
    <col min="11268" max="11270" width="24.7109375" style="330" customWidth="1"/>
    <col min="11271" max="11520" width="9.140625" style="330"/>
    <col min="11521" max="11521" width="5.7109375" style="330" customWidth="1"/>
    <col min="11522" max="11523" width="26.7109375" style="330" customWidth="1"/>
    <col min="11524" max="11526" width="24.7109375" style="330" customWidth="1"/>
    <col min="11527" max="11776" width="9.140625" style="330"/>
    <col min="11777" max="11777" width="5.7109375" style="330" customWidth="1"/>
    <col min="11778" max="11779" width="26.7109375" style="330" customWidth="1"/>
    <col min="11780" max="11782" width="24.7109375" style="330" customWidth="1"/>
    <col min="11783" max="12032" width="9.140625" style="330"/>
    <col min="12033" max="12033" width="5.7109375" style="330" customWidth="1"/>
    <col min="12034" max="12035" width="26.7109375" style="330" customWidth="1"/>
    <col min="12036" max="12038" width="24.7109375" style="330" customWidth="1"/>
    <col min="12039" max="12288" width="9.140625" style="330"/>
    <col min="12289" max="12289" width="5.7109375" style="330" customWidth="1"/>
    <col min="12290" max="12291" width="26.7109375" style="330" customWidth="1"/>
    <col min="12292" max="12294" width="24.7109375" style="330" customWidth="1"/>
    <col min="12295" max="12544" width="9.140625" style="330"/>
    <col min="12545" max="12545" width="5.7109375" style="330" customWidth="1"/>
    <col min="12546" max="12547" width="26.7109375" style="330" customWidth="1"/>
    <col min="12548" max="12550" width="24.7109375" style="330" customWidth="1"/>
    <col min="12551" max="12800" width="9.140625" style="330"/>
    <col min="12801" max="12801" width="5.7109375" style="330" customWidth="1"/>
    <col min="12802" max="12803" width="26.7109375" style="330" customWidth="1"/>
    <col min="12804" max="12806" width="24.7109375" style="330" customWidth="1"/>
    <col min="12807" max="13056" width="9.140625" style="330"/>
    <col min="13057" max="13057" width="5.7109375" style="330" customWidth="1"/>
    <col min="13058" max="13059" width="26.7109375" style="330" customWidth="1"/>
    <col min="13060" max="13062" width="24.7109375" style="330" customWidth="1"/>
    <col min="13063" max="13312" width="9.140625" style="330"/>
    <col min="13313" max="13313" width="5.7109375" style="330" customWidth="1"/>
    <col min="13314" max="13315" width="26.7109375" style="330" customWidth="1"/>
    <col min="13316" max="13318" width="24.7109375" style="330" customWidth="1"/>
    <col min="13319" max="13568" width="9.140625" style="330"/>
    <col min="13569" max="13569" width="5.7109375" style="330" customWidth="1"/>
    <col min="13570" max="13571" width="26.7109375" style="330" customWidth="1"/>
    <col min="13572" max="13574" width="24.7109375" style="330" customWidth="1"/>
    <col min="13575" max="13824" width="9.140625" style="330"/>
    <col min="13825" max="13825" width="5.7109375" style="330" customWidth="1"/>
    <col min="13826" max="13827" width="26.7109375" style="330" customWidth="1"/>
    <col min="13828" max="13830" width="24.7109375" style="330" customWidth="1"/>
    <col min="13831" max="14080" width="9.140625" style="330"/>
    <col min="14081" max="14081" width="5.7109375" style="330" customWidth="1"/>
    <col min="14082" max="14083" width="26.7109375" style="330" customWidth="1"/>
    <col min="14084" max="14086" width="24.7109375" style="330" customWidth="1"/>
    <col min="14087" max="14336" width="9.140625" style="330"/>
    <col min="14337" max="14337" width="5.7109375" style="330" customWidth="1"/>
    <col min="14338" max="14339" width="26.7109375" style="330" customWidth="1"/>
    <col min="14340" max="14342" width="24.7109375" style="330" customWidth="1"/>
    <col min="14343" max="14592" width="9.140625" style="330"/>
    <col min="14593" max="14593" width="5.7109375" style="330" customWidth="1"/>
    <col min="14594" max="14595" width="26.7109375" style="330" customWidth="1"/>
    <col min="14596" max="14598" width="24.7109375" style="330" customWidth="1"/>
    <col min="14599" max="14848" width="9.140625" style="330"/>
    <col min="14849" max="14849" width="5.7109375" style="330" customWidth="1"/>
    <col min="14850" max="14851" width="26.7109375" style="330" customWidth="1"/>
    <col min="14852" max="14854" width="24.7109375" style="330" customWidth="1"/>
    <col min="14855" max="15104" width="9.140625" style="330"/>
    <col min="15105" max="15105" width="5.7109375" style="330" customWidth="1"/>
    <col min="15106" max="15107" width="26.7109375" style="330" customWidth="1"/>
    <col min="15108" max="15110" width="24.7109375" style="330" customWidth="1"/>
    <col min="15111" max="15360" width="9.140625" style="330"/>
    <col min="15361" max="15361" width="5.7109375" style="330" customWidth="1"/>
    <col min="15362" max="15363" width="26.7109375" style="330" customWidth="1"/>
    <col min="15364" max="15366" width="24.7109375" style="330" customWidth="1"/>
    <col min="15367" max="15616" width="9.140625" style="330"/>
    <col min="15617" max="15617" width="5.7109375" style="330" customWidth="1"/>
    <col min="15618" max="15619" width="26.7109375" style="330" customWidth="1"/>
    <col min="15620" max="15622" width="24.7109375" style="330" customWidth="1"/>
    <col min="15623" max="15872" width="9.140625" style="330"/>
    <col min="15873" max="15873" width="5.7109375" style="330" customWidth="1"/>
    <col min="15874" max="15875" width="26.7109375" style="330" customWidth="1"/>
    <col min="15876" max="15878" width="24.7109375" style="330" customWidth="1"/>
    <col min="15879" max="16128" width="9.140625" style="330"/>
    <col min="16129" max="16129" width="5.7109375" style="330" customWidth="1"/>
    <col min="16130" max="16131" width="26.7109375" style="330" customWidth="1"/>
    <col min="16132" max="16134" width="24.7109375" style="330" customWidth="1"/>
    <col min="16135" max="16384" width="9.140625" style="330"/>
  </cols>
  <sheetData>
    <row r="1" spans="1:6" ht="15.75" x14ac:dyDescent="0.2">
      <c r="A1" s="289" t="s">
        <v>1079</v>
      </c>
      <c r="B1" s="70"/>
      <c r="C1" s="70"/>
      <c r="D1" s="70"/>
      <c r="E1" s="70"/>
    </row>
    <row r="2" spans="1:6" x14ac:dyDescent="0.2">
      <c r="A2" s="70"/>
      <c r="B2" s="70"/>
      <c r="C2" s="70"/>
      <c r="D2" s="107"/>
      <c r="E2" s="107"/>
    </row>
    <row r="3" spans="1:6" ht="15.75" x14ac:dyDescent="0.2">
      <c r="A3" s="1094" t="s">
        <v>1264</v>
      </c>
      <c r="B3" s="1094"/>
      <c r="C3" s="1094"/>
      <c r="D3" s="1094"/>
      <c r="E3" s="1094"/>
      <c r="F3" s="1094"/>
    </row>
    <row r="4" spans="1:6" ht="15.75" x14ac:dyDescent="0.25">
      <c r="A4" s="756"/>
      <c r="B4" s="222"/>
      <c r="C4" s="587" t="str">
        <f>'1'!$E$5</f>
        <v>KABUPATEN/KOTA</v>
      </c>
      <c r="D4" s="588" t="str">
        <f>'1'!$F$5</f>
        <v>….......</v>
      </c>
      <c r="E4" s="586"/>
      <c r="F4" s="756"/>
    </row>
    <row r="5" spans="1:6" ht="15.75" x14ac:dyDescent="0.25">
      <c r="A5" s="756"/>
      <c r="B5" s="222"/>
      <c r="C5" s="587" t="str">
        <f>'1'!$E$6</f>
        <v>TAHUN</v>
      </c>
      <c r="D5" s="588" t="str">
        <f>'1'!$F$6</f>
        <v>….......</v>
      </c>
      <c r="E5" s="222"/>
      <c r="F5" s="756"/>
    </row>
    <row r="6" spans="1:6" ht="15.75" thickBot="1" x14ac:dyDescent="0.25">
      <c r="A6" s="71"/>
      <c r="B6" s="71"/>
      <c r="C6" s="71"/>
      <c r="D6" s="331"/>
      <c r="E6" s="331"/>
      <c r="F6" s="331"/>
    </row>
    <row r="7" spans="1:6" ht="20.100000000000001" customHeight="1" x14ac:dyDescent="0.2">
      <c r="A7" s="1070" t="s">
        <v>2</v>
      </c>
      <c r="B7" s="1070" t="s">
        <v>254</v>
      </c>
      <c r="C7" s="1070" t="s">
        <v>409</v>
      </c>
      <c r="D7" s="1089" t="s">
        <v>673</v>
      </c>
      <c r="E7" s="1089" t="s">
        <v>1265</v>
      </c>
      <c r="F7" s="1089" t="s">
        <v>1266</v>
      </c>
    </row>
    <row r="8" spans="1:6" ht="20.100000000000001" customHeight="1" x14ac:dyDescent="0.2">
      <c r="A8" s="1070"/>
      <c r="B8" s="1070"/>
      <c r="C8" s="1070"/>
      <c r="D8" s="1070"/>
      <c r="E8" s="1070"/>
      <c r="F8" s="1070"/>
    </row>
    <row r="9" spans="1:6" ht="20.100000000000001" customHeight="1" x14ac:dyDescent="0.2">
      <c r="A9" s="1071"/>
      <c r="B9" s="1071"/>
      <c r="C9" s="1071"/>
      <c r="D9" s="1071"/>
      <c r="E9" s="1071"/>
      <c r="F9" s="1071"/>
    </row>
    <row r="10" spans="1:6" s="916" customFormat="1" ht="12" x14ac:dyDescent="0.2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</row>
    <row r="11" spans="1:6" x14ac:dyDescent="0.2">
      <c r="A11" s="560">
        <v>1</v>
      </c>
      <c r="B11" s="130">
        <f>'9'!B9</f>
        <v>0</v>
      </c>
      <c r="C11" s="130">
        <f>'9'!C9</f>
        <v>0</v>
      </c>
      <c r="D11" s="214"/>
      <c r="E11" s="214"/>
      <c r="F11" s="332" t="e">
        <f>E11/D11*100</f>
        <v>#DIV/0!</v>
      </c>
    </row>
    <row r="12" spans="1:6" x14ac:dyDescent="0.2">
      <c r="A12" s="556">
        <v>2</v>
      </c>
      <c r="B12" s="130">
        <f>'9'!B10</f>
        <v>0</v>
      </c>
      <c r="C12" s="130">
        <f>'9'!C10</f>
        <v>0</v>
      </c>
      <c r="D12" s="214"/>
      <c r="E12" s="214"/>
      <c r="F12" s="332" t="e">
        <f t="shared" ref="F12:F30" si="0">E12/D12*100</f>
        <v>#DIV/0!</v>
      </c>
    </row>
    <row r="13" spans="1:6" x14ac:dyDescent="0.2">
      <c r="A13" s="556">
        <v>3</v>
      </c>
      <c r="B13" s="130">
        <f>'9'!B11</f>
        <v>0</v>
      </c>
      <c r="C13" s="130">
        <f>'9'!C11</f>
        <v>0</v>
      </c>
      <c r="D13" s="214"/>
      <c r="E13" s="214"/>
      <c r="F13" s="332" t="e">
        <f>E13/D13*100</f>
        <v>#DIV/0!</v>
      </c>
    </row>
    <row r="14" spans="1:6" x14ac:dyDescent="0.2">
      <c r="A14" s="556">
        <v>4</v>
      </c>
      <c r="B14" s="130">
        <f>'9'!B12</f>
        <v>0</v>
      </c>
      <c r="C14" s="130">
        <f>'9'!C12</f>
        <v>0</v>
      </c>
      <c r="D14" s="214"/>
      <c r="E14" s="214"/>
      <c r="F14" s="332" t="e">
        <f t="shared" si="0"/>
        <v>#DIV/0!</v>
      </c>
    </row>
    <row r="15" spans="1:6" x14ac:dyDescent="0.2">
      <c r="A15" s="556">
        <v>5</v>
      </c>
      <c r="B15" s="130">
        <f>'9'!B13</f>
        <v>0</v>
      </c>
      <c r="C15" s="130">
        <f>'9'!C13</f>
        <v>0</v>
      </c>
      <c r="D15" s="214"/>
      <c r="E15" s="214"/>
      <c r="F15" s="332" t="e">
        <f t="shared" si="0"/>
        <v>#DIV/0!</v>
      </c>
    </row>
    <row r="16" spans="1:6" x14ac:dyDescent="0.2">
      <c r="A16" s="556">
        <v>6</v>
      </c>
      <c r="B16" s="130">
        <f>'9'!B14</f>
        <v>0</v>
      </c>
      <c r="C16" s="130">
        <f>'9'!C14</f>
        <v>0</v>
      </c>
      <c r="D16" s="214"/>
      <c r="E16" s="214"/>
      <c r="F16" s="332" t="e">
        <f>E16/D16*100</f>
        <v>#DIV/0!</v>
      </c>
    </row>
    <row r="17" spans="1:6" x14ac:dyDescent="0.2">
      <c r="A17" s="556">
        <v>7</v>
      </c>
      <c r="B17" s="130">
        <f>'9'!B15</f>
        <v>0</v>
      </c>
      <c r="C17" s="130">
        <f>'9'!C15</f>
        <v>0</v>
      </c>
      <c r="D17" s="214"/>
      <c r="E17" s="214"/>
      <c r="F17" s="332" t="e">
        <f t="shared" si="0"/>
        <v>#DIV/0!</v>
      </c>
    </row>
    <row r="18" spans="1:6" x14ac:dyDescent="0.2">
      <c r="A18" s="556">
        <v>8</v>
      </c>
      <c r="B18" s="130">
        <f>'9'!B16</f>
        <v>0</v>
      </c>
      <c r="C18" s="130">
        <f>'9'!C16</f>
        <v>0</v>
      </c>
      <c r="D18" s="214"/>
      <c r="E18" s="214"/>
      <c r="F18" s="332" t="e">
        <f t="shared" si="0"/>
        <v>#DIV/0!</v>
      </c>
    </row>
    <row r="19" spans="1:6" x14ac:dyDescent="0.2">
      <c r="A19" s="556">
        <v>9</v>
      </c>
      <c r="B19" s="130">
        <f>'9'!B17</f>
        <v>0</v>
      </c>
      <c r="C19" s="130">
        <f>'9'!C17</f>
        <v>0</v>
      </c>
      <c r="D19" s="214"/>
      <c r="E19" s="214"/>
      <c r="F19" s="332" t="e">
        <f t="shared" si="0"/>
        <v>#DIV/0!</v>
      </c>
    </row>
    <row r="20" spans="1:6" x14ac:dyDescent="0.2">
      <c r="A20" s="556">
        <v>10</v>
      </c>
      <c r="B20" s="130">
        <f>'9'!B18</f>
        <v>0</v>
      </c>
      <c r="C20" s="130">
        <f>'9'!C18</f>
        <v>0</v>
      </c>
      <c r="D20" s="214"/>
      <c r="E20" s="214"/>
      <c r="F20" s="332" t="e">
        <f t="shared" si="0"/>
        <v>#DIV/0!</v>
      </c>
    </row>
    <row r="21" spans="1:6" x14ac:dyDescent="0.2">
      <c r="A21" s="556">
        <v>11</v>
      </c>
      <c r="B21" s="130">
        <f>'9'!B19</f>
        <v>0</v>
      </c>
      <c r="C21" s="130">
        <f>'9'!C19</f>
        <v>0</v>
      </c>
      <c r="D21" s="214"/>
      <c r="E21" s="214"/>
      <c r="F21" s="332" t="e">
        <f t="shared" si="0"/>
        <v>#DIV/0!</v>
      </c>
    </row>
    <row r="22" spans="1:6" x14ac:dyDescent="0.2">
      <c r="A22" s="556">
        <v>12</v>
      </c>
      <c r="B22" s="130">
        <f>'9'!B20</f>
        <v>0</v>
      </c>
      <c r="C22" s="130">
        <f>'9'!C20</f>
        <v>0</v>
      </c>
      <c r="D22" s="214"/>
      <c r="E22" s="214"/>
      <c r="F22" s="332" t="e">
        <f t="shared" si="0"/>
        <v>#DIV/0!</v>
      </c>
    </row>
    <row r="23" spans="1:6" x14ac:dyDescent="0.2">
      <c r="A23" s="556">
        <v>13</v>
      </c>
      <c r="B23" s="130">
        <f>'9'!B21</f>
        <v>0</v>
      </c>
      <c r="C23" s="130">
        <f>'9'!C21</f>
        <v>0</v>
      </c>
      <c r="D23" s="214"/>
      <c r="E23" s="214"/>
      <c r="F23" s="332" t="e">
        <f>E23/D23*100</f>
        <v>#DIV/0!</v>
      </c>
    </row>
    <row r="24" spans="1:6" x14ac:dyDescent="0.2">
      <c r="A24" s="556">
        <v>14</v>
      </c>
      <c r="B24" s="130">
        <f>'9'!B22</f>
        <v>0</v>
      </c>
      <c r="C24" s="130">
        <f>'9'!C22</f>
        <v>0</v>
      </c>
      <c r="D24" s="214"/>
      <c r="E24" s="214"/>
      <c r="F24" s="332" t="e">
        <f t="shared" si="0"/>
        <v>#DIV/0!</v>
      </c>
    </row>
    <row r="25" spans="1:6" x14ac:dyDescent="0.2">
      <c r="A25" s="556">
        <v>15</v>
      </c>
      <c r="B25" s="130">
        <f>'9'!B23</f>
        <v>0</v>
      </c>
      <c r="C25" s="130">
        <f>'9'!C23</f>
        <v>0</v>
      </c>
      <c r="D25" s="214"/>
      <c r="E25" s="214"/>
      <c r="F25" s="332" t="e">
        <f>E25/D25*100</f>
        <v>#DIV/0!</v>
      </c>
    </row>
    <row r="26" spans="1:6" x14ac:dyDescent="0.2">
      <c r="A26" s="556">
        <v>16</v>
      </c>
      <c r="B26" s="130">
        <f>'9'!B24</f>
        <v>0</v>
      </c>
      <c r="C26" s="130">
        <f>'9'!C24</f>
        <v>0</v>
      </c>
      <c r="D26" s="214"/>
      <c r="E26" s="214"/>
      <c r="F26" s="332" t="e">
        <f t="shared" si="0"/>
        <v>#DIV/0!</v>
      </c>
    </row>
    <row r="27" spans="1:6" x14ac:dyDescent="0.2">
      <c r="A27" s="556">
        <v>17</v>
      </c>
      <c r="B27" s="130">
        <f>'9'!B25</f>
        <v>0</v>
      </c>
      <c r="C27" s="130">
        <f>'9'!C25</f>
        <v>0</v>
      </c>
      <c r="D27" s="214"/>
      <c r="E27" s="214"/>
      <c r="F27" s="332" t="e">
        <f t="shared" si="0"/>
        <v>#DIV/0!</v>
      </c>
    </row>
    <row r="28" spans="1:6" x14ac:dyDescent="0.2">
      <c r="A28" s="556">
        <v>18</v>
      </c>
      <c r="B28" s="130">
        <f>'9'!B26</f>
        <v>0</v>
      </c>
      <c r="C28" s="130">
        <f>'9'!C26</f>
        <v>0</v>
      </c>
      <c r="D28" s="214"/>
      <c r="E28" s="214"/>
      <c r="F28" s="332" t="e">
        <f t="shared" si="0"/>
        <v>#DIV/0!</v>
      </c>
    </row>
    <row r="29" spans="1:6" x14ac:dyDescent="0.2">
      <c r="A29" s="556">
        <v>19</v>
      </c>
      <c r="B29" s="130">
        <f>'9'!B27</f>
        <v>0</v>
      </c>
      <c r="C29" s="130">
        <f>'9'!C27</f>
        <v>0</v>
      </c>
      <c r="D29" s="214"/>
      <c r="E29" s="214"/>
      <c r="F29" s="332" t="e">
        <f>E29/D29*100</f>
        <v>#DIV/0!</v>
      </c>
    </row>
    <row r="30" spans="1:6" x14ac:dyDescent="0.2">
      <c r="A30" s="556">
        <v>20</v>
      </c>
      <c r="B30" s="130">
        <f>'9'!B28</f>
        <v>0</v>
      </c>
      <c r="C30" s="130">
        <f>'9'!C28</f>
        <v>0</v>
      </c>
      <c r="D30" s="214"/>
      <c r="E30" s="214"/>
      <c r="F30" s="332" t="e">
        <f t="shared" si="0"/>
        <v>#DIV/0!</v>
      </c>
    </row>
    <row r="31" spans="1:6" x14ac:dyDescent="0.2">
      <c r="A31" s="72"/>
      <c r="B31" s="72"/>
      <c r="C31" s="72"/>
      <c r="D31" s="214"/>
      <c r="E31" s="214"/>
      <c r="F31" s="332"/>
    </row>
    <row r="32" spans="1:6" x14ac:dyDescent="0.2">
      <c r="A32" s="72"/>
      <c r="B32" s="72"/>
      <c r="C32" s="72"/>
      <c r="D32" s="214"/>
      <c r="E32" s="214"/>
      <c r="F32" s="332"/>
    </row>
    <row r="33" spans="1:6" x14ac:dyDescent="0.2">
      <c r="A33" s="72"/>
      <c r="B33" s="72"/>
      <c r="C33" s="72"/>
      <c r="D33" s="214"/>
      <c r="E33" s="214"/>
      <c r="F33" s="332"/>
    </row>
    <row r="34" spans="1:6" ht="20.100000000000001" customHeight="1" thickBot="1" x14ac:dyDescent="0.25">
      <c r="A34" s="83" t="s">
        <v>484</v>
      </c>
      <c r="B34" s="567"/>
      <c r="C34" s="569"/>
      <c r="D34" s="333">
        <f>SUM(D11:D33)</f>
        <v>0</v>
      </c>
      <c r="E34" s="333">
        <f>SUM(E11:E33)</f>
        <v>0</v>
      </c>
      <c r="F34" s="334" t="e">
        <f>E34/D34*100</f>
        <v>#DIV/0!</v>
      </c>
    </row>
    <row r="35" spans="1:6" x14ac:dyDescent="0.2">
      <c r="A35" s="570"/>
      <c r="B35" s="570"/>
      <c r="C35" s="570"/>
      <c r="D35" s="335"/>
      <c r="E35" s="335"/>
      <c r="F35" s="335"/>
    </row>
    <row r="36" spans="1:6" x14ac:dyDescent="0.2">
      <c r="A36" s="727" t="s">
        <v>411</v>
      </c>
      <c r="B36" s="70"/>
      <c r="C36" s="70"/>
    </row>
  </sheetData>
  <mergeCells count="7">
    <mergeCell ref="A3:F3"/>
    <mergeCell ref="A7:A9"/>
    <mergeCell ref="B7:B9"/>
    <mergeCell ref="C7:C9"/>
    <mergeCell ref="D7:D9"/>
    <mergeCell ref="E7:E9"/>
    <mergeCell ref="F7:F9"/>
  </mergeCells>
  <printOptions horizontalCentered="1"/>
  <pageMargins left="1.7" right="0.9" top="1.1499999999999999" bottom="0.9" header="0" footer="0"/>
  <pageSetup paperSize="9" scale="80" orientation="landscape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25CBF-FB3A-4C94-AA9C-513D25A5BDA7}">
  <sheetPr codeName="Sheet48">
    <tabColor rgb="FF92D050"/>
    <pageSetUpPr fitToPage="1"/>
  </sheetPr>
  <dimension ref="A1:AD37"/>
  <sheetViews>
    <sheetView topLeftCell="G1" zoomScale="60" zoomScaleNormal="60" workbookViewId="0">
      <selection activeCell="AA44" sqref="AA44"/>
    </sheetView>
  </sheetViews>
  <sheetFormatPr defaultColWidth="9.140625" defaultRowHeight="15" x14ac:dyDescent="0.25"/>
  <cols>
    <col min="1" max="1" width="5.7109375" style="70" customWidth="1"/>
    <col min="2" max="2" width="21.140625" style="70" customWidth="1"/>
    <col min="3" max="3" width="20.7109375" style="70" customWidth="1"/>
    <col min="4" max="13" width="10.7109375" style="70" customWidth="1"/>
    <col min="14" max="14" width="11" style="70" customWidth="1"/>
    <col min="15" max="30" width="10.7109375" style="70" customWidth="1"/>
    <col min="31" max="256" width="9.140625" style="70"/>
    <col min="257" max="257" width="5.7109375" style="70" customWidth="1"/>
    <col min="258" max="258" width="21.140625" style="70" customWidth="1"/>
    <col min="259" max="259" width="20.7109375" style="70" customWidth="1"/>
    <col min="260" max="286" width="10.7109375" style="70" customWidth="1"/>
    <col min="287" max="512" width="9.140625" style="70"/>
    <col min="513" max="513" width="5.7109375" style="70" customWidth="1"/>
    <col min="514" max="514" width="21.140625" style="70" customWidth="1"/>
    <col min="515" max="515" width="20.7109375" style="70" customWidth="1"/>
    <col min="516" max="542" width="10.7109375" style="70" customWidth="1"/>
    <col min="543" max="768" width="9.140625" style="70"/>
    <col min="769" max="769" width="5.7109375" style="70" customWidth="1"/>
    <col min="770" max="770" width="21.140625" style="70" customWidth="1"/>
    <col min="771" max="771" width="20.7109375" style="70" customWidth="1"/>
    <col min="772" max="798" width="10.7109375" style="70" customWidth="1"/>
    <col min="799" max="1024" width="9.140625" style="70"/>
    <col min="1025" max="1025" width="5.7109375" style="70" customWidth="1"/>
    <col min="1026" max="1026" width="21.140625" style="70" customWidth="1"/>
    <col min="1027" max="1027" width="20.7109375" style="70" customWidth="1"/>
    <col min="1028" max="1054" width="10.7109375" style="70" customWidth="1"/>
    <col min="1055" max="1280" width="9.140625" style="70"/>
    <col min="1281" max="1281" width="5.7109375" style="70" customWidth="1"/>
    <col min="1282" max="1282" width="21.140625" style="70" customWidth="1"/>
    <col min="1283" max="1283" width="20.7109375" style="70" customWidth="1"/>
    <col min="1284" max="1310" width="10.7109375" style="70" customWidth="1"/>
    <col min="1311" max="1536" width="9.140625" style="70"/>
    <col min="1537" max="1537" width="5.7109375" style="70" customWidth="1"/>
    <col min="1538" max="1538" width="21.140625" style="70" customWidth="1"/>
    <col min="1539" max="1539" width="20.7109375" style="70" customWidth="1"/>
    <col min="1540" max="1566" width="10.7109375" style="70" customWidth="1"/>
    <col min="1567" max="1792" width="9.140625" style="70"/>
    <col min="1793" max="1793" width="5.7109375" style="70" customWidth="1"/>
    <col min="1794" max="1794" width="21.140625" style="70" customWidth="1"/>
    <col min="1795" max="1795" width="20.7109375" style="70" customWidth="1"/>
    <col min="1796" max="1822" width="10.7109375" style="70" customWidth="1"/>
    <col min="1823" max="2048" width="9.140625" style="70"/>
    <col min="2049" max="2049" width="5.7109375" style="70" customWidth="1"/>
    <col min="2050" max="2050" width="21.140625" style="70" customWidth="1"/>
    <col min="2051" max="2051" width="20.7109375" style="70" customWidth="1"/>
    <col min="2052" max="2078" width="10.7109375" style="70" customWidth="1"/>
    <col min="2079" max="2304" width="9.140625" style="70"/>
    <col min="2305" max="2305" width="5.7109375" style="70" customWidth="1"/>
    <col min="2306" max="2306" width="21.140625" style="70" customWidth="1"/>
    <col min="2307" max="2307" width="20.7109375" style="70" customWidth="1"/>
    <col min="2308" max="2334" width="10.7109375" style="70" customWidth="1"/>
    <col min="2335" max="2560" width="9.140625" style="70"/>
    <col min="2561" max="2561" width="5.7109375" style="70" customWidth="1"/>
    <col min="2562" max="2562" width="21.140625" style="70" customWidth="1"/>
    <col min="2563" max="2563" width="20.7109375" style="70" customWidth="1"/>
    <col min="2564" max="2590" width="10.7109375" style="70" customWidth="1"/>
    <col min="2591" max="2816" width="9.140625" style="70"/>
    <col min="2817" max="2817" width="5.7109375" style="70" customWidth="1"/>
    <col min="2818" max="2818" width="21.140625" style="70" customWidth="1"/>
    <col min="2819" max="2819" width="20.7109375" style="70" customWidth="1"/>
    <col min="2820" max="2846" width="10.7109375" style="70" customWidth="1"/>
    <col min="2847" max="3072" width="9.140625" style="70"/>
    <col min="3073" max="3073" width="5.7109375" style="70" customWidth="1"/>
    <col min="3074" max="3074" width="21.140625" style="70" customWidth="1"/>
    <col min="3075" max="3075" width="20.7109375" style="70" customWidth="1"/>
    <col min="3076" max="3102" width="10.7109375" style="70" customWidth="1"/>
    <col min="3103" max="3328" width="9.140625" style="70"/>
    <col min="3329" max="3329" width="5.7109375" style="70" customWidth="1"/>
    <col min="3330" max="3330" width="21.140625" style="70" customWidth="1"/>
    <col min="3331" max="3331" width="20.7109375" style="70" customWidth="1"/>
    <col min="3332" max="3358" width="10.7109375" style="70" customWidth="1"/>
    <col min="3359" max="3584" width="9.140625" style="70"/>
    <col min="3585" max="3585" width="5.7109375" style="70" customWidth="1"/>
    <col min="3586" max="3586" width="21.140625" style="70" customWidth="1"/>
    <col min="3587" max="3587" width="20.7109375" style="70" customWidth="1"/>
    <col min="3588" max="3614" width="10.7109375" style="70" customWidth="1"/>
    <col min="3615" max="3840" width="9.140625" style="70"/>
    <col min="3841" max="3841" width="5.7109375" style="70" customWidth="1"/>
    <col min="3842" max="3842" width="21.140625" style="70" customWidth="1"/>
    <col min="3843" max="3843" width="20.7109375" style="70" customWidth="1"/>
    <col min="3844" max="3870" width="10.7109375" style="70" customWidth="1"/>
    <col min="3871" max="4096" width="9.140625" style="70"/>
    <col min="4097" max="4097" width="5.7109375" style="70" customWidth="1"/>
    <col min="4098" max="4098" width="21.140625" style="70" customWidth="1"/>
    <col min="4099" max="4099" width="20.7109375" style="70" customWidth="1"/>
    <col min="4100" max="4126" width="10.7109375" style="70" customWidth="1"/>
    <col min="4127" max="4352" width="9.140625" style="70"/>
    <col min="4353" max="4353" width="5.7109375" style="70" customWidth="1"/>
    <col min="4354" max="4354" width="21.140625" style="70" customWidth="1"/>
    <col min="4355" max="4355" width="20.7109375" style="70" customWidth="1"/>
    <col min="4356" max="4382" width="10.7109375" style="70" customWidth="1"/>
    <col min="4383" max="4608" width="9.140625" style="70"/>
    <col min="4609" max="4609" width="5.7109375" style="70" customWidth="1"/>
    <col min="4610" max="4610" width="21.140625" style="70" customWidth="1"/>
    <col min="4611" max="4611" width="20.7109375" style="70" customWidth="1"/>
    <col min="4612" max="4638" width="10.7109375" style="70" customWidth="1"/>
    <col min="4639" max="4864" width="9.140625" style="70"/>
    <col min="4865" max="4865" width="5.7109375" style="70" customWidth="1"/>
    <col min="4866" max="4866" width="21.140625" style="70" customWidth="1"/>
    <col min="4867" max="4867" width="20.7109375" style="70" customWidth="1"/>
    <col min="4868" max="4894" width="10.7109375" style="70" customWidth="1"/>
    <col min="4895" max="5120" width="9.140625" style="70"/>
    <col min="5121" max="5121" width="5.7109375" style="70" customWidth="1"/>
    <col min="5122" max="5122" width="21.140625" style="70" customWidth="1"/>
    <col min="5123" max="5123" width="20.7109375" style="70" customWidth="1"/>
    <col min="5124" max="5150" width="10.7109375" style="70" customWidth="1"/>
    <col min="5151" max="5376" width="9.140625" style="70"/>
    <col min="5377" max="5377" width="5.7109375" style="70" customWidth="1"/>
    <col min="5378" max="5378" width="21.140625" style="70" customWidth="1"/>
    <col min="5379" max="5379" width="20.7109375" style="70" customWidth="1"/>
    <col min="5380" max="5406" width="10.7109375" style="70" customWidth="1"/>
    <col min="5407" max="5632" width="9.140625" style="70"/>
    <col min="5633" max="5633" width="5.7109375" style="70" customWidth="1"/>
    <col min="5634" max="5634" width="21.140625" style="70" customWidth="1"/>
    <col min="5635" max="5635" width="20.7109375" style="70" customWidth="1"/>
    <col min="5636" max="5662" width="10.7109375" style="70" customWidth="1"/>
    <col min="5663" max="5888" width="9.140625" style="70"/>
    <col min="5889" max="5889" width="5.7109375" style="70" customWidth="1"/>
    <col min="5890" max="5890" width="21.140625" style="70" customWidth="1"/>
    <col min="5891" max="5891" width="20.7109375" style="70" customWidth="1"/>
    <col min="5892" max="5918" width="10.7109375" style="70" customWidth="1"/>
    <col min="5919" max="6144" width="9.140625" style="70"/>
    <col min="6145" max="6145" width="5.7109375" style="70" customWidth="1"/>
    <col min="6146" max="6146" width="21.140625" style="70" customWidth="1"/>
    <col min="6147" max="6147" width="20.7109375" style="70" customWidth="1"/>
    <col min="6148" max="6174" width="10.7109375" style="70" customWidth="1"/>
    <col min="6175" max="6400" width="9.140625" style="70"/>
    <col min="6401" max="6401" width="5.7109375" style="70" customWidth="1"/>
    <col min="6402" max="6402" width="21.140625" style="70" customWidth="1"/>
    <col min="6403" max="6403" width="20.7109375" style="70" customWidth="1"/>
    <col min="6404" max="6430" width="10.7109375" style="70" customWidth="1"/>
    <col min="6431" max="6656" width="9.140625" style="70"/>
    <col min="6657" max="6657" width="5.7109375" style="70" customWidth="1"/>
    <col min="6658" max="6658" width="21.140625" style="70" customWidth="1"/>
    <col min="6659" max="6659" width="20.7109375" style="70" customWidth="1"/>
    <col min="6660" max="6686" width="10.7109375" style="70" customWidth="1"/>
    <col min="6687" max="6912" width="9.140625" style="70"/>
    <col min="6913" max="6913" width="5.7109375" style="70" customWidth="1"/>
    <col min="6914" max="6914" width="21.140625" style="70" customWidth="1"/>
    <col min="6915" max="6915" width="20.7109375" style="70" customWidth="1"/>
    <col min="6916" max="6942" width="10.7109375" style="70" customWidth="1"/>
    <col min="6943" max="7168" width="9.140625" style="70"/>
    <col min="7169" max="7169" width="5.7109375" style="70" customWidth="1"/>
    <col min="7170" max="7170" width="21.140625" style="70" customWidth="1"/>
    <col min="7171" max="7171" width="20.7109375" style="70" customWidth="1"/>
    <col min="7172" max="7198" width="10.7109375" style="70" customWidth="1"/>
    <col min="7199" max="7424" width="9.140625" style="70"/>
    <col min="7425" max="7425" width="5.7109375" style="70" customWidth="1"/>
    <col min="7426" max="7426" width="21.140625" style="70" customWidth="1"/>
    <col min="7427" max="7427" width="20.7109375" style="70" customWidth="1"/>
    <col min="7428" max="7454" width="10.7109375" style="70" customWidth="1"/>
    <col min="7455" max="7680" width="9.140625" style="70"/>
    <col min="7681" max="7681" width="5.7109375" style="70" customWidth="1"/>
    <col min="7682" max="7682" width="21.140625" style="70" customWidth="1"/>
    <col min="7683" max="7683" width="20.7109375" style="70" customWidth="1"/>
    <col min="7684" max="7710" width="10.7109375" style="70" customWidth="1"/>
    <col min="7711" max="7936" width="9.140625" style="70"/>
    <col min="7937" max="7937" width="5.7109375" style="70" customWidth="1"/>
    <col min="7938" max="7938" width="21.140625" style="70" customWidth="1"/>
    <col min="7939" max="7939" width="20.7109375" style="70" customWidth="1"/>
    <col min="7940" max="7966" width="10.7109375" style="70" customWidth="1"/>
    <col min="7967" max="8192" width="9.140625" style="70"/>
    <col min="8193" max="8193" width="5.7109375" style="70" customWidth="1"/>
    <col min="8194" max="8194" width="21.140625" style="70" customWidth="1"/>
    <col min="8195" max="8195" width="20.7109375" style="70" customWidth="1"/>
    <col min="8196" max="8222" width="10.7109375" style="70" customWidth="1"/>
    <col min="8223" max="8448" width="9.140625" style="70"/>
    <col min="8449" max="8449" width="5.7109375" style="70" customWidth="1"/>
    <col min="8450" max="8450" width="21.140625" style="70" customWidth="1"/>
    <col min="8451" max="8451" width="20.7109375" style="70" customWidth="1"/>
    <col min="8452" max="8478" width="10.7109375" style="70" customWidth="1"/>
    <col min="8479" max="8704" width="9.140625" style="70"/>
    <col min="8705" max="8705" width="5.7109375" style="70" customWidth="1"/>
    <col min="8706" max="8706" width="21.140625" style="70" customWidth="1"/>
    <col min="8707" max="8707" width="20.7109375" style="70" customWidth="1"/>
    <col min="8708" max="8734" width="10.7109375" style="70" customWidth="1"/>
    <col min="8735" max="8960" width="9.140625" style="70"/>
    <col min="8961" max="8961" width="5.7109375" style="70" customWidth="1"/>
    <col min="8962" max="8962" width="21.140625" style="70" customWidth="1"/>
    <col min="8963" max="8963" width="20.7109375" style="70" customWidth="1"/>
    <col min="8964" max="8990" width="10.7109375" style="70" customWidth="1"/>
    <col min="8991" max="9216" width="9.140625" style="70"/>
    <col min="9217" max="9217" width="5.7109375" style="70" customWidth="1"/>
    <col min="9218" max="9218" width="21.140625" style="70" customWidth="1"/>
    <col min="9219" max="9219" width="20.7109375" style="70" customWidth="1"/>
    <col min="9220" max="9246" width="10.7109375" style="70" customWidth="1"/>
    <col min="9247" max="9472" width="9.140625" style="70"/>
    <col min="9473" max="9473" width="5.7109375" style="70" customWidth="1"/>
    <col min="9474" max="9474" width="21.140625" style="70" customWidth="1"/>
    <col min="9475" max="9475" width="20.7109375" style="70" customWidth="1"/>
    <col min="9476" max="9502" width="10.7109375" style="70" customWidth="1"/>
    <col min="9503" max="9728" width="9.140625" style="70"/>
    <col min="9729" max="9729" width="5.7109375" style="70" customWidth="1"/>
    <col min="9730" max="9730" width="21.140625" style="70" customWidth="1"/>
    <col min="9731" max="9731" width="20.7109375" style="70" customWidth="1"/>
    <col min="9732" max="9758" width="10.7109375" style="70" customWidth="1"/>
    <col min="9759" max="9984" width="9.140625" style="70"/>
    <col min="9985" max="9985" width="5.7109375" style="70" customWidth="1"/>
    <col min="9986" max="9986" width="21.140625" style="70" customWidth="1"/>
    <col min="9987" max="9987" width="20.7109375" style="70" customWidth="1"/>
    <col min="9988" max="10014" width="10.7109375" style="70" customWidth="1"/>
    <col min="10015" max="10240" width="9.140625" style="70"/>
    <col min="10241" max="10241" width="5.7109375" style="70" customWidth="1"/>
    <col min="10242" max="10242" width="21.140625" style="70" customWidth="1"/>
    <col min="10243" max="10243" width="20.7109375" style="70" customWidth="1"/>
    <col min="10244" max="10270" width="10.7109375" style="70" customWidth="1"/>
    <col min="10271" max="10496" width="9.140625" style="70"/>
    <col min="10497" max="10497" width="5.7109375" style="70" customWidth="1"/>
    <col min="10498" max="10498" width="21.140625" style="70" customWidth="1"/>
    <col min="10499" max="10499" width="20.7109375" style="70" customWidth="1"/>
    <col min="10500" max="10526" width="10.7109375" style="70" customWidth="1"/>
    <col min="10527" max="10752" width="9.140625" style="70"/>
    <col min="10753" max="10753" width="5.7109375" style="70" customWidth="1"/>
    <col min="10754" max="10754" width="21.140625" style="70" customWidth="1"/>
    <col min="10755" max="10755" width="20.7109375" style="70" customWidth="1"/>
    <col min="10756" max="10782" width="10.7109375" style="70" customWidth="1"/>
    <col min="10783" max="11008" width="9.140625" style="70"/>
    <col min="11009" max="11009" width="5.7109375" style="70" customWidth="1"/>
    <col min="11010" max="11010" width="21.140625" style="70" customWidth="1"/>
    <col min="11011" max="11011" width="20.7109375" style="70" customWidth="1"/>
    <col min="11012" max="11038" width="10.7109375" style="70" customWidth="1"/>
    <col min="11039" max="11264" width="9.140625" style="70"/>
    <col min="11265" max="11265" width="5.7109375" style="70" customWidth="1"/>
    <col min="11266" max="11266" width="21.140625" style="70" customWidth="1"/>
    <col min="11267" max="11267" width="20.7109375" style="70" customWidth="1"/>
    <col min="11268" max="11294" width="10.7109375" style="70" customWidth="1"/>
    <col min="11295" max="11520" width="9.140625" style="70"/>
    <col min="11521" max="11521" width="5.7109375" style="70" customWidth="1"/>
    <col min="11522" max="11522" width="21.140625" style="70" customWidth="1"/>
    <col min="11523" max="11523" width="20.7109375" style="70" customWidth="1"/>
    <col min="11524" max="11550" width="10.7109375" style="70" customWidth="1"/>
    <col min="11551" max="11776" width="9.140625" style="70"/>
    <col min="11777" max="11777" width="5.7109375" style="70" customWidth="1"/>
    <col min="11778" max="11778" width="21.140625" style="70" customWidth="1"/>
    <col min="11779" max="11779" width="20.7109375" style="70" customWidth="1"/>
    <col min="11780" max="11806" width="10.7109375" style="70" customWidth="1"/>
    <col min="11807" max="12032" width="9.140625" style="70"/>
    <col min="12033" max="12033" width="5.7109375" style="70" customWidth="1"/>
    <col min="12034" max="12034" width="21.140625" style="70" customWidth="1"/>
    <col min="12035" max="12035" width="20.7109375" style="70" customWidth="1"/>
    <col min="12036" max="12062" width="10.7109375" style="70" customWidth="1"/>
    <col min="12063" max="12288" width="9.140625" style="70"/>
    <col min="12289" max="12289" width="5.7109375" style="70" customWidth="1"/>
    <col min="12290" max="12290" width="21.140625" style="70" customWidth="1"/>
    <col min="12291" max="12291" width="20.7109375" style="70" customWidth="1"/>
    <col min="12292" max="12318" width="10.7109375" style="70" customWidth="1"/>
    <col min="12319" max="12544" width="9.140625" style="70"/>
    <col min="12545" max="12545" width="5.7109375" style="70" customWidth="1"/>
    <col min="12546" max="12546" width="21.140625" style="70" customWidth="1"/>
    <col min="12547" max="12547" width="20.7109375" style="70" customWidth="1"/>
    <col min="12548" max="12574" width="10.7109375" style="70" customWidth="1"/>
    <col min="12575" max="12800" width="9.140625" style="70"/>
    <col min="12801" max="12801" width="5.7109375" style="70" customWidth="1"/>
    <col min="12802" max="12802" width="21.140625" style="70" customWidth="1"/>
    <col min="12803" max="12803" width="20.7109375" style="70" customWidth="1"/>
    <col min="12804" max="12830" width="10.7109375" style="70" customWidth="1"/>
    <col min="12831" max="13056" width="9.140625" style="70"/>
    <col min="13057" max="13057" width="5.7109375" style="70" customWidth="1"/>
    <col min="13058" max="13058" width="21.140625" style="70" customWidth="1"/>
    <col min="13059" max="13059" width="20.7109375" style="70" customWidth="1"/>
    <col min="13060" max="13086" width="10.7109375" style="70" customWidth="1"/>
    <col min="13087" max="13312" width="9.140625" style="70"/>
    <col min="13313" max="13313" width="5.7109375" style="70" customWidth="1"/>
    <col min="13314" max="13314" width="21.140625" style="70" customWidth="1"/>
    <col min="13315" max="13315" width="20.7109375" style="70" customWidth="1"/>
    <col min="13316" max="13342" width="10.7109375" style="70" customWidth="1"/>
    <col min="13343" max="13568" width="9.140625" style="70"/>
    <col min="13569" max="13569" width="5.7109375" style="70" customWidth="1"/>
    <col min="13570" max="13570" width="21.140625" style="70" customWidth="1"/>
    <col min="13571" max="13571" width="20.7109375" style="70" customWidth="1"/>
    <col min="13572" max="13598" width="10.7109375" style="70" customWidth="1"/>
    <col min="13599" max="13824" width="9.140625" style="70"/>
    <col min="13825" max="13825" width="5.7109375" style="70" customWidth="1"/>
    <col min="13826" max="13826" width="21.140625" style="70" customWidth="1"/>
    <col min="13827" max="13827" width="20.7109375" style="70" customWidth="1"/>
    <col min="13828" max="13854" width="10.7109375" style="70" customWidth="1"/>
    <col min="13855" max="14080" width="9.140625" style="70"/>
    <col min="14081" max="14081" width="5.7109375" style="70" customWidth="1"/>
    <col min="14082" max="14082" width="21.140625" style="70" customWidth="1"/>
    <col min="14083" max="14083" width="20.7109375" style="70" customWidth="1"/>
    <col min="14084" max="14110" width="10.7109375" style="70" customWidth="1"/>
    <col min="14111" max="14336" width="9.140625" style="70"/>
    <col min="14337" max="14337" width="5.7109375" style="70" customWidth="1"/>
    <col min="14338" max="14338" width="21.140625" style="70" customWidth="1"/>
    <col min="14339" max="14339" width="20.7109375" style="70" customWidth="1"/>
    <col min="14340" max="14366" width="10.7109375" style="70" customWidth="1"/>
    <col min="14367" max="14592" width="9.140625" style="70"/>
    <col min="14593" max="14593" width="5.7109375" style="70" customWidth="1"/>
    <col min="14594" max="14594" width="21.140625" style="70" customWidth="1"/>
    <col min="14595" max="14595" width="20.7109375" style="70" customWidth="1"/>
    <col min="14596" max="14622" width="10.7109375" style="70" customWidth="1"/>
    <col min="14623" max="14848" width="9.140625" style="70"/>
    <col min="14849" max="14849" width="5.7109375" style="70" customWidth="1"/>
    <col min="14850" max="14850" width="21.140625" style="70" customWidth="1"/>
    <col min="14851" max="14851" width="20.7109375" style="70" customWidth="1"/>
    <col min="14852" max="14878" width="10.7109375" style="70" customWidth="1"/>
    <col min="14879" max="15104" width="9.140625" style="70"/>
    <col min="15105" max="15105" width="5.7109375" style="70" customWidth="1"/>
    <col min="15106" max="15106" width="21.140625" style="70" customWidth="1"/>
    <col min="15107" max="15107" width="20.7109375" style="70" customWidth="1"/>
    <col min="15108" max="15134" width="10.7109375" style="70" customWidth="1"/>
    <col min="15135" max="15360" width="9.140625" style="70"/>
    <col min="15361" max="15361" width="5.7109375" style="70" customWidth="1"/>
    <col min="15362" max="15362" width="21.140625" style="70" customWidth="1"/>
    <col min="15363" max="15363" width="20.7109375" style="70" customWidth="1"/>
    <col min="15364" max="15390" width="10.7109375" style="70" customWidth="1"/>
    <col min="15391" max="15616" width="9.140625" style="70"/>
    <col min="15617" max="15617" width="5.7109375" style="70" customWidth="1"/>
    <col min="15618" max="15618" width="21.140625" style="70" customWidth="1"/>
    <col min="15619" max="15619" width="20.7109375" style="70" customWidth="1"/>
    <col min="15620" max="15646" width="10.7109375" style="70" customWidth="1"/>
    <col min="15647" max="15872" width="9.140625" style="70"/>
    <col min="15873" max="15873" width="5.7109375" style="70" customWidth="1"/>
    <col min="15874" max="15874" width="21.140625" style="70" customWidth="1"/>
    <col min="15875" max="15875" width="20.7109375" style="70" customWidth="1"/>
    <col min="15876" max="15902" width="10.7109375" style="70" customWidth="1"/>
    <col min="15903" max="16128" width="9.140625" style="70"/>
    <col min="16129" max="16129" width="5.7109375" style="70" customWidth="1"/>
    <col min="16130" max="16130" width="21.140625" style="70" customWidth="1"/>
    <col min="16131" max="16131" width="20.7109375" style="70" customWidth="1"/>
    <col min="16132" max="16158" width="10.7109375" style="70" customWidth="1"/>
    <col min="16159" max="16384" width="9.140625" style="70"/>
  </cols>
  <sheetData>
    <row r="1" spans="1:30" ht="15.75" x14ac:dyDescent="0.25">
      <c r="A1" s="289" t="s">
        <v>700</v>
      </c>
    </row>
    <row r="3" spans="1:30" ht="15.75" x14ac:dyDescent="0.25">
      <c r="A3" s="586" t="s">
        <v>675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</row>
    <row r="4" spans="1:30" ht="15.75" x14ac:dyDescent="0.25">
      <c r="A4" s="222"/>
      <c r="B4" s="222"/>
      <c r="C4" s="222"/>
      <c r="D4" s="222"/>
      <c r="E4" s="222"/>
      <c r="F4" s="222"/>
      <c r="G4" s="222"/>
      <c r="H4" s="222"/>
      <c r="I4" s="222"/>
      <c r="J4" s="222"/>
      <c r="K4" s="587"/>
      <c r="L4" s="588"/>
      <c r="M4" s="222"/>
      <c r="N4" s="587" t="str">
        <f>'1'!$E$5</f>
        <v>KABUPATEN/KOTA</v>
      </c>
      <c r="O4" s="588" t="str">
        <f>'1'!$F$5</f>
        <v>….......</v>
      </c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588"/>
      <c r="AA4" s="588"/>
      <c r="AB4" s="588"/>
      <c r="AC4" s="588"/>
      <c r="AD4" s="586"/>
    </row>
    <row r="5" spans="1:30" ht="15.75" x14ac:dyDescent="0.25">
      <c r="A5" s="222"/>
      <c r="B5" s="222"/>
      <c r="C5" s="222"/>
      <c r="D5" s="222"/>
      <c r="E5" s="222"/>
      <c r="F5" s="222"/>
      <c r="G5" s="222"/>
      <c r="H5" s="222"/>
      <c r="I5" s="222"/>
      <c r="J5" s="222"/>
      <c r="K5" s="587"/>
      <c r="L5" s="588"/>
      <c r="M5" s="222"/>
      <c r="N5" s="587" t="str">
        <f>'1'!$E$6</f>
        <v>TAHUN</v>
      </c>
      <c r="O5" s="588" t="str">
        <f>'1'!$F$6</f>
        <v>….......</v>
      </c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588"/>
      <c r="AA5" s="588"/>
      <c r="AB5" s="588"/>
      <c r="AC5" s="588"/>
      <c r="AD5" s="586"/>
    </row>
    <row r="6" spans="1:30" ht="15.75" thickBot="1" x14ac:dyDescent="0.3"/>
    <row r="7" spans="1:30" ht="18" customHeight="1" x14ac:dyDescent="0.25">
      <c r="A7" s="1136" t="s">
        <v>2</v>
      </c>
      <c r="B7" s="1136" t="s">
        <v>254</v>
      </c>
      <c r="C7" s="1136" t="s">
        <v>409</v>
      </c>
      <c r="D7" s="1286" t="s">
        <v>556</v>
      </c>
      <c r="E7" s="1286"/>
      <c r="F7" s="1286"/>
      <c r="G7" s="1288" t="s">
        <v>676</v>
      </c>
      <c r="H7" s="1289"/>
      <c r="I7" s="1289"/>
      <c r="J7" s="1289"/>
      <c r="K7" s="1289"/>
      <c r="L7" s="1289"/>
      <c r="M7" s="1289"/>
      <c r="N7" s="1289"/>
      <c r="O7" s="1289"/>
      <c r="P7" s="1289"/>
      <c r="Q7" s="1289"/>
      <c r="R7" s="1289"/>
      <c r="S7" s="1289"/>
      <c r="T7" s="1289"/>
      <c r="U7" s="1289"/>
      <c r="V7" s="1289"/>
      <c r="W7" s="1289"/>
      <c r="X7" s="1289"/>
      <c r="Y7" s="1289"/>
      <c r="Z7" s="1289"/>
      <c r="AA7" s="1289"/>
      <c r="AB7" s="1289"/>
      <c r="AC7" s="1289"/>
      <c r="AD7" s="1290"/>
    </row>
    <row r="8" spans="1:30" ht="18" customHeight="1" x14ac:dyDescent="0.25">
      <c r="A8" s="1285"/>
      <c r="B8" s="1285"/>
      <c r="C8" s="1285"/>
      <c r="D8" s="1287"/>
      <c r="E8" s="1287"/>
      <c r="F8" s="1287"/>
      <c r="G8" s="1291" t="s">
        <v>677</v>
      </c>
      <c r="H8" s="1292"/>
      <c r="I8" s="1292"/>
      <c r="J8" s="1292"/>
      <c r="K8" s="1292"/>
      <c r="L8" s="1292"/>
      <c r="M8" s="1292"/>
      <c r="N8" s="1292"/>
      <c r="O8" s="1292"/>
      <c r="P8" s="1292"/>
      <c r="Q8" s="1292"/>
      <c r="R8" s="1292"/>
      <c r="S8" s="1292"/>
      <c r="T8" s="1292"/>
      <c r="U8" s="1292"/>
      <c r="V8" s="1292"/>
      <c r="W8" s="1292"/>
      <c r="X8" s="1293"/>
      <c r="Y8" s="1291" t="s">
        <v>678</v>
      </c>
      <c r="Z8" s="1292"/>
      <c r="AA8" s="1292"/>
      <c r="AB8" s="1292"/>
      <c r="AC8" s="1292"/>
      <c r="AD8" s="1293"/>
    </row>
    <row r="9" spans="1:30" ht="18" customHeight="1" x14ac:dyDescent="0.25">
      <c r="A9" s="1285"/>
      <c r="B9" s="1285"/>
      <c r="C9" s="1285"/>
      <c r="D9" s="1287"/>
      <c r="E9" s="1287"/>
      <c r="F9" s="1287"/>
      <c r="G9" s="1284" t="s">
        <v>679</v>
      </c>
      <c r="H9" s="1283"/>
      <c r="I9" s="1283"/>
      <c r="J9" s="1283"/>
      <c r="K9" s="1283"/>
      <c r="L9" s="1297"/>
      <c r="M9" s="1284" t="s">
        <v>680</v>
      </c>
      <c r="N9" s="1283"/>
      <c r="O9" s="1283"/>
      <c r="P9" s="1283"/>
      <c r="Q9" s="1283"/>
      <c r="R9" s="1297"/>
      <c r="S9" s="1282" t="s">
        <v>681</v>
      </c>
      <c r="T9" s="1282"/>
      <c r="U9" s="1282"/>
      <c r="V9" s="1282"/>
      <c r="W9" s="1282"/>
      <c r="X9" s="1282"/>
      <c r="Y9" s="1294"/>
      <c r="Z9" s="1295"/>
      <c r="AA9" s="1295"/>
      <c r="AB9" s="1295"/>
      <c r="AC9" s="1295"/>
      <c r="AD9" s="1296"/>
    </row>
    <row r="10" spans="1:30" ht="18" customHeight="1" x14ac:dyDescent="0.25">
      <c r="A10" s="1285"/>
      <c r="B10" s="1285"/>
      <c r="C10" s="1285"/>
      <c r="D10" s="1287"/>
      <c r="E10" s="1287"/>
      <c r="F10" s="1287"/>
      <c r="G10" s="1284" t="s">
        <v>6</v>
      </c>
      <c r="H10" s="1283"/>
      <c r="I10" s="1284" t="s">
        <v>7</v>
      </c>
      <c r="J10" s="1283"/>
      <c r="K10" s="1284" t="s">
        <v>8</v>
      </c>
      <c r="L10" s="1283"/>
      <c r="M10" s="1284" t="s">
        <v>6</v>
      </c>
      <c r="N10" s="1283"/>
      <c r="O10" s="1284" t="s">
        <v>7</v>
      </c>
      <c r="P10" s="1283"/>
      <c r="Q10" s="1284" t="s">
        <v>8</v>
      </c>
      <c r="R10" s="1283"/>
      <c r="S10" s="1284" t="s">
        <v>6</v>
      </c>
      <c r="T10" s="1283"/>
      <c r="U10" s="1284" t="s">
        <v>7</v>
      </c>
      <c r="V10" s="1283"/>
      <c r="W10" s="1284" t="s">
        <v>8</v>
      </c>
      <c r="X10" s="1283"/>
      <c r="Y10" s="1284" t="s">
        <v>6</v>
      </c>
      <c r="Z10" s="1283"/>
      <c r="AA10" s="1282" t="s">
        <v>7</v>
      </c>
      <c r="AB10" s="1283"/>
      <c r="AC10" s="1284" t="s">
        <v>8</v>
      </c>
      <c r="AD10" s="1297"/>
    </row>
    <row r="11" spans="1:30" ht="18" customHeight="1" x14ac:dyDescent="0.25">
      <c r="A11" s="1137"/>
      <c r="B11" s="1137"/>
      <c r="C11" s="1137"/>
      <c r="D11" s="806" t="s">
        <v>6</v>
      </c>
      <c r="E11" s="806" t="s">
        <v>7</v>
      </c>
      <c r="F11" s="806" t="s">
        <v>370</v>
      </c>
      <c r="G11" s="806" t="s">
        <v>256</v>
      </c>
      <c r="H11" s="806" t="s">
        <v>27</v>
      </c>
      <c r="I11" s="806" t="s">
        <v>256</v>
      </c>
      <c r="J11" s="806" t="s">
        <v>27</v>
      </c>
      <c r="K11" s="806" t="s">
        <v>256</v>
      </c>
      <c r="L11" s="806" t="s">
        <v>27</v>
      </c>
      <c r="M11" s="806" t="s">
        <v>256</v>
      </c>
      <c r="N11" s="806" t="s">
        <v>27</v>
      </c>
      <c r="O11" s="806" t="s">
        <v>256</v>
      </c>
      <c r="P11" s="806" t="s">
        <v>27</v>
      </c>
      <c r="Q11" s="806" t="s">
        <v>256</v>
      </c>
      <c r="R11" s="806" t="s">
        <v>27</v>
      </c>
      <c r="S11" s="806" t="s">
        <v>256</v>
      </c>
      <c r="T11" s="806" t="s">
        <v>27</v>
      </c>
      <c r="U11" s="806" t="s">
        <v>256</v>
      </c>
      <c r="V11" s="806" t="s">
        <v>27</v>
      </c>
      <c r="W11" s="806" t="s">
        <v>256</v>
      </c>
      <c r="X11" s="806" t="s">
        <v>27</v>
      </c>
      <c r="Y11" s="806" t="s">
        <v>256</v>
      </c>
      <c r="Z11" s="806" t="s">
        <v>27</v>
      </c>
      <c r="AA11" s="806" t="s">
        <v>256</v>
      </c>
      <c r="AB11" s="807" t="s">
        <v>27</v>
      </c>
      <c r="AC11" s="806" t="s">
        <v>256</v>
      </c>
      <c r="AD11" s="806" t="s">
        <v>27</v>
      </c>
    </row>
    <row r="12" spans="1:30" s="908" customFormat="1" ht="18" customHeight="1" x14ac:dyDescent="0.25">
      <c r="A12" s="921">
        <v>1</v>
      </c>
      <c r="B12" s="921">
        <v>2</v>
      </c>
      <c r="C12" s="921">
        <v>3</v>
      </c>
      <c r="D12" s="921">
        <v>4</v>
      </c>
      <c r="E12" s="921">
        <v>5</v>
      </c>
      <c r="F12" s="921">
        <v>6</v>
      </c>
      <c r="G12" s="921">
        <v>7</v>
      </c>
      <c r="H12" s="921">
        <v>8</v>
      </c>
      <c r="I12" s="921">
        <v>9</v>
      </c>
      <c r="J12" s="921">
        <v>10</v>
      </c>
      <c r="K12" s="921">
        <v>11</v>
      </c>
      <c r="L12" s="921">
        <v>12</v>
      </c>
      <c r="M12" s="921">
        <v>13</v>
      </c>
      <c r="N12" s="921">
        <v>14</v>
      </c>
      <c r="O12" s="921">
        <v>15</v>
      </c>
      <c r="P12" s="921">
        <v>16</v>
      </c>
      <c r="Q12" s="921">
        <v>17</v>
      </c>
      <c r="R12" s="921">
        <v>18</v>
      </c>
      <c r="S12" s="921">
        <v>19</v>
      </c>
      <c r="T12" s="921">
        <v>20</v>
      </c>
      <c r="U12" s="921">
        <v>21</v>
      </c>
      <c r="V12" s="921">
        <v>22</v>
      </c>
      <c r="W12" s="921">
        <v>23</v>
      </c>
      <c r="X12" s="921">
        <v>24</v>
      </c>
      <c r="Y12" s="921">
        <v>25</v>
      </c>
      <c r="Z12" s="921">
        <v>26</v>
      </c>
      <c r="AA12" s="921">
        <v>27</v>
      </c>
      <c r="AB12" s="921">
        <v>28</v>
      </c>
      <c r="AC12" s="921">
        <v>29</v>
      </c>
      <c r="AD12" s="921">
        <v>30</v>
      </c>
    </row>
    <row r="13" spans="1:30" ht="20.100000000000001" customHeight="1" x14ac:dyDescent="0.25">
      <c r="A13" s="560">
        <v>1</v>
      </c>
      <c r="B13" s="130">
        <f>'9'!B9</f>
        <v>0</v>
      </c>
      <c r="C13" s="130">
        <f>'9'!C9</f>
        <v>0</v>
      </c>
      <c r="D13" s="336">
        <f>'21'!D12</f>
        <v>0</v>
      </c>
      <c r="E13" s="336">
        <f>'21'!G12</f>
        <v>0</v>
      </c>
      <c r="F13" s="241">
        <f>D13+E13</f>
        <v>0</v>
      </c>
      <c r="G13" s="295"/>
      <c r="H13" s="324" t="e">
        <f t="shared" ref="H13:H32" si="0">G13/D13*100</f>
        <v>#DIV/0!</v>
      </c>
      <c r="I13" s="295"/>
      <c r="J13" s="324" t="e">
        <f>I13/E13*100</f>
        <v>#DIV/0!</v>
      </c>
      <c r="K13" s="295">
        <f t="shared" ref="K13:K32" si="1">SUM(G13,I13)</f>
        <v>0</v>
      </c>
      <c r="L13" s="324" t="e">
        <f>K13/F13*100</f>
        <v>#DIV/0!</v>
      </c>
      <c r="M13" s="295"/>
      <c r="N13" s="324" t="e">
        <f>M13/D13*100</f>
        <v>#DIV/0!</v>
      </c>
      <c r="O13" s="295"/>
      <c r="P13" s="324" t="e">
        <f>O13/E13*100</f>
        <v>#DIV/0!</v>
      </c>
      <c r="Q13" s="295">
        <f t="shared" ref="Q13:Q32" si="2">SUM(M13,O13)</f>
        <v>0</v>
      </c>
      <c r="R13" s="324" t="e">
        <f>Q13/F13*100</f>
        <v>#DIV/0!</v>
      </c>
      <c r="S13" s="295">
        <f>G13+M13</f>
        <v>0</v>
      </c>
      <c r="T13" s="324" t="e">
        <f>S13/D13*100</f>
        <v>#DIV/0!</v>
      </c>
      <c r="U13" s="295">
        <f>I13+O13</f>
        <v>0</v>
      </c>
      <c r="V13" s="324" t="e">
        <f>U13/E13*100</f>
        <v>#DIV/0!</v>
      </c>
      <c r="W13" s="295">
        <f>S13+U13</f>
        <v>0</v>
      </c>
      <c r="X13" s="324" t="e">
        <f>W13/F13*100</f>
        <v>#DIV/0!</v>
      </c>
      <c r="Y13" s="295"/>
      <c r="Z13" s="324" t="e">
        <f>Y13/D13*100</f>
        <v>#DIV/0!</v>
      </c>
      <c r="AA13" s="295"/>
      <c r="AB13" s="337" t="e">
        <f t="shared" ref="AB13:AB32" si="3">AA13/E13*100</f>
        <v>#DIV/0!</v>
      </c>
      <c r="AC13" s="295">
        <f t="shared" ref="AC13:AC32" si="4">SUM(Y13,AA13)</f>
        <v>0</v>
      </c>
      <c r="AD13" s="324" t="e">
        <f t="shared" ref="AD13:AD32" si="5">AC13/F13*100</f>
        <v>#DIV/0!</v>
      </c>
    </row>
    <row r="14" spans="1:30" ht="20.100000000000001" customHeight="1" x14ac:dyDescent="0.25">
      <c r="A14" s="556">
        <v>2</v>
      </c>
      <c r="B14" s="130">
        <f>'9'!B10</f>
        <v>0</v>
      </c>
      <c r="C14" s="130">
        <f>'9'!C10</f>
        <v>0</v>
      </c>
      <c r="D14" s="336">
        <f>'21'!D13</f>
        <v>0</v>
      </c>
      <c r="E14" s="336">
        <f>'21'!G13</f>
        <v>0</v>
      </c>
      <c r="F14" s="241">
        <f t="shared" ref="F14:F32" si="6">D14+E14</f>
        <v>0</v>
      </c>
      <c r="G14" s="295"/>
      <c r="H14" s="324" t="e">
        <f t="shared" si="0"/>
        <v>#DIV/0!</v>
      </c>
      <c r="I14" s="295"/>
      <c r="J14" s="324" t="e">
        <f t="shared" ref="J14:J32" si="7">I14/E14*100</f>
        <v>#DIV/0!</v>
      </c>
      <c r="K14" s="295">
        <f t="shared" si="1"/>
        <v>0</v>
      </c>
      <c r="L14" s="324" t="e">
        <f t="shared" ref="L14:L32" si="8">K14/F14*100</f>
        <v>#DIV/0!</v>
      </c>
      <c r="M14" s="295"/>
      <c r="N14" s="324" t="e">
        <f t="shared" ref="N14:N32" si="9">M14/D14*100</f>
        <v>#DIV/0!</v>
      </c>
      <c r="O14" s="295"/>
      <c r="P14" s="324" t="e">
        <f t="shared" ref="P14:P32" si="10">O14/E14*100</f>
        <v>#DIV/0!</v>
      </c>
      <c r="Q14" s="295">
        <f t="shared" si="2"/>
        <v>0</v>
      </c>
      <c r="R14" s="324" t="e">
        <f t="shared" ref="R14:R32" si="11">Q14/F14*100</f>
        <v>#DIV/0!</v>
      </c>
      <c r="S14" s="295">
        <f t="shared" ref="S14:S32" si="12">G14+M14</f>
        <v>0</v>
      </c>
      <c r="T14" s="324" t="e">
        <f t="shared" ref="T14:T32" si="13">S14/D14*100</f>
        <v>#DIV/0!</v>
      </c>
      <c r="U14" s="295">
        <f t="shared" ref="U14:U32" si="14">I14+O14</f>
        <v>0</v>
      </c>
      <c r="V14" s="324" t="e">
        <f t="shared" ref="V14:V32" si="15">U14/E14*100</f>
        <v>#DIV/0!</v>
      </c>
      <c r="W14" s="295">
        <f t="shared" ref="W14:W32" si="16">S14+U14</f>
        <v>0</v>
      </c>
      <c r="X14" s="324" t="e">
        <f t="shared" ref="X14:X32" si="17">W14/F14*100</f>
        <v>#DIV/0!</v>
      </c>
      <c r="Y14" s="295"/>
      <c r="Z14" s="324" t="e">
        <f t="shared" ref="Z14:Z32" si="18">Y14/D14*100</f>
        <v>#DIV/0!</v>
      </c>
      <c r="AA14" s="295"/>
      <c r="AB14" s="337" t="e">
        <f>AA14/E14*100</f>
        <v>#DIV/0!</v>
      </c>
      <c r="AC14" s="295">
        <f t="shared" si="4"/>
        <v>0</v>
      </c>
      <c r="AD14" s="324" t="e">
        <f t="shared" si="5"/>
        <v>#DIV/0!</v>
      </c>
    </row>
    <row r="15" spans="1:30" ht="20.100000000000001" customHeight="1" x14ac:dyDescent="0.25">
      <c r="A15" s="556">
        <v>3</v>
      </c>
      <c r="B15" s="130">
        <f>'9'!B11</f>
        <v>0</v>
      </c>
      <c r="C15" s="130">
        <f>'9'!C11</f>
        <v>0</v>
      </c>
      <c r="D15" s="336">
        <f>'21'!D14</f>
        <v>0</v>
      </c>
      <c r="E15" s="336">
        <f>'21'!G14</f>
        <v>0</v>
      </c>
      <c r="F15" s="241">
        <f t="shared" si="6"/>
        <v>0</v>
      </c>
      <c r="G15" s="295"/>
      <c r="H15" s="324" t="e">
        <f t="shared" si="0"/>
        <v>#DIV/0!</v>
      </c>
      <c r="I15" s="295"/>
      <c r="J15" s="324" t="e">
        <f t="shared" si="7"/>
        <v>#DIV/0!</v>
      </c>
      <c r="K15" s="295">
        <f t="shared" si="1"/>
        <v>0</v>
      </c>
      <c r="L15" s="324" t="e">
        <f t="shared" si="8"/>
        <v>#DIV/0!</v>
      </c>
      <c r="M15" s="295"/>
      <c r="N15" s="324" t="e">
        <f t="shared" si="9"/>
        <v>#DIV/0!</v>
      </c>
      <c r="O15" s="295"/>
      <c r="P15" s="324" t="e">
        <f t="shared" si="10"/>
        <v>#DIV/0!</v>
      </c>
      <c r="Q15" s="295">
        <f t="shared" si="2"/>
        <v>0</v>
      </c>
      <c r="R15" s="324" t="e">
        <f t="shared" si="11"/>
        <v>#DIV/0!</v>
      </c>
      <c r="S15" s="295">
        <f t="shared" si="12"/>
        <v>0</v>
      </c>
      <c r="T15" s="324" t="e">
        <f t="shared" si="13"/>
        <v>#DIV/0!</v>
      </c>
      <c r="U15" s="295">
        <f t="shared" si="14"/>
        <v>0</v>
      </c>
      <c r="V15" s="324" t="e">
        <f t="shared" si="15"/>
        <v>#DIV/0!</v>
      </c>
      <c r="W15" s="295">
        <f t="shared" si="16"/>
        <v>0</v>
      </c>
      <c r="X15" s="324" t="e">
        <f t="shared" si="17"/>
        <v>#DIV/0!</v>
      </c>
      <c r="Y15" s="295"/>
      <c r="Z15" s="324" t="e">
        <f t="shared" si="18"/>
        <v>#DIV/0!</v>
      </c>
      <c r="AA15" s="295"/>
      <c r="AB15" s="337" t="e">
        <f t="shared" si="3"/>
        <v>#DIV/0!</v>
      </c>
      <c r="AC15" s="295">
        <f t="shared" si="4"/>
        <v>0</v>
      </c>
      <c r="AD15" s="324" t="e">
        <f t="shared" si="5"/>
        <v>#DIV/0!</v>
      </c>
    </row>
    <row r="16" spans="1:30" ht="20.100000000000001" customHeight="1" x14ac:dyDescent="0.25">
      <c r="A16" s="556">
        <v>4</v>
      </c>
      <c r="B16" s="130">
        <f>'9'!B12</f>
        <v>0</v>
      </c>
      <c r="C16" s="130">
        <f>'9'!C12</f>
        <v>0</v>
      </c>
      <c r="D16" s="336">
        <f>'21'!D15</f>
        <v>0</v>
      </c>
      <c r="E16" s="336">
        <f>'21'!G15</f>
        <v>0</v>
      </c>
      <c r="F16" s="241">
        <f t="shared" si="6"/>
        <v>0</v>
      </c>
      <c r="G16" s="295"/>
      <c r="H16" s="324" t="e">
        <f t="shared" si="0"/>
        <v>#DIV/0!</v>
      </c>
      <c r="I16" s="295"/>
      <c r="J16" s="324" t="e">
        <f t="shared" si="7"/>
        <v>#DIV/0!</v>
      </c>
      <c r="K16" s="295">
        <f t="shared" si="1"/>
        <v>0</v>
      </c>
      <c r="L16" s="324" t="e">
        <f t="shared" si="8"/>
        <v>#DIV/0!</v>
      </c>
      <c r="M16" s="295"/>
      <c r="N16" s="324" t="e">
        <f t="shared" si="9"/>
        <v>#DIV/0!</v>
      </c>
      <c r="O16" s="295"/>
      <c r="P16" s="324" t="e">
        <f t="shared" si="10"/>
        <v>#DIV/0!</v>
      </c>
      <c r="Q16" s="295">
        <f t="shared" si="2"/>
        <v>0</v>
      </c>
      <c r="R16" s="324" t="e">
        <f t="shared" si="11"/>
        <v>#DIV/0!</v>
      </c>
      <c r="S16" s="295">
        <f t="shared" si="12"/>
        <v>0</v>
      </c>
      <c r="T16" s="324" t="e">
        <f t="shared" si="13"/>
        <v>#DIV/0!</v>
      </c>
      <c r="U16" s="295">
        <f t="shared" si="14"/>
        <v>0</v>
      </c>
      <c r="V16" s="324" t="e">
        <f t="shared" si="15"/>
        <v>#DIV/0!</v>
      </c>
      <c r="W16" s="295">
        <f t="shared" si="16"/>
        <v>0</v>
      </c>
      <c r="X16" s="324" t="e">
        <f t="shared" si="17"/>
        <v>#DIV/0!</v>
      </c>
      <c r="Y16" s="295"/>
      <c r="Z16" s="324" t="e">
        <f t="shared" si="18"/>
        <v>#DIV/0!</v>
      </c>
      <c r="AA16" s="295"/>
      <c r="AB16" s="337" t="e">
        <f t="shared" si="3"/>
        <v>#DIV/0!</v>
      </c>
      <c r="AC16" s="295">
        <f t="shared" si="4"/>
        <v>0</v>
      </c>
      <c r="AD16" s="324" t="e">
        <f t="shared" si="5"/>
        <v>#DIV/0!</v>
      </c>
    </row>
    <row r="17" spans="1:30" ht="20.100000000000001" customHeight="1" x14ac:dyDescent="0.25">
      <c r="A17" s="556">
        <v>5</v>
      </c>
      <c r="B17" s="130">
        <f>'9'!B13</f>
        <v>0</v>
      </c>
      <c r="C17" s="130">
        <f>'9'!C13</f>
        <v>0</v>
      </c>
      <c r="D17" s="336">
        <f>'21'!D16</f>
        <v>0</v>
      </c>
      <c r="E17" s="336">
        <f>'21'!G16</f>
        <v>0</v>
      </c>
      <c r="F17" s="241">
        <f t="shared" si="6"/>
        <v>0</v>
      </c>
      <c r="G17" s="295"/>
      <c r="H17" s="324" t="e">
        <f>G17/D17*100</f>
        <v>#DIV/0!</v>
      </c>
      <c r="I17" s="295"/>
      <c r="J17" s="324" t="e">
        <f t="shared" si="7"/>
        <v>#DIV/0!</v>
      </c>
      <c r="K17" s="295">
        <f t="shared" si="1"/>
        <v>0</v>
      </c>
      <c r="L17" s="324" t="e">
        <f t="shared" si="8"/>
        <v>#DIV/0!</v>
      </c>
      <c r="M17" s="295"/>
      <c r="N17" s="324" t="e">
        <f t="shared" si="9"/>
        <v>#DIV/0!</v>
      </c>
      <c r="O17" s="295"/>
      <c r="P17" s="324" t="e">
        <f t="shared" si="10"/>
        <v>#DIV/0!</v>
      </c>
      <c r="Q17" s="295">
        <f t="shared" si="2"/>
        <v>0</v>
      </c>
      <c r="R17" s="324" t="e">
        <f t="shared" si="11"/>
        <v>#DIV/0!</v>
      </c>
      <c r="S17" s="295">
        <f t="shared" si="12"/>
        <v>0</v>
      </c>
      <c r="T17" s="324" t="e">
        <f t="shared" si="13"/>
        <v>#DIV/0!</v>
      </c>
      <c r="U17" s="295">
        <f t="shared" si="14"/>
        <v>0</v>
      </c>
      <c r="V17" s="324" t="e">
        <f t="shared" si="15"/>
        <v>#DIV/0!</v>
      </c>
      <c r="W17" s="295">
        <f t="shared" si="16"/>
        <v>0</v>
      </c>
      <c r="X17" s="324" t="e">
        <f t="shared" si="17"/>
        <v>#DIV/0!</v>
      </c>
      <c r="Y17" s="295"/>
      <c r="Z17" s="324" t="e">
        <f t="shared" si="18"/>
        <v>#DIV/0!</v>
      </c>
      <c r="AA17" s="295"/>
      <c r="AB17" s="337" t="e">
        <f t="shared" si="3"/>
        <v>#DIV/0!</v>
      </c>
      <c r="AC17" s="295">
        <f t="shared" si="4"/>
        <v>0</v>
      </c>
      <c r="AD17" s="324" t="e">
        <f>AC17/F17*100</f>
        <v>#DIV/0!</v>
      </c>
    </row>
    <row r="18" spans="1:30" ht="20.100000000000001" customHeight="1" x14ac:dyDescent="0.25">
      <c r="A18" s="556">
        <v>6</v>
      </c>
      <c r="B18" s="130">
        <f>'9'!B14</f>
        <v>0</v>
      </c>
      <c r="C18" s="130">
        <f>'9'!C14</f>
        <v>0</v>
      </c>
      <c r="D18" s="336">
        <f>'21'!D17</f>
        <v>0</v>
      </c>
      <c r="E18" s="336">
        <f>'21'!G17</f>
        <v>0</v>
      </c>
      <c r="F18" s="241">
        <f t="shared" si="6"/>
        <v>0</v>
      </c>
      <c r="G18" s="295"/>
      <c r="H18" s="324" t="e">
        <f t="shared" si="0"/>
        <v>#DIV/0!</v>
      </c>
      <c r="I18" s="295"/>
      <c r="J18" s="324" t="e">
        <f t="shared" si="7"/>
        <v>#DIV/0!</v>
      </c>
      <c r="K18" s="295">
        <f t="shared" si="1"/>
        <v>0</v>
      </c>
      <c r="L18" s="324" t="e">
        <f t="shared" si="8"/>
        <v>#DIV/0!</v>
      </c>
      <c r="M18" s="295"/>
      <c r="N18" s="324" t="e">
        <f t="shared" si="9"/>
        <v>#DIV/0!</v>
      </c>
      <c r="O18" s="295"/>
      <c r="P18" s="324" t="e">
        <f t="shared" si="10"/>
        <v>#DIV/0!</v>
      </c>
      <c r="Q18" s="295">
        <f t="shared" si="2"/>
        <v>0</v>
      </c>
      <c r="R18" s="324" t="e">
        <f t="shared" si="11"/>
        <v>#DIV/0!</v>
      </c>
      <c r="S18" s="295">
        <f t="shared" si="12"/>
        <v>0</v>
      </c>
      <c r="T18" s="324" t="e">
        <f t="shared" si="13"/>
        <v>#DIV/0!</v>
      </c>
      <c r="U18" s="295">
        <f t="shared" si="14"/>
        <v>0</v>
      </c>
      <c r="V18" s="324" t="e">
        <f t="shared" si="15"/>
        <v>#DIV/0!</v>
      </c>
      <c r="W18" s="295">
        <f t="shared" si="16"/>
        <v>0</v>
      </c>
      <c r="X18" s="324" t="e">
        <f t="shared" si="17"/>
        <v>#DIV/0!</v>
      </c>
      <c r="Y18" s="295"/>
      <c r="Z18" s="324" t="e">
        <f>Y18/D18*100</f>
        <v>#DIV/0!</v>
      </c>
      <c r="AA18" s="295"/>
      <c r="AB18" s="337" t="e">
        <f t="shared" si="3"/>
        <v>#DIV/0!</v>
      </c>
      <c r="AC18" s="295">
        <f t="shared" si="4"/>
        <v>0</v>
      </c>
      <c r="AD18" s="324" t="e">
        <f t="shared" si="5"/>
        <v>#DIV/0!</v>
      </c>
    </row>
    <row r="19" spans="1:30" ht="20.100000000000001" customHeight="1" x14ac:dyDescent="0.25">
      <c r="A19" s="556">
        <v>7</v>
      </c>
      <c r="B19" s="130">
        <f>'9'!B15</f>
        <v>0</v>
      </c>
      <c r="C19" s="130">
        <f>'9'!C15</f>
        <v>0</v>
      </c>
      <c r="D19" s="336">
        <f>'21'!D18</f>
        <v>0</v>
      </c>
      <c r="E19" s="336">
        <f>'21'!G18</f>
        <v>0</v>
      </c>
      <c r="F19" s="241">
        <f t="shared" si="6"/>
        <v>0</v>
      </c>
      <c r="G19" s="295"/>
      <c r="H19" s="324" t="e">
        <f t="shared" si="0"/>
        <v>#DIV/0!</v>
      </c>
      <c r="I19" s="295"/>
      <c r="J19" s="324" t="e">
        <f>I19/E19*100</f>
        <v>#DIV/0!</v>
      </c>
      <c r="K19" s="295">
        <f t="shared" si="1"/>
        <v>0</v>
      </c>
      <c r="L19" s="324" t="e">
        <f t="shared" si="8"/>
        <v>#DIV/0!</v>
      </c>
      <c r="M19" s="295"/>
      <c r="N19" s="324" t="e">
        <f t="shared" si="9"/>
        <v>#DIV/0!</v>
      </c>
      <c r="O19" s="295"/>
      <c r="P19" s="324" t="e">
        <f t="shared" si="10"/>
        <v>#DIV/0!</v>
      </c>
      <c r="Q19" s="295">
        <f t="shared" si="2"/>
        <v>0</v>
      </c>
      <c r="R19" s="324" t="e">
        <f t="shared" si="11"/>
        <v>#DIV/0!</v>
      </c>
      <c r="S19" s="295">
        <f t="shared" si="12"/>
        <v>0</v>
      </c>
      <c r="T19" s="324" t="e">
        <f t="shared" si="13"/>
        <v>#DIV/0!</v>
      </c>
      <c r="U19" s="295">
        <f t="shared" si="14"/>
        <v>0</v>
      </c>
      <c r="V19" s="324" t="e">
        <f t="shared" si="15"/>
        <v>#DIV/0!</v>
      </c>
      <c r="W19" s="295">
        <f t="shared" si="16"/>
        <v>0</v>
      </c>
      <c r="X19" s="324" t="e">
        <f t="shared" si="17"/>
        <v>#DIV/0!</v>
      </c>
      <c r="Y19" s="295"/>
      <c r="Z19" s="324" t="e">
        <f t="shared" si="18"/>
        <v>#DIV/0!</v>
      </c>
      <c r="AA19" s="295"/>
      <c r="AB19" s="337" t="e">
        <f t="shared" si="3"/>
        <v>#DIV/0!</v>
      </c>
      <c r="AC19" s="295">
        <f t="shared" si="4"/>
        <v>0</v>
      </c>
      <c r="AD19" s="324" t="e">
        <f t="shared" si="5"/>
        <v>#DIV/0!</v>
      </c>
    </row>
    <row r="20" spans="1:30" ht="20.100000000000001" customHeight="1" x14ac:dyDescent="0.25">
      <c r="A20" s="556">
        <v>8</v>
      </c>
      <c r="B20" s="130">
        <f>'9'!B16</f>
        <v>0</v>
      </c>
      <c r="C20" s="130">
        <f>'9'!C16</f>
        <v>0</v>
      </c>
      <c r="D20" s="336">
        <f>'21'!D19</f>
        <v>0</v>
      </c>
      <c r="E20" s="336">
        <f>'21'!G19</f>
        <v>0</v>
      </c>
      <c r="F20" s="241">
        <f t="shared" si="6"/>
        <v>0</v>
      </c>
      <c r="G20" s="295"/>
      <c r="H20" s="324" t="e">
        <f t="shared" si="0"/>
        <v>#DIV/0!</v>
      </c>
      <c r="I20" s="295"/>
      <c r="J20" s="324" t="e">
        <f t="shared" si="7"/>
        <v>#DIV/0!</v>
      </c>
      <c r="K20" s="295">
        <f t="shared" si="1"/>
        <v>0</v>
      </c>
      <c r="L20" s="324" t="e">
        <f t="shared" si="8"/>
        <v>#DIV/0!</v>
      </c>
      <c r="M20" s="295"/>
      <c r="N20" s="324" t="e">
        <f t="shared" si="9"/>
        <v>#DIV/0!</v>
      </c>
      <c r="O20" s="295"/>
      <c r="P20" s="324" t="e">
        <f t="shared" si="10"/>
        <v>#DIV/0!</v>
      </c>
      <c r="Q20" s="295">
        <f t="shared" si="2"/>
        <v>0</v>
      </c>
      <c r="R20" s="324" t="e">
        <f t="shared" si="11"/>
        <v>#DIV/0!</v>
      </c>
      <c r="S20" s="295">
        <f t="shared" si="12"/>
        <v>0</v>
      </c>
      <c r="T20" s="324" t="e">
        <f t="shared" si="13"/>
        <v>#DIV/0!</v>
      </c>
      <c r="U20" s="295">
        <f t="shared" si="14"/>
        <v>0</v>
      </c>
      <c r="V20" s="324" t="e">
        <f t="shared" si="15"/>
        <v>#DIV/0!</v>
      </c>
      <c r="W20" s="295">
        <f t="shared" si="16"/>
        <v>0</v>
      </c>
      <c r="X20" s="324" t="e">
        <f t="shared" si="17"/>
        <v>#DIV/0!</v>
      </c>
      <c r="Y20" s="295"/>
      <c r="Z20" s="324" t="e">
        <f t="shared" si="18"/>
        <v>#DIV/0!</v>
      </c>
      <c r="AA20" s="295"/>
      <c r="AB20" s="337" t="e">
        <f t="shared" si="3"/>
        <v>#DIV/0!</v>
      </c>
      <c r="AC20" s="295">
        <f t="shared" si="4"/>
        <v>0</v>
      </c>
      <c r="AD20" s="324" t="e">
        <f t="shared" si="5"/>
        <v>#DIV/0!</v>
      </c>
    </row>
    <row r="21" spans="1:30" ht="20.100000000000001" customHeight="1" x14ac:dyDescent="0.25">
      <c r="A21" s="556">
        <v>9</v>
      </c>
      <c r="B21" s="130">
        <f>'9'!B17</f>
        <v>0</v>
      </c>
      <c r="C21" s="130">
        <f>'9'!C17</f>
        <v>0</v>
      </c>
      <c r="D21" s="336">
        <f>'21'!D20</f>
        <v>0</v>
      </c>
      <c r="E21" s="336">
        <f>'21'!G20</f>
        <v>0</v>
      </c>
      <c r="F21" s="241">
        <f t="shared" si="6"/>
        <v>0</v>
      </c>
      <c r="G21" s="295"/>
      <c r="H21" s="324" t="e">
        <f t="shared" si="0"/>
        <v>#DIV/0!</v>
      </c>
      <c r="I21" s="295"/>
      <c r="J21" s="324" t="e">
        <f t="shared" si="7"/>
        <v>#DIV/0!</v>
      </c>
      <c r="K21" s="295">
        <f t="shared" si="1"/>
        <v>0</v>
      </c>
      <c r="L21" s="324" t="e">
        <f>K21/F21*100</f>
        <v>#DIV/0!</v>
      </c>
      <c r="M21" s="295"/>
      <c r="N21" s="324" t="e">
        <f t="shared" si="9"/>
        <v>#DIV/0!</v>
      </c>
      <c r="O21" s="295"/>
      <c r="P21" s="324" t="e">
        <f t="shared" si="10"/>
        <v>#DIV/0!</v>
      </c>
      <c r="Q21" s="295">
        <f t="shared" si="2"/>
        <v>0</v>
      </c>
      <c r="R21" s="324" t="e">
        <f t="shared" si="11"/>
        <v>#DIV/0!</v>
      </c>
      <c r="S21" s="295">
        <f t="shared" si="12"/>
        <v>0</v>
      </c>
      <c r="T21" s="324" t="e">
        <f t="shared" si="13"/>
        <v>#DIV/0!</v>
      </c>
      <c r="U21" s="295">
        <f t="shared" si="14"/>
        <v>0</v>
      </c>
      <c r="V21" s="324" t="e">
        <f t="shared" si="15"/>
        <v>#DIV/0!</v>
      </c>
      <c r="W21" s="295">
        <f t="shared" si="16"/>
        <v>0</v>
      </c>
      <c r="X21" s="324" t="e">
        <f t="shared" si="17"/>
        <v>#DIV/0!</v>
      </c>
      <c r="Y21" s="295"/>
      <c r="Z21" s="324" t="e">
        <f t="shared" si="18"/>
        <v>#DIV/0!</v>
      </c>
      <c r="AA21" s="295"/>
      <c r="AB21" s="337" t="e">
        <f t="shared" si="3"/>
        <v>#DIV/0!</v>
      </c>
      <c r="AC21" s="295">
        <f t="shared" si="4"/>
        <v>0</v>
      </c>
      <c r="AD21" s="324" t="e">
        <f t="shared" si="5"/>
        <v>#DIV/0!</v>
      </c>
    </row>
    <row r="22" spans="1:30" ht="20.100000000000001" customHeight="1" x14ac:dyDescent="0.25">
      <c r="A22" s="556">
        <v>10</v>
      </c>
      <c r="B22" s="130">
        <f>'9'!B18</f>
        <v>0</v>
      </c>
      <c r="C22" s="130">
        <f>'9'!C18</f>
        <v>0</v>
      </c>
      <c r="D22" s="336">
        <f>'21'!D21</f>
        <v>0</v>
      </c>
      <c r="E22" s="336">
        <f>'21'!G21</f>
        <v>0</v>
      </c>
      <c r="F22" s="241">
        <f t="shared" si="6"/>
        <v>0</v>
      </c>
      <c r="G22" s="295"/>
      <c r="H22" s="324" t="e">
        <f t="shared" si="0"/>
        <v>#DIV/0!</v>
      </c>
      <c r="I22" s="295"/>
      <c r="J22" s="324" t="e">
        <f t="shared" si="7"/>
        <v>#DIV/0!</v>
      </c>
      <c r="K22" s="295">
        <f t="shared" si="1"/>
        <v>0</v>
      </c>
      <c r="L22" s="324" t="e">
        <f t="shared" si="8"/>
        <v>#DIV/0!</v>
      </c>
      <c r="M22" s="295"/>
      <c r="N22" s="324" t="e">
        <f t="shared" si="9"/>
        <v>#DIV/0!</v>
      </c>
      <c r="O22" s="295"/>
      <c r="P22" s="324" t="e">
        <f t="shared" si="10"/>
        <v>#DIV/0!</v>
      </c>
      <c r="Q22" s="295">
        <f t="shared" si="2"/>
        <v>0</v>
      </c>
      <c r="R22" s="324" t="e">
        <f t="shared" si="11"/>
        <v>#DIV/0!</v>
      </c>
      <c r="S22" s="295">
        <f t="shared" si="12"/>
        <v>0</v>
      </c>
      <c r="T22" s="324" t="e">
        <f t="shared" si="13"/>
        <v>#DIV/0!</v>
      </c>
      <c r="U22" s="295">
        <f t="shared" si="14"/>
        <v>0</v>
      </c>
      <c r="V22" s="324" t="e">
        <f t="shared" si="15"/>
        <v>#DIV/0!</v>
      </c>
      <c r="W22" s="295">
        <f t="shared" si="16"/>
        <v>0</v>
      </c>
      <c r="X22" s="324" t="e">
        <f t="shared" si="17"/>
        <v>#DIV/0!</v>
      </c>
      <c r="Y22" s="295"/>
      <c r="Z22" s="324" t="e">
        <f t="shared" si="18"/>
        <v>#DIV/0!</v>
      </c>
      <c r="AA22" s="295"/>
      <c r="AB22" s="337" t="e">
        <f>AA22/E22*100</f>
        <v>#DIV/0!</v>
      </c>
      <c r="AC22" s="295">
        <f t="shared" si="4"/>
        <v>0</v>
      </c>
      <c r="AD22" s="324" t="e">
        <f t="shared" si="5"/>
        <v>#DIV/0!</v>
      </c>
    </row>
    <row r="23" spans="1:30" ht="20.100000000000001" customHeight="1" x14ac:dyDescent="0.25">
      <c r="A23" s="556">
        <v>11</v>
      </c>
      <c r="B23" s="130">
        <f>'9'!B19</f>
        <v>0</v>
      </c>
      <c r="C23" s="130">
        <f>'9'!C19</f>
        <v>0</v>
      </c>
      <c r="D23" s="336">
        <f>'21'!D22</f>
        <v>0</v>
      </c>
      <c r="E23" s="336">
        <f>'21'!G22</f>
        <v>0</v>
      </c>
      <c r="F23" s="241">
        <f t="shared" si="6"/>
        <v>0</v>
      </c>
      <c r="G23" s="295"/>
      <c r="H23" s="324" t="e">
        <f t="shared" si="0"/>
        <v>#DIV/0!</v>
      </c>
      <c r="I23" s="295"/>
      <c r="J23" s="324" t="e">
        <f t="shared" si="7"/>
        <v>#DIV/0!</v>
      </c>
      <c r="K23" s="295">
        <f t="shared" si="1"/>
        <v>0</v>
      </c>
      <c r="L23" s="324" t="e">
        <f t="shared" si="8"/>
        <v>#DIV/0!</v>
      </c>
      <c r="M23" s="295"/>
      <c r="N23" s="324" t="e">
        <f t="shared" si="9"/>
        <v>#DIV/0!</v>
      </c>
      <c r="O23" s="295"/>
      <c r="P23" s="324" t="e">
        <f t="shared" si="10"/>
        <v>#DIV/0!</v>
      </c>
      <c r="Q23" s="295">
        <f t="shared" si="2"/>
        <v>0</v>
      </c>
      <c r="R23" s="324" t="e">
        <f t="shared" si="11"/>
        <v>#DIV/0!</v>
      </c>
      <c r="S23" s="295">
        <f t="shared" si="12"/>
        <v>0</v>
      </c>
      <c r="T23" s="324" t="e">
        <f t="shared" si="13"/>
        <v>#DIV/0!</v>
      </c>
      <c r="U23" s="295">
        <f t="shared" si="14"/>
        <v>0</v>
      </c>
      <c r="V23" s="324" t="e">
        <f t="shared" si="15"/>
        <v>#DIV/0!</v>
      </c>
      <c r="W23" s="295">
        <f t="shared" si="16"/>
        <v>0</v>
      </c>
      <c r="X23" s="324" t="e">
        <f t="shared" si="17"/>
        <v>#DIV/0!</v>
      </c>
      <c r="Y23" s="295"/>
      <c r="Z23" s="324" t="e">
        <f t="shared" si="18"/>
        <v>#DIV/0!</v>
      </c>
      <c r="AA23" s="295"/>
      <c r="AB23" s="337" t="e">
        <f t="shared" si="3"/>
        <v>#DIV/0!</v>
      </c>
      <c r="AC23" s="295">
        <f t="shared" si="4"/>
        <v>0</v>
      </c>
      <c r="AD23" s="324" t="e">
        <f t="shared" si="5"/>
        <v>#DIV/0!</v>
      </c>
    </row>
    <row r="24" spans="1:30" ht="20.100000000000001" customHeight="1" x14ac:dyDescent="0.25">
      <c r="A24" s="556">
        <v>12</v>
      </c>
      <c r="B24" s="130">
        <f>'9'!B20</f>
        <v>0</v>
      </c>
      <c r="C24" s="130">
        <f>'9'!C20</f>
        <v>0</v>
      </c>
      <c r="D24" s="336">
        <f>'21'!D23</f>
        <v>0</v>
      </c>
      <c r="E24" s="336">
        <f>'21'!G23</f>
        <v>0</v>
      </c>
      <c r="F24" s="241">
        <f t="shared" si="6"/>
        <v>0</v>
      </c>
      <c r="G24" s="295"/>
      <c r="H24" s="324" t="e">
        <f t="shared" si="0"/>
        <v>#DIV/0!</v>
      </c>
      <c r="I24" s="295"/>
      <c r="J24" s="324" t="e">
        <f t="shared" si="7"/>
        <v>#DIV/0!</v>
      </c>
      <c r="K24" s="295">
        <f t="shared" si="1"/>
        <v>0</v>
      </c>
      <c r="L24" s="324" t="e">
        <f t="shared" si="8"/>
        <v>#DIV/0!</v>
      </c>
      <c r="M24" s="295"/>
      <c r="N24" s="324" t="e">
        <f t="shared" si="9"/>
        <v>#DIV/0!</v>
      </c>
      <c r="O24" s="295"/>
      <c r="P24" s="324" t="e">
        <f t="shared" si="10"/>
        <v>#DIV/0!</v>
      </c>
      <c r="Q24" s="295">
        <f t="shared" si="2"/>
        <v>0</v>
      </c>
      <c r="R24" s="324" t="e">
        <f t="shared" si="11"/>
        <v>#DIV/0!</v>
      </c>
      <c r="S24" s="295">
        <f t="shared" si="12"/>
        <v>0</v>
      </c>
      <c r="T24" s="324" t="e">
        <f t="shared" si="13"/>
        <v>#DIV/0!</v>
      </c>
      <c r="U24" s="295">
        <f t="shared" si="14"/>
        <v>0</v>
      </c>
      <c r="V24" s="324" t="e">
        <f t="shared" si="15"/>
        <v>#DIV/0!</v>
      </c>
      <c r="W24" s="295">
        <f t="shared" si="16"/>
        <v>0</v>
      </c>
      <c r="X24" s="324" t="e">
        <f t="shared" si="17"/>
        <v>#DIV/0!</v>
      </c>
      <c r="Y24" s="295"/>
      <c r="Z24" s="324" t="e">
        <f t="shared" si="18"/>
        <v>#DIV/0!</v>
      </c>
      <c r="AA24" s="295"/>
      <c r="AB24" s="337" t="e">
        <f t="shared" si="3"/>
        <v>#DIV/0!</v>
      </c>
      <c r="AC24" s="295">
        <f t="shared" si="4"/>
        <v>0</v>
      </c>
      <c r="AD24" s="324" t="e">
        <f t="shared" si="5"/>
        <v>#DIV/0!</v>
      </c>
    </row>
    <row r="25" spans="1:30" ht="20.100000000000001" customHeight="1" x14ac:dyDescent="0.25">
      <c r="A25" s="556">
        <v>13</v>
      </c>
      <c r="B25" s="130">
        <f>'9'!B21</f>
        <v>0</v>
      </c>
      <c r="C25" s="130">
        <f>'9'!C21</f>
        <v>0</v>
      </c>
      <c r="D25" s="336">
        <f>'21'!D24</f>
        <v>0</v>
      </c>
      <c r="E25" s="336">
        <f>'21'!G24</f>
        <v>0</v>
      </c>
      <c r="F25" s="241">
        <f t="shared" si="6"/>
        <v>0</v>
      </c>
      <c r="G25" s="295"/>
      <c r="H25" s="324" t="e">
        <f t="shared" si="0"/>
        <v>#DIV/0!</v>
      </c>
      <c r="I25" s="295"/>
      <c r="J25" s="324" t="e">
        <f t="shared" si="7"/>
        <v>#DIV/0!</v>
      </c>
      <c r="K25" s="295">
        <f t="shared" si="1"/>
        <v>0</v>
      </c>
      <c r="L25" s="324" t="e">
        <f t="shared" si="8"/>
        <v>#DIV/0!</v>
      </c>
      <c r="M25" s="295"/>
      <c r="N25" s="324" t="e">
        <f t="shared" si="9"/>
        <v>#DIV/0!</v>
      </c>
      <c r="O25" s="295"/>
      <c r="P25" s="324" t="e">
        <f t="shared" si="10"/>
        <v>#DIV/0!</v>
      </c>
      <c r="Q25" s="295">
        <f t="shared" si="2"/>
        <v>0</v>
      </c>
      <c r="R25" s="324" t="e">
        <f t="shared" si="11"/>
        <v>#DIV/0!</v>
      </c>
      <c r="S25" s="295">
        <f t="shared" si="12"/>
        <v>0</v>
      </c>
      <c r="T25" s="324" t="e">
        <f t="shared" si="13"/>
        <v>#DIV/0!</v>
      </c>
      <c r="U25" s="295">
        <f t="shared" si="14"/>
        <v>0</v>
      </c>
      <c r="V25" s="324" t="e">
        <f t="shared" si="15"/>
        <v>#DIV/0!</v>
      </c>
      <c r="W25" s="295">
        <f t="shared" si="16"/>
        <v>0</v>
      </c>
      <c r="X25" s="324" t="e">
        <f t="shared" si="17"/>
        <v>#DIV/0!</v>
      </c>
      <c r="Y25" s="295"/>
      <c r="Z25" s="324" t="e">
        <f t="shared" si="18"/>
        <v>#DIV/0!</v>
      </c>
      <c r="AA25" s="295"/>
      <c r="AB25" s="337" t="e">
        <f t="shared" si="3"/>
        <v>#DIV/0!</v>
      </c>
      <c r="AC25" s="295">
        <f t="shared" si="4"/>
        <v>0</v>
      </c>
      <c r="AD25" s="324" t="e">
        <f t="shared" si="5"/>
        <v>#DIV/0!</v>
      </c>
    </row>
    <row r="26" spans="1:30" ht="20.100000000000001" customHeight="1" x14ac:dyDescent="0.25">
      <c r="A26" s="556">
        <v>14</v>
      </c>
      <c r="B26" s="130">
        <f>'9'!B22</f>
        <v>0</v>
      </c>
      <c r="C26" s="130">
        <f>'9'!C22</f>
        <v>0</v>
      </c>
      <c r="D26" s="336">
        <f>'21'!D25</f>
        <v>0</v>
      </c>
      <c r="E26" s="336">
        <f>'21'!G25</f>
        <v>0</v>
      </c>
      <c r="F26" s="241">
        <f t="shared" si="6"/>
        <v>0</v>
      </c>
      <c r="G26" s="295"/>
      <c r="H26" s="324" t="e">
        <f t="shared" si="0"/>
        <v>#DIV/0!</v>
      </c>
      <c r="I26" s="295"/>
      <c r="J26" s="324" t="e">
        <f t="shared" si="7"/>
        <v>#DIV/0!</v>
      </c>
      <c r="K26" s="295">
        <f t="shared" si="1"/>
        <v>0</v>
      </c>
      <c r="L26" s="324" t="e">
        <f t="shared" si="8"/>
        <v>#DIV/0!</v>
      </c>
      <c r="M26" s="295"/>
      <c r="N26" s="324" t="e">
        <f t="shared" si="9"/>
        <v>#DIV/0!</v>
      </c>
      <c r="O26" s="295"/>
      <c r="P26" s="324" t="e">
        <f t="shared" si="10"/>
        <v>#DIV/0!</v>
      </c>
      <c r="Q26" s="295">
        <f t="shared" si="2"/>
        <v>0</v>
      </c>
      <c r="R26" s="324" t="e">
        <f t="shared" si="11"/>
        <v>#DIV/0!</v>
      </c>
      <c r="S26" s="295">
        <f t="shared" si="12"/>
        <v>0</v>
      </c>
      <c r="T26" s="324" t="e">
        <f t="shared" si="13"/>
        <v>#DIV/0!</v>
      </c>
      <c r="U26" s="295">
        <f t="shared" si="14"/>
        <v>0</v>
      </c>
      <c r="V26" s="324" t="e">
        <f t="shared" si="15"/>
        <v>#DIV/0!</v>
      </c>
      <c r="W26" s="295">
        <f t="shared" si="16"/>
        <v>0</v>
      </c>
      <c r="X26" s="324" t="e">
        <f t="shared" si="17"/>
        <v>#DIV/0!</v>
      </c>
      <c r="Y26" s="295"/>
      <c r="Z26" s="324" t="e">
        <f t="shared" si="18"/>
        <v>#DIV/0!</v>
      </c>
      <c r="AA26" s="295"/>
      <c r="AB26" s="337" t="e">
        <f t="shared" si="3"/>
        <v>#DIV/0!</v>
      </c>
      <c r="AC26" s="295">
        <f t="shared" si="4"/>
        <v>0</v>
      </c>
      <c r="AD26" s="324" t="e">
        <f>AC26/F26*100</f>
        <v>#DIV/0!</v>
      </c>
    </row>
    <row r="27" spans="1:30" ht="20.100000000000001" customHeight="1" x14ac:dyDescent="0.25">
      <c r="A27" s="556">
        <v>15</v>
      </c>
      <c r="B27" s="130">
        <f>'9'!B23</f>
        <v>0</v>
      </c>
      <c r="C27" s="130">
        <f>'9'!C23</f>
        <v>0</v>
      </c>
      <c r="D27" s="336">
        <f>'21'!D26</f>
        <v>0</v>
      </c>
      <c r="E27" s="336">
        <f>'21'!G26</f>
        <v>0</v>
      </c>
      <c r="F27" s="241">
        <f t="shared" si="6"/>
        <v>0</v>
      </c>
      <c r="G27" s="295"/>
      <c r="H27" s="324" t="e">
        <f t="shared" si="0"/>
        <v>#DIV/0!</v>
      </c>
      <c r="I27" s="295"/>
      <c r="J27" s="324" t="e">
        <f t="shared" si="7"/>
        <v>#DIV/0!</v>
      </c>
      <c r="K27" s="295">
        <f t="shared" si="1"/>
        <v>0</v>
      </c>
      <c r="L27" s="324" t="e">
        <f t="shared" si="8"/>
        <v>#DIV/0!</v>
      </c>
      <c r="M27" s="295"/>
      <c r="N27" s="324" t="e">
        <f t="shared" si="9"/>
        <v>#DIV/0!</v>
      </c>
      <c r="O27" s="295"/>
      <c r="P27" s="324" t="e">
        <f t="shared" si="10"/>
        <v>#DIV/0!</v>
      </c>
      <c r="Q27" s="295">
        <f t="shared" si="2"/>
        <v>0</v>
      </c>
      <c r="R27" s="324" t="e">
        <f t="shared" si="11"/>
        <v>#DIV/0!</v>
      </c>
      <c r="S27" s="295">
        <f t="shared" si="12"/>
        <v>0</v>
      </c>
      <c r="T27" s="324" t="e">
        <f t="shared" si="13"/>
        <v>#DIV/0!</v>
      </c>
      <c r="U27" s="295">
        <f t="shared" si="14"/>
        <v>0</v>
      </c>
      <c r="V27" s="324" t="e">
        <f t="shared" si="15"/>
        <v>#DIV/0!</v>
      </c>
      <c r="W27" s="295">
        <f t="shared" si="16"/>
        <v>0</v>
      </c>
      <c r="X27" s="324" t="e">
        <f t="shared" si="17"/>
        <v>#DIV/0!</v>
      </c>
      <c r="Y27" s="295"/>
      <c r="Z27" s="324" t="e">
        <f t="shared" si="18"/>
        <v>#DIV/0!</v>
      </c>
      <c r="AA27" s="295"/>
      <c r="AB27" s="337" t="e">
        <f t="shared" si="3"/>
        <v>#DIV/0!</v>
      </c>
      <c r="AC27" s="295">
        <f t="shared" si="4"/>
        <v>0</v>
      </c>
      <c r="AD27" s="324" t="e">
        <f t="shared" si="5"/>
        <v>#DIV/0!</v>
      </c>
    </row>
    <row r="28" spans="1:30" ht="20.100000000000001" customHeight="1" x14ac:dyDescent="0.25">
      <c r="A28" s="556">
        <v>16</v>
      </c>
      <c r="B28" s="130">
        <f>'9'!B24</f>
        <v>0</v>
      </c>
      <c r="C28" s="130">
        <f>'9'!C24</f>
        <v>0</v>
      </c>
      <c r="D28" s="336">
        <f>'21'!D27</f>
        <v>0</v>
      </c>
      <c r="E28" s="336">
        <f>'21'!G27</f>
        <v>0</v>
      </c>
      <c r="F28" s="241">
        <f t="shared" si="6"/>
        <v>0</v>
      </c>
      <c r="G28" s="295"/>
      <c r="H28" s="324" t="e">
        <f t="shared" si="0"/>
        <v>#DIV/0!</v>
      </c>
      <c r="I28" s="295"/>
      <c r="J28" s="324" t="e">
        <f t="shared" si="7"/>
        <v>#DIV/0!</v>
      </c>
      <c r="K28" s="295">
        <f t="shared" si="1"/>
        <v>0</v>
      </c>
      <c r="L28" s="324" t="e">
        <f t="shared" si="8"/>
        <v>#DIV/0!</v>
      </c>
      <c r="M28" s="295"/>
      <c r="N28" s="324" t="e">
        <f t="shared" si="9"/>
        <v>#DIV/0!</v>
      </c>
      <c r="O28" s="295"/>
      <c r="P28" s="324" t="e">
        <f t="shared" si="10"/>
        <v>#DIV/0!</v>
      </c>
      <c r="Q28" s="295">
        <f t="shared" si="2"/>
        <v>0</v>
      </c>
      <c r="R28" s="324" t="e">
        <f t="shared" si="11"/>
        <v>#DIV/0!</v>
      </c>
      <c r="S28" s="295">
        <f t="shared" si="12"/>
        <v>0</v>
      </c>
      <c r="T28" s="324" t="e">
        <f t="shared" si="13"/>
        <v>#DIV/0!</v>
      </c>
      <c r="U28" s="295">
        <f t="shared" si="14"/>
        <v>0</v>
      </c>
      <c r="V28" s="324" t="e">
        <f t="shared" si="15"/>
        <v>#DIV/0!</v>
      </c>
      <c r="W28" s="295">
        <f t="shared" si="16"/>
        <v>0</v>
      </c>
      <c r="X28" s="324" t="e">
        <f t="shared" si="17"/>
        <v>#DIV/0!</v>
      </c>
      <c r="Y28" s="295"/>
      <c r="Z28" s="324" t="e">
        <f t="shared" si="18"/>
        <v>#DIV/0!</v>
      </c>
      <c r="AA28" s="295"/>
      <c r="AB28" s="337" t="e">
        <f t="shared" si="3"/>
        <v>#DIV/0!</v>
      </c>
      <c r="AC28" s="295">
        <f t="shared" si="4"/>
        <v>0</v>
      </c>
      <c r="AD28" s="324" t="e">
        <f t="shared" si="5"/>
        <v>#DIV/0!</v>
      </c>
    </row>
    <row r="29" spans="1:30" ht="20.100000000000001" customHeight="1" x14ac:dyDescent="0.25">
      <c r="A29" s="556">
        <v>17</v>
      </c>
      <c r="B29" s="130">
        <f>'9'!B25</f>
        <v>0</v>
      </c>
      <c r="C29" s="130">
        <f>'9'!C25</f>
        <v>0</v>
      </c>
      <c r="D29" s="336">
        <f>'21'!D28</f>
        <v>0</v>
      </c>
      <c r="E29" s="336">
        <f>'21'!G28</f>
        <v>0</v>
      </c>
      <c r="F29" s="241">
        <f t="shared" si="6"/>
        <v>0</v>
      </c>
      <c r="G29" s="295"/>
      <c r="H29" s="324" t="e">
        <f t="shared" si="0"/>
        <v>#DIV/0!</v>
      </c>
      <c r="I29" s="295"/>
      <c r="J29" s="324" t="e">
        <f t="shared" si="7"/>
        <v>#DIV/0!</v>
      </c>
      <c r="K29" s="295">
        <f t="shared" si="1"/>
        <v>0</v>
      </c>
      <c r="L29" s="324" t="e">
        <f t="shared" si="8"/>
        <v>#DIV/0!</v>
      </c>
      <c r="M29" s="295"/>
      <c r="N29" s="324" t="e">
        <f t="shared" si="9"/>
        <v>#DIV/0!</v>
      </c>
      <c r="O29" s="295"/>
      <c r="P29" s="324" t="e">
        <f t="shared" si="10"/>
        <v>#DIV/0!</v>
      </c>
      <c r="Q29" s="295">
        <f t="shared" si="2"/>
        <v>0</v>
      </c>
      <c r="R29" s="324" t="e">
        <f t="shared" si="11"/>
        <v>#DIV/0!</v>
      </c>
      <c r="S29" s="295">
        <f t="shared" si="12"/>
        <v>0</v>
      </c>
      <c r="T29" s="324" t="e">
        <f t="shared" si="13"/>
        <v>#DIV/0!</v>
      </c>
      <c r="U29" s="295">
        <f t="shared" si="14"/>
        <v>0</v>
      </c>
      <c r="V29" s="324" t="e">
        <f t="shared" si="15"/>
        <v>#DIV/0!</v>
      </c>
      <c r="W29" s="295">
        <f t="shared" si="16"/>
        <v>0</v>
      </c>
      <c r="X29" s="324" t="e">
        <f t="shared" si="17"/>
        <v>#DIV/0!</v>
      </c>
      <c r="Y29" s="295"/>
      <c r="Z29" s="324" t="e">
        <f t="shared" si="18"/>
        <v>#DIV/0!</v>
      </c>
      <c r="AA29" s="295"/>
      <c r="AB29" s="337" t="e">
        <f t="shared" si="3"/>
        <v>#DIV/0!</v>
      </c>
      <c r="AC29" s="295">
        <f t="shared" si="4"/>
        <v>0</v>
      </c>
      <c r="AD29" s="324" t="e">
        <f t="shared" si="5"/>
        <v>#DIV/0!</v>
      </c>
    </row>
    <row r="30" spans="1:30" ht="20.100000000000001" customHeight="1" x14ac:dyDescent="0.25">
      <c r="A30" s="556">
        <v>18</v>
      </c>
      <c r="B30" s="130">
        <f>'9'!B26</f>
        <v>0</v>
      </c>
      <c r="C30" s="130">
        <f>'9'!C26</f>
        <v>0</v>
      </c>
      <c r="D30" s="336">
        <f>'21'!D29</f>
        <v>0</v>
      </c>
      <c r="E30" s="336">
        <f>'21'!G29</f>
        <v>0</v>
      </c>
      <c r="F30" s="241">
        <f t="shared" si="6"/>
        <v>0</v>
      </c>
      <c r="G30" s="295"/>
      <c r="H30" s="324" t="e">
        <f t="shared" si="0"/>
        <v>#DIV/0!</v>
      </c>
      <c r="I30" s="295"/>
      <c r="J30" s="324" t="e">
        <f t="shared" si="7"/>
        <v>#DIV/0!</v>
      </c>
      <c r="K30" s="295">
        <f t="shared" si="1"/>
        <v>0</v>
      </c>
      <c r="L30" s="324" t="e">
        <f t="shared" si="8"/>
        <v>#DIV/0!</v>
      </c>
      <c r="M30" s="295"/>
      <c r="N30" s="324" t="e">
        <f t="shared" si="9"/>
        <v>#DIV/0!</v>
      </c>
      <c r="O30" s="295"/>
      <c r="P30" s="324" t="e">
        <f t="shared" si="10"/>
        <v>#DIV/0!</v>
      </c>
      <c r="Q30" s="295">
        <f t="shared" si="2"/>
        <v>0</v>
      </c>
      <c r="R30" s="324" t="e">
        <f t="shared" si="11"/>
        <v>#DIV/0!</v>
      </c>
      <c r="S30" s="295">
        <f t="shared" si="12"/>
        <v>0</v>
      </c>
      <c r="T30" s="324" t="e">
        <f t="shared" si="13"/>
        <v>#DIV/0!</v>
      </c>
      <c r="U30" s="295">
        <f t="shared" si="14"/>
        <v>0</v>
      </c>
      <c r="V30" s="324" t="e">
        <f t="shared" si="15"/>
        <v>#DIV/0!</v>
      </c>
      <c r="W30" s="295">
        <f t="shared" si="16"/>
        <v>0</v>
      </c>
      <c r="X30" s="324" t="e">
        <f t="shared" si="17"/>
        <v>#DIV/0!</v>
      </c>
      <c r="Y30" s="295"/>
      <c r="Z30" s="324" t="e">
        <f t="shared" si="18"/>
        <v>#DIV/0!</v>
      </c>
      <c r="AA30" s="295"/>
      <c r="AB30" s="337" t="e">
        <f t="shared" si="3"/>
        <v>#DIV/0!</v>
      </c>
      <c r="AC30" s="295">
        <f t="shared" si="4"/>
        <v>0</v>
      </c>
      <c r="AD30" s="324" t="e">
        <f t="shared" si="5"/>
        <v>#DIV/0!</v>
      </c>
    </row>
    <row r="31" spans="1:30" ht="20.100000000000001" customHeight="1" x14ac:dyDescent="0.25">
      <c r="A31" s="556">
        <v>19</v>
      </c>
      <c r="B31" s="130">
        <f>'9'!B27</f>
        <v>0</v>
      </c>
      <c r="C31" s="130">
        <f>'9'!C27</f>
        <v>0</v>
      </c>
      <c r="D31" s="336">
        <f>'21'!D30</f>
        <v>0</v>
      </c>
      <c r="E31" s="336">
        <f>'21'!G30</f>
        <v>0</v>
      </c>
      <c r="F31" s="241">
        <f t="shared" si="6"/>
        <v>0</v>
      </c>
      <c r="G31" s="295"/>
      <c r="H31" s="324" t="e">
        <f t="shared" si="0"/>
        <v>#DIV/0!</v>
      </c>
      <c r="I31" s="295"/>
      <c r="J31" s="324" t="e">
        <f t="shared" si="7"/>
        <v>#DIV/0!</v>
      </c>
      <c r="K31" s="295">
        <f t="shared" si="1"/>
        <v>0</v>
      </c>
      <c r="L31" s="324" t="e">
        <f t="shared" si="8"/>
        <v>#DIV/0!</v>
      </c>
      <c r="M31" s="295"/>
      <c r="N31" s="324" t="e">
        <f t="shared" si="9"/>
        <v>#DIV/0!</v>
      </c>
      <c r="O31" s="295"/>
      <c r="P31" s="324" t="e">
        <f t="shared" si="10"/>
        <v>#DIV/0!</v>
      </c>
      <c r="Q31" s="295">
        <f t="shared" si="2"/>
        <v>0</v>
      </c>
      <c r="R31" s="324" t="e">
        <f t="shared" si="11"/>
        <v>#DIV/0!</v>
      </c>
      <c r="S31" s="295">
        <f t="shared" si="12"/>
        <v>0</v>
      </c>
      <c r="T31" s="324" t="e">
        <f t="shared" si="13"/>
        <v>#DIV/0!</v>
      </c>
      <c r="U31" s="295">
        <f t="shared" si="14"/>
        <v>0</v>
      </c>
      <c r="V31" s="324" t="e">
        <f t="shared" si="15"/>
        <v>#DIV/0!</v>
      </c>
      <c r="W31" s="295">
        <f t="shared" si="16"/>
        <v>0</v>
      </c>
      <c r="X31" s="324" t="e">
        <f t="shared" si="17"/>
        <v>#DIV/0!</v>
      </c>
      <c r="Y31" s="295"/>
      <c r="Z31" s="324" t="e">
        <f t="shared" si="18"/>
        <v>#DIV/0!</v>
      </c>
      <c r="AA31" s="295"/>
      <c r="AB31" s="337" t="e">
        <f t="shared" si="3"/>
        <v>#DIV/0!</v>
      </c>
      <c r="AC31" s="295">
        <f t="shared" si="4"/>
        <v>0</v>
      </c>
      <c r="AD31" s="324" t="e">
        <f t="shared" si="5"/>
        <v>#DIV/0!</v>
      </c>
    </row>
    <row r="32" spans="1:30" ht="20.100000000000001" customHeight="1" x14ac:dyDescent="0.25">
      <c r="A32" s="556">
        <v>20</v>
      </c>
      <c r="B32" s="130">
        <f>'9'!B28</f>
        <v>0</v>
      </c>
      <c r="C32" s="130">
        <f>'9'!C28</f>
        <v>0</v>
      </c>
      <c r="D32" s="336">
        <f>'21'!D31</f>
        <v>0</v>
      </c>
      <c r="E32" s="336">
        <f>'21'!G31</f>
        <v>0</v>
      </c>
      <c r="F32" s="241">
        <f t="shared" si="6"/>
        <v>0</v>
      </c>
      <c r="G32" s="295"/>
      <c r="H32" s="324" t="e">
        <f t="shared" si="0"/>
        <v>#DIV/0!</v>
      </c>
      <c r="I32" s="295"/>
      <c r="J32" s="324" t="e">
        <f t="shared" si="7"/>
        <v>#DIV/0!</v>
      </c>
      <c r="K32" s="295">
        <f t="shared" si="1"/>
        <v>0</v>
      </c>
      <c r="L32" s="324" t="e">
        <f t="shared" si="8"/>
        <v>#DIV/0!</v>
      </c>
      <c r="M32" s="295"/>
      <c r="N32" s="324" t="e">
        <f t="shared" si="9"/>
        <v>#DIV/0!</v>
      </c>
      <c r="O32" s="295"/>
      <c r="P32" s="324" t="e">
        <f t="shared" si="10"/>
        <v>#DIV/0!</v>
      </c>
      <c r="Q32" s="295">
        <f t="shared" si="2"/>
        <v>0</v>
      </c>
      <c r="R32" s="324" t="e">
        <f t="shared" si="11"/>
        <v>#DIV/0!</v>
      </c>
      <c r="S32" s="295">
        <f t="shared" si="12"/>
        <v>0</v>
      </c>
      <c r="T32" s="324" t="e">
        <f t="shared" si="13"/>
        <v>#DIV/0!</v>
      </c>
      <c r="U32" s="295">
        <f t="shared" si="14"/>
        <v>0</v>
      </c>
      <c r="V32" s="324" t="e">
        <f t="shared" si="15"/>
        <v>#DIV/0!</v>
      </c>
      <c r="W32" s="295">
        <f t="shared" si="16"/>
        <v>0</v>
      </c>
      <c r="X32" s="324" t="e">
        <f t="shared" si="17"/>
        <v>#DIV/0!</v>
      </c>
      <c r="Y32" s="295"/>
      <c r="Z32" s="324" t="e">
        <f t="shared" si="18"/>
        <v>#DIV/0!</v>
      </c>
      <c r="AA32" s="295"/>
      <c r="AB32" s="337" t="e">
        <f t="shared" si="3"/>
        <v>#DIV/0!</v>
      </c>
      <c r="AC32" s="295">
        <f t="shared" si="4"/>
        <v>0</v>
      </c>
      <c r="AD32" s="324" t="e">
        <f t="shared" si="5"/>
        <v>#DIV/0!</v>
      </c>
    </row>
    <row r="33" spans="1:30" ht="20.100000000000001" customHeight="1" x14ac:dyDescent="0.25">
      <c r="A33" s="227"/>
      <c r="B33" s="183"/>
      <c r="C33" s="183"/>
      <c r="D33" s="241"/>
      <c r="E33" s="241"/>
      <c r="F33" s="241"/>
      <c r="G33" s="295"/>
      <c r="H33" s="324"/>
      <c r="I33" s="295"/>
      <c r="J33" s="324"/>
      <c r="K33" s="295"/>
      <c r="L33" s="324"/>
      <c r="M33" s="295"/>
      <c r="N33" s="324"/>
      <c r="O33" s="295"/>
      <c r="P33" s="324"/>
      <c r="Q33" s="295"/>
      <c r="R33" s="324"/>
      <c r="S33" s="324"/>
      <c r="T33" s="324"/>
      <c r="U33" s="324"/>
      <c r="V33" s="324"/>
      <c r="W33" s="324"/>
      <c r="X33" s="324"/>
      <c r="Y33" s="295"/>
      <c r="Z33" s="324"/>
      <c r="AA33" s="295"/>
      <c r="AB33" s="337"/>
      <c r="AC33" s="295"/>
      <c r="AD33" s="324"/>
    </row>
    <row r="34" spans="1:30" ht="20.100000000000001" customHeight="1" x14ac:dyDescent="0.25">
      <c r="A34" s="227"/>
      <c r="B34" s="183"/>
      <c r="C34" s="183"/>
      <c r="D34" s="241"/>
      <c r="E34" s="241"/>
      <c r="F34" s="241"/>
      <c r="G34" s="295"/>
      <c r="H34" s="324"/>
      <c r="I34" s="295"/>
      <c r="J34" s="324"/>
      <c r="K34" s="295"/>
      <c r="L34" s="324"/>
      <c r="M34" s="295"/>
      <c r="N34" s="324"/>
      <c r="O34" s="295"/>
      <c r="P34" s="324"/>
      <c r="Q34" s="295"/>
      <c r="R34" s="324"/>
      <c r="S34" s="324"/>
      <c r="T34" s="324"/>
      <c r="U34" s="324"/>
      <c r="V34" s="324"/>
      <c r="W34" s="324"/>
      <c r="X34" s="324"/>
      <c r="Y34" s="295"/>
      <c r="Z34" s="324"/>
      <c r="AA34" s="295"/>
      <c r="AB34" s="337"/>
      <c r="AC34" s="295"/>
      <c r="AD34" s="324"/>
    </row>
    <row r="35" spans="1:30" s="222" customFormat="1" ht="27" customHeight="1" thickBot="1" x14ac:dyDescent="0.3">
      <c r="A35" s="339" t="s">
        <v>484</v>
      </c>
      <c r="B35" s="86"/>
      <c r="C35" s="86"/>
      <c r="D35" s="340">
        <f>SUM(D13:D34)</f>
        <v>0</v>
      </c>
      <c r="E35" s="340">
        <f>SUM(E13:E34)</f>
        <v>0</v>
      </c>
      <c r="F35" s="340">
        <f>SUM(F13:F34)</f>
        <v>0</v>
      </c>
      <c r="G35" s="306">
        <f>SUM(G13:G34)</f>
        <v>0</v>
      </c>
      <c r="H35" s="329" t="e">
        <f>G35/D35*100</f>
        <v>#DIV/0!</v>
      </c>
      <c r="I35" s="306">
        <f>SUM(I13:I34)</f>
        <v>0</v>
      </c>
      <c r="J35" s="329" t="e">
        <f>I35/E35*100</f>
        <v>#DIV/0!</v>
      </c>
      <c r="K35" s="306">
        <f>SUM(K13:K34)</f>
        <v>0</v>
      </c>
      <c r="L35" s="329" t="e">
        <f>K35/F35*100</f>
        <v>#DIV/0!</v>
      </c>
      <c r="M35" s="306">
        <f>SUM(M13:M34)</f>
        <v>0</v>
      </c>
      <c r="N35" s="329" t="e">
        <f>M35/D35*100</f>
        <v>#DIV/0!</v>
      </c>
      <c r="O35" s="306">
        <f>SUM(O13:O34)</f>
        <v>0</v>
      </c>
      <c r="P35" s="329" t="e">
        <f>O35/E35*100</f>
        <v>#DIV/0!</v>
      </c>
      <c r="Q35" s="306">
        <f>SUM(Q13:Q34)</f>
        <v>0</v>
      </c>
      <c r="R35" s="329" t="e">
        <f>Q35/F35*100</f>
        <v>#DIV/0!</v>
      </c>
      <c r="S35" s="306">
        <f>SUM(S13:S34)</f>
        <v>0</v>
      </c>
      <c r="T35" s="329" t="e">
        <f t="shared" ref="T35" si="19">S35/D35*100</f>
        <v>#DIV/0!</v>
      </c>
      <c r="U35" s="306">
        <f>SUM(U13:U34)</f>
        <v>0</v>
      </c>
      <c r="V35" s="329" t="e">
        <f t="shared" ref="V35" si="20">U35/E35*100</f>
        <v>#DIV/0!</v>
      </c>
      <c r="W35" s="306">
        <f>SUM(W13:W34)</f>
        <v>0</v>
      </c>
      <c r="X35" s="329" t="e">
        <f t="shared" ref="X35" si="21">W35/F35*100</f>
        <v>#DIV/0!</v>
      </c>
      <c r="Y35" s="306">
        <f>SUM(Y13:Y34)</f>
        <v>0</v>
      </c>
      <c r="Z35" s="329" t="e">
        <f>Y35/D35*100</f>
        <v>#DIV/0!</v>
      </c>
      <c r="AA35" s="306">
        <f>SUM(AA13:AA34)</f>
        <v>0</v>
      </c>
      <c r="AB35" s="341" t="e">
        <f>AA35/E35*100</f>
        <v>#DIV/0!</v>
      </c>
      <c r="AC35" s="306">
        <f>SUM(AC13:AC34)</f>
        <v>0</v>
      </c>
      <c r="AD35" s="329" t="e">
        <f>AC35/F35*100</f>
        <v>#DIV/0!</v>
      </c>
    </row>
    <row r="36" spans="1:30" x14ac:dyDescent="0.25">
      <c r="A36" s="1002"/>
      <c r="B36" s="563"/>
      <c r="C36" s="563"/>
      <c r="D36" s="563"/>
      <c r="E36" s="563"/>
      <c r="AB36" s="290"/>
    </row>
    <row r="37" spans="1:30" x14ac:dyDescent="0.25">
      <c r="A37" s="727" t="s">
        <v>411</v>
      </c>
    </row>
  </sheetData>
  <mergeCells count="22">
    <mergeCell ref="A7:A11"/>
    <mergeCell ref="B7:B11"/>
    <mergeCell ref="C7:C11"/>
    <mergeCell ref="D7:F10"/>
    <mergeCell ref="G7:AD7"/>
    <mergeCell ref="G8:X8"/>
    <mergeCell ref="Y8:AD9"/>
    <mergeCell ref="G9:L9"/>
    <mergeCell ref="M9:R9"/>
    <mergeCell ref="S9:X9"/>
    <mergeCell ref="AC10:AD10"/>
    <mergeCell ref="G10:H10"/>
    <mergeCell ref="I10:J10"/>
    <mergeCell ref="K10:L10"/>
    <mergeCell ref="M10:N10"/>
    <mergeCell ref="O10:P10"/>
    <mergeCell ref="AA10:AB10"/>
    <mergeCell ref="Q10:R10"/>
    <mergeCell ref="S10:T10"/>
    <mergeCell ref="U10:V10"/>
    <mergeCell ref="W10:X10"/>
    <mergeCell ref="Y10:Z10"/>
  </mergeCells>
  <printOptions horizontalCentered="1"/>
  <pageMargins left="0.81" right="0.8" top="1.1499999999999999" bottom="0.9" header="0" footer="0"/>
  <pageSetup paperSize="9" scale="38" orientation="landscape" horizontalDpi="300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6095E-9F71-4D3B-840D-DCAB66356E9C}">
  <sheetPr codeName="Sheet33">
    <tabColor rgb="FF92D050"/>
    <pageSetUpPr fitToPage="1"/>
  </sheetPr>
  <dimension ref="A1:AD39"/>
  <sheetViews>
    <sheetView zoomScale="60" zoomScaleNormal="60" workbookViewId="0">
      <selection activeCell="A30" sqref="A30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6" width="8.5703125" style="70" customWidth="1"/>
    <col min="7" max="7" width="10.42578125" style="70" customWidth="1"/>
    <col min="8" max="8" width="9.42578125" style="70" customWidth="1"/>
    <col min="9" max="9" width="10.7109375" style="70" customWidth="1"/>
    <col min="10" max="10" width="9.42578125" style="70" customWidth="1"/>
    <col min="11" max="11" width="10.42578125" style="70" customWidth="1"/>
    <col min="12" max="12" width="9.42578125" style="70" customWidth="1"/>
    <col min="13" max="13" width="10.7109375" style="70" customWidth="1"/>
    <col min="14" max="14" width="9.42578125" style="70" customWidth="1"/>
    <col min="15" max="15" width="10.5703125" style="70" customWidth="1"/>
    <col min="16" max="16" width="9.42578125" style="70" customWidth="1"/>
    <col min="17" max="17" width="10.42578125" style="70" customWidth="1"/>
    <col min="18" max="18" width="9.42578125" style="70" customWidth="1"/>
    <col min="19" max="19" width="10.42578125" style="70" customWidth="1"/>
    <col min="20" max="20" width="9.42578125" style="70" customWidth="1"/>
    <col min="21" max="21" width="10.85546875" style="70" customWidth="1"/>
    <col min="22" max="22" width="9.42578125" style="70" customWidth="1"/>
    <col min="23" max="23" width="11.28515625" style="70" customWidth="1"/>
    <col min="24" max="24" width="9.42578125" style="70" customWidth="1"/>
    <col min="25" max="25" width="11.28515625" style="70" customWidth="1"/>
    <col min="26" max="26" width="9.42578125" style="70" customWidth="1"/>
    <col min="27" max="27" width="11.140625" style="70" customWidth="1"/>
    <col min="28" max="28" width="9.42578125" style="70" customWidth="1"/>
    <col min="29" max="29" width="12.28515625" style="70" customWidth="1"/>
    <col min="30" max="30" width="9.42578125" style="70" customWidth="1"/>
    <col min="31" max="256" width="9.140625" style="70"/>
    <col min="257" max="257" width="5.7109375" style="70" customWidth="1"/>
    <col min="258" max="259" width="21.7109375" style="70" customWidth="1"/>
    <col min="260" max="262" width="8.5703125" style="70" customWidth="1"/>
    <col min="263" max="286" width="9.42578125" style="70" customWidth="1"/>
    <col min="287" max="512" width="9.140625" style="70"/>
    <col min="513" max="513" width="5.7109375" style="70" customWidth="1"/>
    <col min="514" max="515" width="21.7109375" style="70" customWidth="1"/>
    <col min="516" max="518" width="8.5703125" style="70" customWidth="1"/>
    <col min="519" max="542" width="9.42578125" style="70" customWidth="1"/>
    <col min="543" max="768" width="9.140625" style="70"/>
    <col min="769" max="769" width="5.7109375" style="70" customWidth="1"/>
    <col min="770" max="771" width="21.7109375" style="70" customWidth="1"/>
    <col min="772" max="774" width="8.5703125" style="70" customWidth="1"/>
    <col min="775" max="798" width="9.42578125" style="70" customWidth="1"/>
    <col min="799" max="1024" width="9.140625" style="70"/>
    <col min="1025" max="1025" width="5.7109375" style="70" customWidth="1"/>
    <col min="1026" max="1027" width="21.7109375" style="70" customWidth="1"/>
    <col min="1028" max="1030" width="8.5703125" style="70" customWidth="1"/>
    <col min="1031" max="1054" width="9.42578125" style="70" customWidth="1"/>
    <col min="1055" max="1280" width="9.140625" style="70"/>
    <col min="1281" max="1281" width="5.7109375" style="70" customWidth="1"/>
    <col min="1282" max="1283" width="21.7109375" style="70" customWidth="1"/>
    <col min="1284" max="1286" width="8.5703125" style="70" customWidth="1"/>
    <col min="1287" max="1310" width="9.42578125" style="70" customWidth="1"/>
    <col min="1311" max="1536" width="9.140625" style="70"/>
    <col min="1537" max="1537" width="5.7109375" style="70" customWidth="1"/>
    <col min="1538" max="1539" width="21.7109375" style="70" customWidth="1"/>
    <col min="1540" max="1542" width="8.5703125" style="70" customWidth="1"/>
    <col min="1543" max="1566" width="9.42578125" style="70" customWidth="1"/>
    <col min="1567" max="1792" width="9.140625" style="70"/>
    <col min="1793" max="1793" width="5.7109375" style="70" customWidth="1"/>
    <col min="1794" max="1795" width="21.7109375" style="70" customWidth="1"/>
    <col min="1796" max="1798" width="8.5703125" style="70" customWidth="1"/>
    <col min="1799" max="1822" width="9.42578125" style="70" customWidth="1"/>
    <col min="1823" max="2048" width="9.140625" style="70"/>
    <col min="2049" max="2049" width="5.7109375" style="70" customWidth="1"/>
    <col min="2050" max="2051" width="21.7109375" style="70" customWidth="1"/>
    <col min="2052" max="2054" width="8.5703125" style="70" customWidth="1"/>
    <col min="2055" max="2078" width="9.42578125" style="70" customWidth="1"/>
    <col min="2079" max="2304" width="9.140625" style="70"/>
    <col min="2305" max="2305" width="5.7109375" style="70" customWidth="1"/>
    <col min="2306" max="2307" width="21.7109375" style="70" customWidth="1"/>
    <col min="2308" max="2310" width="8.5703125" style="70" customWidth="1"/>
    <col min="2311" max="2334" width="9.42578125" style="70" customWidth="1"/>
    <col min="2335" max="2560" width="9.140625" style="70"/>
    <col min="2561" max="2561" width="5.7109375" style="70" customWidth="1"/>
    <col min="2562" max="2563" width="21.7109375" style="70" customWidth="1"/>
    <col min="2564" max="2566" width="8.5703125" style="70" customWidth="1"/>
    <col min="2567" max="2590" width="9.42578125" style="70" customWidth="1"/>
    <col min="2591" max="2816" width="9.140625" style="70"/>
    <col min="2817" max="2817" width="5.7109375" style="70" customWidth="1"/>
    <col min="2818" max="2819" width="21.7109375" style="70" customWidth="1"/>
    <col min="2820" max="2822" width="8.5703125" style="70" customWidth="1"/>
    <col min="2823" max="2846" width="9.42578125" style="70" customWidth="1"/>
    <col min="2847" max="3072" width="9.140625" style="70"/>
    <col min="3073" max="3073" width="5.7109375" style="70" customWidth="1"/>
    <col min="3074" max="3075" width="21.7109375" style="70" customWidth="1"/>
    <col min="3076" max="3078" width="8.5703125" style="70" customWidth="1"/>
    <col min="3079" max="3102" width="9.42578125" style="70" customWidth="1"/>
    <col min="3103" max="3328" width="9.140625" style="70"/>
    <col min="3329" max="3329" width="5.7109375" style="70" customWidth="1"/>
    <col min="3330" max="3331" width="21.7109375" style="70" customWidth="1"/>
    <col min="3332" max="3334" width="8.5703125" style="70" customWidth="1"/>
    <col min="3335" max="3358" width="9.42578125" style="70" customWidth="1"/>
    <col min="3359" max="3584" width="9.140625" style="70"/>
    <col min="3585" max="3585" width="5.7109375" style="70" customWidth="1"/>
    <col min="3586" max="3587" width="21.7109375" style="70" customWidth="1"/>
    <col min="3588" max="3590" width="8.5703125" style="70" customWidth="1"/>
    <col min="3591" max="3614" width="9.42578125" style="70" customWidth="1"/>
    <col min="3615" max="3840" width="9.140625" style="70"/>
    <col min="3841" max="3841" width="5.7109375" style="70" customWidth="1"/>
    <col min="3842" max="3843" width="21.7109375" style="70" customWidth="1"/>
    <col min="3844" max="3846" width="8.5703125" style="70" customWidth="1"/>
    <col min="3847" max="3870" width="9.42578125" style="70" customWidth="1"/>
    <col min="3871" max="4096" width="9.140625" style="70"/>
    <col min="4097" max="4097" width="5.7109375" style="70" customWidth="1"/>
    <col min="4098" max="4099" width="21.7109375" style="70" customWidth="1"/>
    <col min="4100" max="4102" width="8.5703125" style="70" customWidth="1"/>
    <col min="4103" max="4126" width="9.42578125" style="70" customWidth="1"/>
    <col min="4127" max="4352" width="9.140625" style="70"/>
    <col min="4353" max="4353" width="5.7109375" style="70" customWidth="1"/>
    <col min="4354" max="4355" width="21.7109375" style="70" customWidth="1"/>
    <col min="4356" max="4358" width="8.5703125" style="70" customWidth="1"/>
    <col min="4359" max="4382" width="9.42578125" style="70" customWidth="1"/>
    <col min="4383" max="4608" width="9.140625" style="70"/>
    <col min="4609" max="4609" width="5.7109375" style="70" customWidth="1"/>
    <col min="4610" max="4611" width="21.7109375" style="70" customWidth="1"/>
    <col min="4612" max="4614" width="8.5703125" style="70" customWidth="1"/>
    <col min="4615" max="4638" width="9.42578125" style="70" customWidth="1"/>
    <col min="4639" max="4864" width="9.140625" style="70"/>
    <col min="4865" max="4865" width="5.7109375" style="70" customWidth="1"/>
    <col min="4866" max="4867" width="21.7109375" style="70" customWidth="1"/>
    <col min="4868" max="4870" width="8.5703125" style="70" customWidth="1"/>
    <col min="4871" max="4894" width="9.42578125" style="70" customWidth="1"/>
    <col min="4895" max="5120" width="9.140625" style="70"/>
    <col min="5121" max="5121" width="5.7109375" style="70" customWidth="1"/>
    <col min="5122" max="5123" width="21.7109375" style="70" customWidth="1"/>
    <col min="5124" max="5126" width="8.5703125" style="70" customWidth="1"/>
    <col min="5127" max="5150" width="9.42578125" style="70" customWidth="1"/>
    <col min="5151" max="5376" width="9.140625" style="70"/>
    <col min="5377" max="5377" width="5.7109375" style="70" customWidth="1"/>
    <col min="5378" max="5379" width="21.7109375" style="70" customWidth="1"/>
    <col min="5380" max="5382" width="8.5703125" style="70" customWidth="1"/>
    <col min="5383" max="5406" width="9.42578125" style="70" customWidth="1"/>
    <col min="5407" max="5632" width="9.140625" style="70"/>
    <col min="5633" max="5633" width="5.7109375" style="70" customWidth="1"/>
    <col min="5634" max="5635" width="21.7109375" style="70" customWidth="1"/>
    <col min="5636" max="5638" width="8.5703125" style="70" customWidth="1"/>
    <col min="5639" max="5662" width="9.42578125" style="70" customWidth="1"/>
    <col min="5663" max="5888" width="9.140625" style="70"/>
    <col min="5889" max="5889" width="5.7109375" style="70" customWidth="1"/>
    <col min="5890" max="5891" width="21.7109375" style="70" customWidth="1"/>
    <col min="5892" max="5894" width="8.5703125" style="70" customWidth="1"/>
    <col min="5895" max="5918" width="9.42578125" style="70" customWidth="1"/>
    <col min="5919" max="6144" width="9.140625" style="70"/>
    <col min="6145" max="6145" width="5.7109375" style="70" customWidth="1"/>
    <col min="6146" max="6147" width="21.7109375" style="70" customWidth="1"/>
    <col min="6148" max="6150" width="8.5703125" style="70" customWidth="1"/>
    <col min="6151" max="6174" width="9.42578125" style="70" customWidth="1"/>
    <col min="6175" max="6400" width="9.140625" style="70"/>
    <col min="6401" max="6401" width="5.7109375" style="70" customWidth="1"/>
    <col min="6402" max="6403" width="21.7109375" style="70" customWidth="1"/>
    <col min="6404" max="6406" width="8.5703125" style="70" customWidth="1"/>
    <col min="6407" max="6430" width="9.42578125" style="70" customWidth="1"/>
    <col min="6431" max="6656" width="9.140625" style="70"/>
    <col min="6657" max="6657" width="5.7109375" style="70" customWidth="1"/>
    <col min="6658" max="6659" width="21.7109375" style="70" customWidth="1"/>
    <col min="6660" max="6662" width="8.5703125" style="70" customWidth="1"/>
    <col min="6663" max="6686" width="9.42578125" style="70" customWidth="1"/>
    <col min="6687" max="6912" width="9.140625" style="70"/>
    <col min="6913" max="6913" width="5.7109375" style="70" customWidth="1"/>
    <col min="6914" max="6915" width="21.7109375" style="70" customWidth="1"/>
    <col min="6916" max="6918" width="8.5703125" style="70" customWidth="1"/>
    <col min="6919" max="6942" width="9.42578125" style="70" customWidth="1"/>
    <col min="6943" max="7168" width="9.140625" style="70"/>
    <col min="7169" max="7169" width="5.7109375" style="70" customWidth="1"/>
    <col min="7170" max="7171" width="21.7109375" style="70" customWidth="1"/>
    <col min="7172" max="7174" width="8.5703125" style="70" customWidth="1"/>
    <col min="7175" max="7198" width="9.42578125" style="70" customWidth="1"/>
    <col min="7199" max="7424" width="9.140625" style="70"/>
    <col min="7425" max="7425" width="5.7109375" style="70" customWidth="1"/>
    <col min="7426" max="7427" width="21.7109375" style="70" customWidth="1"/>
    <col min="7428" max="7430" width="8.5703125" style="70" customWidth="1"/>
    <col min="7431" max="7454" width="9.42578125" style="70" customWidth="1"/>
    <col min="7455" max="7680" width="9.140625" style="70"/>
    <col min="7681" max="7681" width="5.7109375" style="70" customWidth="1"/>
    <col min="7682" max="7683" width="21.7109375" style="70" customWidth="1"/>
    <col min="7684" max="7686" width="8.5703125" style="70" customWidth="1"/>
    <col min="7687" max="7710" width="9.42578125" style="70" customWidth="1"/>
    <col min="7711" max="7936" width="9.140625" style="70"/>
    <col min="7937" max="7937" width="5.7109375" style="70" customWidth="1"/>
    <col min="7938" max="7939" width="21.7109375" style="70" customWidth="1"/>
    <col min="7940" max="7942" width="8.5703125" style="70" customWidth="1"/>
    <col min="7943" max="7966" width="9.42578125" style="70" customWidth="1"/>
    <col min="7967" max="8192" width="9.140625" style="70"/>
    <col min="8193" max="8193" width="5.7109375" style="70" customWidth="1"/>
    <col min="8194" max="8195" width="21.7109375" style="70" customWidth="1"/>
    <col min="8196" max="8198" width="8.5703125" style="70" customWidth="1"/>
    <col min="8199" max="8222" width="9.42578125" style="70" customWidth="1"/>
    <col min="8223" max="8448" width="9.140625" style="70"/>
    <col min="8449" max="8449" width="5.7109375" style="70" customWidth="1"/>
    <col min="8450" max="8451" width="21.7109375" style="70" customWidth="1"/>
    <col min="8452" max="8454" width="8.5703125" style="70" customWidth="1"/>
    <col min="8455" max="8478" width="9.42578125" style="70" customWidth="1"/>
    <col min="8479" max="8704" width="9.140625" style="70"/>
    <col min="8705" max="8705" width="5.7109375" style="70" customWidth="1"/>
    <col min="8706" max="8707" width="21.7109375" style="70" customWidth="1"/>
    <col min="8708" max="8710" width="8.5703125" style="70" customWidth="1"/>
    <col min="8711" max="8734" width="9.42578125" style="70" customWidth="1"/>
    <col min="8735" max="8960" width="9.140625" style="70"/>
    <col min="8961" max="8961" width="5.7109375" style="70" customWidth="1"/>
    <col min="8962" max="8963" width="21.7109375" style="70" customWidth="1"/>
    <col min="8964" max="8966" width="8.5703125" style="70" customWidth="1"/>
    <col min="8967" max="8990" width="9.42578125" style="70" customWidth="1"/>
    <col min="8991" max="9216" width="9.140625" style="70"/>
    <col min="9217" max="9217" width="5.7109375" style="70" customWidth="1"/>
    <col min="9218" max="9219" width="21.7109375" style="70" customWidth="1"/>
    <col min="9220" max="9222" width="8.5703125" style="70" customWidth="1"/>
    <col min="9223" max="9246" width="9.42578125" style="70" customWidth="1"/>
    <col min="9247" max="9472" width="9.140625" style="70"/>
    <col min="9473" max="9473" width="5.7109375" style="70" customWidth="1"/>
    <col min="9474" max="9475" width="21.7109375" style="70" customWidth="1"/>
    <col min="9476" max="9478" width="8.5703125" style="70" customWidth="1"/>
    <col min="9479" max="9502" width="9.42578125" style="70" customWidth="1"/>
    <col min="9503" max="9728" width="9.140625" style="70"/>
    <col min="9729" max="9729" width="5.7109375" style="70" customWidth="1"/>
    <col min="9730" max="9731" width="21.7109375" style="70" customWidth="1"/>
    <col min="9732" max="9734" width="8.5703125" style="70" customWidth="1"/>
    <col min="9735" max="9758" width="9.42578125" style="70" customWidth="1"/>
    <col min="9759" max="9984" width="9.140625" style="70"/>
    <col min="9985" max="9985" width="5.7109375" style="70" customWidth="1"/>
    <col min="9986" max="9987" width="21.7109375" style="70" customWidth="1"/>
    <col min="9988" max="9990" width="8.5703125" style="70" customWidth="1"/>
    <col min="9991" max="10014" width="9.42578125" style="70" customWidth="1"/>
    <col min="10015" max="10240" width="9.140625" style="70"/>
    <col min="10241" max="10241" width="5.7109375" style="70" customWidth="1"/>
    <col min="10242" max="10243" width="21.7109375" style="70" customWidth="1"/>
    <col min="10244" max="10246" width="8.5703125" style="70" customWidth="1"/>
    <col min="10247" max="10270" width="9.42578125" style="70" customWidth="1"/>
    <col min="10271" max="10496" width="9.140625" style="70"/>
    <col min="10497" max="10497" width="5.7109375" style="70" customWidth="1"/>
    <col min="10498" max="10499" width="21.7109375" style="70" customWidth="1"/>
    <col min="10500" max="10502" width="8.5703125" style="70" customWidth="1"/>
    <col min="10503" max="10526" width="9.42578125" style="70" customWidth="1"/>
    <col min="10527" max="10752" width="9.140625" style="70"/>
    <col min="10753" max="10753" width="5.7109375" style="70" customWidth="1"/>
    <col min="10754" max="10755" width="21.7109375" style="70" customWidth="1"/>
    <col min="10756" max="10758" width="8.5703125" style="70" customWidth="1"/>
    <col min="10759" max="10782" width="9.42578125" style="70" customWidth="1"/>
    <col min="10783" max="11008" width="9.140625" style="70"/>
    <col min="11009" max="11009" width="5.7109375" style="70" customWidth="1"/>
    <col min="11010" max="11011" width="21.7109375" style="70" customWidth="1"/>
    <col min="11012" max="11014" width="8.5703125" style="70" customWidth="1"/>
    <col min="11015" max="11038" width="9.42578125" style="70" customWidth="1"/>
    <col min="11039" max="11264" width="9.140625" style="70"/>
    <col min="11265" max="11265" width="5.7109375" style="70" customWidth="1"/>
    <col min="11266" max="11267" width="21.7109375" style="70" customWidth="1"/>
    <col min="11268" max="11270" width="8.5703125" style="70" customWidth="1"/>
    <col min="11271" max="11294" width="9.42578125" style="70" customWidth="1"/>
    <col min="11295" max="11520" width="9.140625" style="70"/>
    <col min="11521" max="11521" width="5.7109375" style="70" customWidth="1"/>
    <col min="11522" max="11523" width="21.7109375" style="70" customWidth="1"/>
    <col min="11524" max="11526" width="8.5703125" style="70" customWidth="1"/>
    <col min="11527" max="11550" width="9.42578125" style="70" customWidth="1"/>
    <col min="11551" max="11776" width="9.140625" style="70"/>
    <col min="11777" max="11777" width="5.7109375" style="70" customWidth="1"/>
    <col min="11778" max="11779" width="21.7109375" style="70" customWidth="1"/>
    <col min="11780" max="11782" width="8.5703125" style="70" customWidth="1"/>
    <col min="11783" max="11806" width="9.42578125" style="70" customWidth="1"/>
    <col min="11807" max="12032" width="9.140625" style="70"/>
    <col min="12033" max="12033" width="5.7109375" style="70" customWidth="1"/>
    <col min="12034" max="12035" width="21.7109375" style="70" customWidth="1"/>
    <col min="12036" max="12038" width="8.5703125" style="70" customWidth="1"/>
    <col min="12039" max="12062" width="9.42578125" style="70" customWidth="1"/>
    <col min="12063" max="12288" width="9.140625" style="70"/>
    <col min="12289" max="12289" width="5.7109375" style="70" customWidth="1"/>
    <col min="12290" max="12291" width="21.7109375" style="70" customWidth="1"/>
    <col min="12292" max="12294" width="8.5703125" style="70" customWidth="1"/>
    <col min="12295" max="12318" width="9.42578125" style="70" customWidth="1"/>
    <col min="12319" max="12544" width="9.140625" style="70"/>
    <col min="12545" max="12545" width="5.7109375" style="70" customWidth="1"/>
    <col min="12546" max="12547" width="21.7109375" style="70" customWidth="1"/>
    <col min="12548" max="12550" width="8.5703125" style="70" customWidth="1"/>
    <col min="12551" max="12574" width="9.42578125" style="70" customWidth="1"/>
    <col min="12575" max="12800" width="9.140625" style="70"/>
    <col min="12801" max="12801" width="5.7109375" style="70" customWidth="1"/>
    <col min="12802" max="12803" width="21.7109375" style="70" customWidth="1"/>
    <col min="12804" max="12806" width="8.5703125" style="70" customWidth="1"/>
    <col min="12807" max="12830" width="9.42578125" style="70" customWidth="1"/>
    <col min="12831" max="13056" width="9.140625" style="70"/>
    <col min="13057" max="13057" width="5.7109375" style="70" customWidth="1"/>
    <col min="13058" max="13059" width="21.7109375" style="70" customWidth="1"/>
    <col min="13060" max="13062" width="8.5703125" style="70" customWidth="1"/>
    <col min="13063" max="13086" width="9.42578125" style="70" customWidth="1"/>
    <col min="13087" max="13312" width="9.140625" style="70"/>
    <col min="13313" max="13313" width="5.7109375" style="70" customWidth="1"/>
    <col min="13314" max="13315" width="21.7109375" style="70" customWidth="1"/>
    <col min="13316" max="13318" width="8.5703125" style="70" customWidth="1"/>
    <col min="13319" max="13342" width="9.42578125" style="70" customWidth="1"/>
    <col min="13343" max="13568" width="9.140625" style="70"/>
    <col min="13569" max="13569" width="5.7109375" style="70" customWidth="1"/>
    <col min="13570" max="13571" width="21.7109375" style="70" customWidth="1"/>
    <col min="13572" max="13574" width="8.5703125" style="70" customWidth="1"/>
    <col min="13575" max="13598" width="9.42578125" style="70" customWidth="1"/>
    <col min="13599" max="13824" width="9.140625" style="70"/>
    <col min="13825" max="13825" width="5.7109375" style="70" customWidth="1"/>
    <col min="13826" max="13827" width="21.7109375" style="70" customWidth="1"/>
    <col min="13828" max="13830" width="8.5703125" style="70" customWidth="1"/>
    <col min="13831" max="13854" width="9.42578125" style="70" customWidth="1"/>
    <col min="13855" max="14080" width="9.140625" style="70"/>
    <col min="14081" max="14081" width="5.7109375" style="70" customWidth="1"/>
    <col min="14082" max="14083" width="21.7109375" style="70" customWidth="1"/>
    <col min="14084" max="14086" width="8.5703125" style="70" customWidth="1"/>
    <col min="14087" max="14110" width="9.42578125" style="70" customWidth="1"/>
    <col min="14111" max="14336" width="9.140625" style="70"/>
    <col min="14337" max="14337" width="5.7109375" style="70" customWidth="1"/>
    <col min="14338" max="14339" width="21.7109375" style="70" customWidth="1"/>
    <col min="14340" max="14342" width="8.5703125" style="70" customWidth="1"/>
    <col min="14343" max="14366" width="9.42578125" style="70" customWidth="1"/>
    <col min="14367" max="14592" width="9.140625" style="70"/>
    <col min="14593" max="14593" width="5.7109375" style="70" customWidth="1"/>
    <col min="14594" max="14595" width="21.7109375" style="70" customWidth="1"/>
    <col min="14596" max="14598" width="8.5703125" style="70" customWidth="1"/>
    <col min="14599" max="14622" width="9.42578125" style="70" customWidth="1"/>
    <col min="14623" max="14848" width="9.140625" style="70"/>
    <col min="14849" max="14849" width="5.7109375" style="70" customWidth="1"/>
    <col min="14850" max="14851" width="21.7109375" style="70" customWidth="1"/>
    <col min="14852" max="14854" width="8.5703125" style="70" customWidth="1"/>
    <col min="14855" max="14878" width="9.42578125" style="70" customWidth="1"/>
    <col min="14879" max="15104" width="9.140625" style="70"/>
    <col min="15105" max="15105" width="5.7109375" style="70" customWidth="1"/>
    <col min="15106" max="15107" width="21.7109375" style="70" customWidth="1"/>
    <col min="15108" max="15110" width="8.5703125" style="70" customWidth="1"/>
    <col min="15111" max="15134" width="9.42578125" style="70" customWidth="1"/>
    <col min="15135" max="15360" width="9.140625" style="70"/>
    <col min="15361" max="15361" width="5.7109375" style="70" customWidth="1"/>
    <col min="15362" max="15363" width="21.7109375" style="70" customWidth="1"/>
    <col min="15364" max="15366" width="8.5703125" style="70" customWidth="1"/>
    <col min="15367" max="15390" width="9.42578125" style="70" customWidth="1"/>
    <col min="15391" max="15616" width="9.140625" style="70"/>
    <col min="15617" max="15617" width="5.7109375" style="70" customWidth="1"/>
    <col min="15618" max="15619" width="21.7109375" style="70" customWidth="1"/>
    <col min="15620" max="15622" width="8.5703125" style="70" customWidth="1"/>
    <col min="15623" max="15646" width="9.42578125" style="70" customWidth="1"/>
    <col min="15647" max="15872" width="9.140625" style="70"/>
    <col min="15873" max="15873" width="5.7109375" style="70" customWidth="1"/>
    <col min="15874" max="15875" width="21.7109375" style="70" customWidth="1"/>
    <col min="15876" max="15878" width="8.5703125" style="70" customWidth="1"/>
    <col min="15879" max="15902" width="9.42578125" style="70" customWidth="1"/>
    <col min="15903" max="16128" width="9.140625" style="70"/>
    <col min="16129" max="16129" width="5.7109375" style="70" customWidth="1"/>
    <col min="16130" max="16131" width="21.7109375" style="70" customWidth="1"/>
    <col min="16132" max="16134" width="8.5703125" style="70" customWidth="1"/>
    <col min="16135" max="16158" width="9.42578125" style="70" customWidth="1"/>
    <col min="16159" max="16384" width="9.140625" style="70"/>
  </cols>
  <sheetData>
    <row r="1" spans="1:30" ht="15.75" x14ac:dyDescent="0.25">
      <c r="A1" s="289" t="s">
        <v>1081</v>
      </c>
    </row>
    <row r="3" spans="1:30" ht="15.75" x14ac:dyDescent="0.25">
      <c r="A3" s="586" t="s">
        <v>1080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</row>
    <row r="4" spans="1:30" ht="15.75" x14ac:dyDescent="0.25">
      <c r="A4" s="222"/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587" t="str">
        <f>'1'!$E$5</f>
        <v>KABUPATEN/KOTA</v>
      </c>
      <c r="N4" s="588" t="str">
        <f>'1'!$F$5</f>
        <v>….......</v>
      </c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  <c r="AA4" s="586"/>
      <c r="AB4" s="586"/>
      <c r="AC4" s="586"/>
      <c r="AD4" s="586"/>
    </row>
    <row r="5" spans="1:30" ht="15.75" x14ac:dyDescent="0.25">
      <c r="A5" s="222"/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587" t="str">
        <f>'1'!$E$6</f>
        <v>TAHUN</v>
      </c>
      <c r="N5" s="588" t="str">
        <f>'1'!$F$6</f>
        <v>….......</v>
      </c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  <c r="AA5" s="586"/>
      <c r="AB5" s="586"/>
      <c r="AC5" s="586"/>
      <c r="AD5" s="586"/>
    </row>
    <row r="6" spans="1:30" ht="15.75" thickBot="1" x14ac:dyDescent="0.3"/>
    <row r="7" spans="1:30" ht="20.100000000000001" customHeight="1" x14ac:dyDescent="0.25">
      <c r="A7" s="1096" t="s">
        <v>2</v>
      </c>
      <c r="B7" s="1096" t="s">
        <v>254</v>
      </c>
      <c r="C7" s="1096" t="s">
        <v>409</v>
      </c>
      <c r="D7" s="1113" t="s">
        <v>1150</v>
      </c>
      <c r="E7" s="1113"/>
      <c r="F7" s="1113"/>
      <c r="G7" s="800" t="s">
        <v>676</v>
      </c>
      <c r="H7" s="801"/>
      <c r="I7" s="801"/>
      <c r="J7" s="801"/>
      <c r="K7" s="801"/>
      <c r="L7" s="801"/>
      <c r="M7" s="800"/>
      <c r="N7" s="801"/>
      <c r="O7" s="802"/>
      <c r="P7" s="801"/>
      <c r="Q7" s="801"/>
      <c r="R7" s="801"/>
      <c r="S7" s="800"/>
      <c r="T7" s="801"/>
      <c r="U7" s="802"/>
      <c r="V7" s="801"/>
      <c r="W7" s="801"/>
      <c r="X7" s="801"/>
      <c r="Y7" s="800"/>
      <c r="Z7" s="801"/>
      <c r="AA7" s="802"/>
      <c r="AB7" s="801"/>
      <c r="AC7" s="801"/>
      <c r="AD7" s="802"/>
    </row>
    <row r="8" spans="1:30" ht="20.100000000000001" customHeight="1" x14ac:dyDescent="0.25">
      <c r="A8" s="1070"/>
      <c r="B8" s="1070"/>
      <c r="C8" s="1070"/>
      <c r="D8" s="1156"/>
      <c r="E8" s="1156"/>
      <c r="F8" s="1156"/>
      <c r="G8" s="803" t="s">
        <v>682</v>
      </c>
      <c r="H8" s="804"/>
      <c r="I8" s="804"/>
      <c r="J8" s="804"/>
      <c r="K8" s="804"/>
      <c r="L8" s="805"/>
      <c r="M8" s="803" t="s">
        <v>683</v>
      </c>
      <c r="N8" s="804"/>
      <c r="O8" s="805"/>
      <c r="P8" s="804"/>
      <c r="Q8" s="804"/>
      <c r="R8" s="805"/>
      <c r="S8" s="803" t="s">
        <v>684</v>
      </c>
      <c r="T8" s="804"/>
      <c r="U8" s="805"/>
      <c r="V8" s="804"/>
      <c r="W8" s="804"/>
      <c r="X8" s="805"/>
      <c r="Y8" s="803" t="s">
        <v>685</v>
      </c>
      <c r="Z8" s="804"/>
      <c r="AA8" s="805"/>
      <c r="AB8" s="804"/>
      <c r="AC8" s="804"/>
      <c r="AD8" s="805"/>
    </row>
    <row r="9" spans="1:30" ht="20.100000000000001" customHeight="1" x14ac:dyDescent="0.25">
      <c r="A9" s="1070"/>
      <c r="B9" s="1070"/>
      <c r="C9" s="1070"/>
      <c r="D9" s="1156"/>
      <c r="E9" s="1156"/>
      <c r="F9" s="1156"/>
      <c r="G9" s="1097" t="s">
        <v>6</v>
      </c>
      <c r="H9" s="1098"/>
      <c r="I9" s="1097" t="s">
        <v>7</v>
      </c>
      <c r="J9" s="1098"/>
      <c r="K9" s="1097" t="s">
        <v>8</v>
      </c>
      <c r="L9" s="1098"/>
      <c r="M9" s="1097" t="s">
        <v>6</v>
      </c>
      <c r="N9" s="1098"/>
      <c r="O9" s="1152" t="s">
        <v>7</v>
      </c>
      <c r="P9" s="1098"/>
      <c r="Q9" s="1097" t="s">
        <v>8</v>
      </c>
      <c r="R9" s="1098"/>
      <c r="S9" s="1097" t="s">
        <v>6</v>
      </c>
      <c r="T9" s="1098"/>
      <c r="U9" s="1152" t="s">
        <v>7</v>
      </c>
      <c r="V9" s="1098"/>
      <c r="W9" s="1097" t="s">
        <v>8</v>
      </c>
      <c r="X9" s="1098"/>
      <c r="Y9" s="1097" t="s">
        <v>6</v>
      </c>
      <c r="Z9" s="1098"/>
      <c r="AA9" s="1152" t="s">
        <v>7</v>
      </c>
      <c r="AB9" s="1098"/>
      <c r="AC9" s="1097" t="s">
        <v>8</v>
      </c>
      <c r="AD9" s="1099"/>
    </row>
    <row r="10" spans="1:30" ht="20.100000000000001" customHeight="1" x14ac:dyDescent="0.25">
      <c r="A10" s="1071"/>
      <c r="B10" s="1071"/>
      <c r="C10" s="1071"/>
      <c r="D10" s="763" t="s">
        <v>6</v>
      </c>
      <c r="E10" s="763" t="s">
        <v>7</v>
      </c>
      <c r="F10" s="763" t="s">
        <v>370</v>
      </c>
      <c r="G10" s="763" t="s">
        <v>256</v>
      </c>
      <c r="H10" s="763" t="s">
        <v>27</v>
      </c>
      <c r="I10" s="763" t="s">
        <v>256</v>
      </c>
      <c r="J10" s="763" t="s">
        <v>27</v>
      </c>
      <c r="K10" s="763" t="s">
        <v>256</v>
      </c>
      <c r="L10" s="763" t="s">
        <v>27</v>
      </c>
      <c r="M10" s="763" t="s">
        <v>256</v>
      </c>
      <c r="N10" s="763" t="s">
        <v>27</v>
      </c>
      <c r="O10" s="763" t="s">
        <v>256</v>
      </c>
      <c r="P10" s="766" t="s">
        <v>27</v>
      </c>
      <c r="Q10" s="763" t="s">
        <v>256</v>
      </c>
      <c r="R10" s="763" t="s">
        <v>27</v>
      </c>
      <c r="S10" s="763" t="s">
        <v>256</v>
      </c>
      <c r="T10" s="763" t="s">
        <v>27</v>
      </c>
      <c r="U10" s="763" t="s">
        <v>256</v>
      </c>
      <c r="V10" s="766" t="s">
        <v>27</v>
      </c>
      <c r="W10" s="763" t="s">
        <v>256</v>
      </c>
      <c r="X10" s="763" t="s">
        <v>27</v>
      </c>
      <c r="Y10" s="763" t="s">
        <v>256</v>
      </c>
      <c r="Z10" s="763" t="s">
        <v>27</v>
      </c>
      <c r="AA10" s="763" t="s">
        <v>256</v>
      </c>
      <c r="AB10" s="766" t="s">
        <v>27</v>
      </c>
      <c r="AC10" s="763" t="s">
        <v>256</v>
      </c>
      <c r="AD10" s="763" t="s">
        <v>27</v>
      </c>
    </row>
    <row r="11" spans="1:30" s="908" customFormat="1" ht="20.100000000000001" customHeight="1" x14ac:dyDescent="0.25">
      <c r="A11" s="906">
        <v>1</v>
      </c>
      <c r="B11" s="906">
        <v>2</v>
      </c>
      <c r="C11" s="906">
        <v>3</v>
      </c>
      <c r="D11" s="906">
        <v>4</v>
      </c>
      <c r="E11" s="906">
        <v>5</v>
      </c>
      <c r="F11" s="906">
        <v>6</v>
      </c>
      <c r="G11" s="906">
        <v>7</v>
      </c>
      <c r="H11" s="906">
        <v>8</v>
      </c>
      <c r="I11" s="906">
        <v>9</v>
      </c>
      <c r="J11" s="906">
        <v>10</v>
      </c>
      <c r="K11" s="906">
        <v>11</v>
      </c>
      <c r="L11" s="906">
        <v>12</v>
      </c>
      <c r="M11" s="906">
        <v>13</v>
      </c>
      <c r="N11" s="906">
        <v>14</v>
      </c>
      <c r="O11" s="906">
        <v>15</v>
      </c>
      <c r="P11" s="918">
        <v>16</v>
      </c>
      <c r="Q11" s="906">
        <v>17</v>
      </c>
      <c r="R11" s="906">
        <v>18</v>
      </c>
      <c r="S11" s="906">
        <v>19</v>
      </c>
      <c r="T11" s="906">
        <v>20</v>
      </c>
      <c r="U11" s="906">
        <v>21</v>
      </c>
      <c r="V11" s="906">
        <v>22</v>
      </c>
      <c r="W11" s="906">
        <v>23</v>
      </c>
      <c r="X11" s="906">
        <v>24</v>
      </c>
      <c r="Y11" s="906">
        <v>25</v>
      </c>
      <c r="Z11" s="906">
        <v>26</v>
      </c>
      <c r="AA11" s="906">
        <v>27</v>
      </c>
      <c r="AB11" s="906">
        <v>28</v>
      </c>
      <c r="AC11" s="906">
        <v>29</v>
      </c>
      <c r="AD11" s="906">
        <v>30</v>
      </c>
    </row>
    <row r="12" spans="1:30" ht="20.100000000000001" customHeight="1" x14ac:dyDescent="0.25">
      <c r="A12" s="560">
        <v>1</v>
      </c>
      <c r="B12" s="130">
        <f>'9'!B9</f>
        <v>0</v>
      </c>
      <c r="C12" s="130">
        <f>'9'!C9</f>
        <v>0</v>
      </c>
      <c r="D12" s="342">
        <f>'40'!D11</f>
        <v>0</v>
      </c>
      <c r="E12" s="342">
        <f>'40'!E11</f>
        <v>0</v>
      </c>
      <c r="F12" s="140">
        <f>SUM(D12:E12)</f>
        <v>0</v>
      </c>
      <c r="G12" s="140"/>
      <c r="H12" s="324" t="e">
        <f>G12/D12*100</f>
        <v>#DIV/0!</v>
      </c>
      <c r="I12" s="140"/>
      <c r="J12" s="324" t="e">
        <f t="shared" ref="J12:J31" si="0">I12/E12*100</f>
        <v>#DIV/0!</v>
      </c>
      <c r="K12" s="140">
        <f t="shared" ref="K12:K31" si="1">SUM(G12,I12)</f>
        <v>0</v>
      </c>
      <c r="L12" s="324" t="e">
        <f t="shared" ref="L12:L31" si="2">K12/F12*100</f>
        <v>#DIV/0!</v>
      </c>
      <c r="M12" s="140"/>
      <c r="N12" s="324" t="e">
        <f t="shared" ref="N12:N31" si="3">M12/D12*100</f>
        <v>#DIV/0!</v>
      </c>
      <c r="O12" s="140"/>
      <c r="P12" s="337" t="e">
        <f t="shared" ref="P12:P31" si="4">O12/E12*100</f>
        <v>#DIV/0!</v>
      </c>
      <c r="Q12" s="140">
        <f t="shared" ref="Q12:Q31" si="5">SUM(M12,O12)</f>
        <v>0</v>
      </c>
      <c r="R12" s="324" t="e">
        <f t="shared" ref="R12:R31" si="6">Q12/F12*100</f>
        <v>#DIV/0!</v>
      </c>
      <c r="S12" s="140"/>
      <c r="T12" s="324" t="e">
        <f>S12/D12*100</f>
        <v>#DIV/0!</v>
      </c>
      <c r="U12" s="140"/>
      <c r="V12" s="337" t="e">
        <f>U12/E12*100</f>
        <v>#DIV/0!</v>
      </c>
      <c r="W12" s="140">
        <f t="shared" ref="W12:W31" si="7">SUM(S12,U12)</f>
        <v>0</v>
      </c>
      <c r="X12" s="324" t="e">
        <f>W12/F12*100</f>
        <v>#DIV/0!</v>
      </c>
      <c r="Y12" s="140"/>
      <c r="Z12" s="324" t="e">
        <f>Y12/D12*100</f>
        <v>#DIV/0!</v>
      </c>
      <c r="AA12" s="140"/>
      <c r="AB12" s="337" t="e">
        <f>AA12/E12*100</f>
        <v>#DIV/0!</v>
      </c>
      <c r="AC12" s="140">
        <f>SUM(Y12,AA12)</f>
        <v>0</v>
      </c>
      <c r="AD12" s="324" t="e">
        <f>AC12/F12*100</f>
        <v>#DIV/0!</v>
      </c>
    </row>
    <row r="13" spans="1:30" ht="20.100000000000001" customHeight="1" x14ac:dyDescent="0.25">
      <c r="A13" s="556">
        <v>2</v>
      </c>
      <c r="B13" s="130">
        <f>'9'!B10</f>
        <v>0</v>
      </c>
      <c r="C13" s="130">
        <f>'9'!C10</f>
        <v>0</v>
      </c>
      <c r="D13" s="342">
        <f>'40'!D12</f>
        <v>0</v>
      </c>
      <c r="E13" s="342">
        <f>'40'!E12</f>
        <v>0</v>
      </c>
      <c r="F13" s="140">
        <f t="shared" ref="F13:F31" si="8">SUM(D13:E13)</f>
        <v>0</v>
      </c>
      <c r="G13" s="140"/>
      <c r="H13" s="324" t="e">
        <f t="shared" ref="H13:H31" si="9">G13/D13*100</f>
        <v>#DIV/0!</v>
      </c>
      <c r="I13" s="140"/>
      <c r="J13" s="324" t="e">
        <f t="shared" si="0"/>
        <v>#DIV/0!</v>
      </c>
      <c r="K13" s="140">
        <f t="shared" si="1"/>
        <v>0</v>
      </c>
      <c r="L13" s="324" t="e">
        <f t="shared" si="2"/>
        <v>#DIV/0!</v>
      </c>
      <c r="M13" s="140"/>
      <c r="N13" s="324" t="e">
        <f t="shared" si="3"/>
        <v>#DIV/0!</v>
      </c>
      <c r="O13" s="140"/>
      <c r="P13" s="337" t="e">
        <f t="shared" si="4"/>
        <v>#DIV/0!</v>
      </c>
      <c r="Q13" s="140">
        <f t="shared" si="5"/>
        <v>0</v>
      </c>
      <c r="R13" s="324" t="e">
        <f t="shared" si="6"/>
        <v>#DIV/0!</v>
      </c>
      <c r="S13" s="140"/>
      <c r="T13" s="324" t="e">
        <f t="shared" ref="T13:T31" si="10">S13/D13*100</f>
        <v>#DIV/0!</v>
      </c>
      <c r="U13" s="140"/>
      <c r="V13" s="337" t="e">
        <f t="shared" ref="V13:V31" si="11">U13/E13*100</f>
        <v>#DIV/0!</v>
      </c>
      <c r="W13" s="140">
        <f t="shared" si="7"/>
        <v>0</v>
      </c>
      <c r="X13" s="324" t="e">
        <f t="shared" ref="X13:X31" si="12">W13/F13*100</f>
        <v>#DIV/0!</v>
      </c>
      <c r="Y13" s="140"/>
      <c r="Z13" s="324" t="e">
        <f>Y13/D13*100</f>
        <v>#DIV/0!</v>
      </c>
      <c r="AA13" s="140"/>
      <c r="AB13" s="337" t="e">
        <f t="shared" ref="AB13:AB31" si="13">AA13/E13*100</f>
        <v>#DIV/0!</v>
      </c>
      <c r="AC13" s="140">
        <f t="shared" ref="AC13:AC31" si="14">SUM(Y13,AA13)</f>
        <v>0</v>
      </c>
      <c r="AD13" s="324" t="e">
        <f t="shared" ref="AD13:AD30" si="15">AC13/F13*100</f>
        <v>#DIV/0!</v>
      </c>
    </row>
    <row r="14" spans="1:30" ht="20.100000000000001" customHeight="1" x14ac:dyDescent="0.25">
      <c r="A14" s="556">
        <v>3</v>
      </c>
      <c r="B14" s="130">
        <f>'9'!B11</f>
        <v>0</v>
      </c>
      <c r="C14" s="130">
        <f>'9'!C11</f>
        <v>0</v>
      </c>
      <c r="D14" s="342">
        <f>'40'!D13</f>
        <v>0</v>
      </c>
      <c r="E14" s="342">
        <f>'40'!E13</f>
        <v>0</v>
      </c>
      <c r="F14" s="140">
        <f t="shared" si="8"/>
        <v>0</v>
      </c>
      <c r="G14" s="140"/>
      <c r="H14" s="324" t="e">
        <f t="shared" si="9"/>
        <v>#DIV/0!</v>
      </c>
      <c r="I14" s="140"/>
      <c r="J14" s="324" t="e">
        <f t="shared" si="0"/>
        <v>#DIV/0!</v>
      </c>
      <c r="K14" s="140">
        <f t="shared" si="1"/>
        <v>0</v>
      </c>
      <c r="L14" s="324" t="e">
        <f t="shared" si="2"/>
        <v>#DIV/0!</v>
      </c>
      <c r="M14" s="140"/>
      <c r="N14" s="324" t="e">
        <f t="shared" si="3"/>
        <v>#DIV/0!</v>
      </c>
      <c r="O14" s="140"/>
      <c r="P14" s="337" t="e">
        <f t="shared" si="4"/>
        <v>#DIV/0!</v>
      </c>
      <c r="Q14" s="140">
        <f t="shared" si="5"/>
        <v>0</v>
      </c>
      <c r="R14" s="324" t="e">
        <f t="shared" si="6"/>
        <v>#DIV/0!</v>
      </c>
      <c r="S14" s="140"/>
      <c r="T14" s="324" t="e">
        <f t="shared" si="10"/>
        <v>#DIV/0!</v>
      </c>
      <c r="U14" s="140"/>
      <c r="V14" s="337" t="e">
        <f t="shared" si="11"/>
        <v>#DIV/0!</v>
      </c>
      <c r="W14" s="140">
        <f t="shared" si="7"/>
        <v>0</v>
      </c>
      <c r="X14" s="324" t="e">
        <f t="shared" si="12"/>
        <v>#DIV/0!</v>
      </c>
      <c r="Y14" s="140"/>
      <c r="Z14" s="324" t="e">
        <f>Y14/D14*100</f>
        <v>#DIV/0!</v>
      </c>
      <c r="AA14" s="140"/>
      <c r="AB14" s="337" t="e">
        <f t="shared" si="13"/>
        <v>#DIV/0!</v>
      </c>
      <c r="AC14" s="140">
        <f t="shared" si="14"/>
        <v>0</v>
      </c>
      <c r="AD14" s="324" t="e">
        <f t="shared" si="15"/>
        <v>#DIV/0!</v>
      </c>
    </row>
    <row r="15" spans="1:30" ht="20.100000000000001" customHeight="1" x14ac:dyDescent="0.25">
      <c r="A15" s="556">
        <v>4</v>
      </c>
      <c r="B15" s="130">
        <f>'9'!B12</f>
        <v>0</v>
      </c>
      <c r="C15" s="130">
        <f>'9'!C12</f>
        <v>0</v>
      </c>
      <c r="D15" s="342">
        <f>'40'!D14</f>
        <v>0</v>
      </c>
      <c r="E15" s="342">
        <f>'40'!E14</f>
        <v>0</v>
      </c>
      <c r="F15" s="140">
        <f t="shared" si="8"/>
        <v>0</v>
      </c>
      <c r="G15" s="140"/>
      <c r="H15" s="324" t="e">
        <f t="shared" si="9"/>
        <v>#DIV/0!</v>
      </c>
      <c r="I15" s="140"/>
      <c r="J15" s="324" t="e">
        <f t="shared" si="0"/>
        <v>#DIV/0!</v>
      </c>
      <c r="K15" s="140">
        <f t="shared" si="1"/>
        <v>0</v>
      </c>
      <c r="L15" s="324" t="e">
        <f t="shared" si="2"/>
        <v>#DIV/0!</v>
      </c>
      <c r="M15" s="140"/>
      <c r="N15" s="324" t="e">
        <f t="shared" si="3"/>
        <v>#DIV/0!</v>
      </c>
      <c r="O15" s="140"/>
      <c r="P15" s="337" t="e">
        <f t="shared" si="4"/>
        <v>#DIV/0!</v>
      </c>
      <c r="Q15" s="140">
        <f t="shared" si="5"/>
        <v>0</v>
      </c>
      <c r="R15" s="324" t="e">
        <f t="shared" si="6"/>
        <v>#DIV/0!</v>
      </c>
      <c r="S15" s="140"/>
      <c r="T15" s="324" t="e">
        <f t="shared" si="10"/>
        <v>#DIV/0!</v>
      </c>
      <c r="U15" s="140"/>
      <c r="V15" s="337" t="e">
        <f>U15/E15*100</f>
        <v>#DIV/0!</v>
      </c>
      <c r="W15" s="140">
        <f t="shared" si="7"/>
        <v>0</v>
      </c>
      <c r="X15" s="324" t="e">
        <f t="shared" si="12"/>
        <v>#DIV/0!</v>
      </c>
      <c r="Y15" s="140"/>
      <c r="Z15" s="324" t="e">
        <f t="shared" ref="Z15:Z31" si="16">Y15/D15*100</f>
        <v>#DIV/0!</v>
      </c>
      <c r="AA15" s="140"/>
      <c r="AB15" s="337" t="e">
        <f t="shared" si="13"/>
        <v>#DIV/0!</v>
      </c>
      <c r="AC15" s="140">
        <f t="shared" si="14"/>
        <v>0</v>
      </c>
      <c r="AD15" s="324" t="e">
        <f t="shared" si="15"/>
        <v>#DIV/0!</v>
      </c>
    </row>
    <row r="16" spans="1:30" ht="20.100000000000001" customHeight="1" x14ac:dyDescent="0.25">
      <c r="A16" s="556">
        <v>5</v>
      </c>
      <c r="B16" s="130">
        <f>'9'!B13</f>
        <v>0</v>
      </c>
      <c r="C16" s="130">
        <f>'9'!C13</f>
        <v>0</v>
      </c>
      <c r="D16" s="342">
        <f>'40'!D15</f>
        <v>0</v>
      </c>
      <c r="E16" s="342">
        <f>'40'!E15</f>
        <v>0</v>
      </c>
      <c r="F16" s="140">
        <f t="shared" si="8"/>
        <v>0</v>
      </c>
      <c r="G16" s="140"/>
      <c r="H16" s="324" t="e">
        <f t="shared" si="9"/>
        <v>#DIV/0!</v>
      </c>
      <c r="I16" s="140"/>
      <c r="J16" s="324" t="e">
        <f t="shared" si="0"/>
        <v>#DIV/0!</v>
      </c>
      <c r="K16" s="140">
        <f t="shared" si="1"/>
        <v>0</v>
      </c>
      <c r="L16" s="324" t="e">
        <f t="shared" si="2"/>
        <v>#DIV/0!</v>
      </c>
      <c r="M16" s="140"/>
      <c r="N16" s="324" t="e">
        <f t="shared" si="3"/>
        <v>#DIV/0!</v>
      </c>
      <c r="O16" s="140"/>
      <c r="P16" s="337" t="e">
        <f t="shared" si="4"/>
        <v>#DIV/0!</v>
      </c>
      <c r="Q16" s="140">
        <f t="shared" si="5"/>
        <v>0</v>
      </c>
      <c r="R16" s="324" t="e">
        <f t="shared" si="6"/>
        <v>#DIV/0!</v>
      </c>
      <c r="S16" s="140"/>
      <c r="T16" s="324" t="e">
        <f t="shared" si="10"/>
        <v>#DIV/0!</v>
      </c>
      <c r="U16" s="140"/>
      <c r="V16" s="337" t="e">
        <f t="shared" si="11"/>
        <v>#DIV/0!</v>
      </c>
      <c r="W16" s="140">
        <f t="shared" si="7"/>
        <v>0</v>
      </c>
      <c r="X16" s="324" t="e">
        <f t="shared" si="12"/>
        <v>#DIV/0!</v>
      </c>
      <c r="Y16" s="140"/>
      <c r="Z16" s="324" t="e">
        <f t="shared" si="16"/>
        <v>#DIV/0!</v>
      </c>
      <c r="AA16" s="140"/>
      <c r="AB16" s="337" t="e">
        <f>AA16/E16*100</f>
        <v>#DIV/0!</v>
      </c>
      <c r="AC16" s="140">
        <f t="shared" si="14"/>
        <v>0</v>
      </c>
      <c r="AD16" s="324" t="e">
        <f t="shared" si="15"/>
        <v>#DIV/0!</v>
      </c>
    </row>
    <row r="17" spans="1:30" ht="20.100000000000001" customHeight="1" x14ac:dyDescent="0.25">
      <c r="A17" s="556">
        <v>6</v>
      </c>
      <c r="B17" s="130">
        <f>'9'!B14</f>
        <v>0</v>
      </c>
      <c r="C17" s="130">
        <f>'9'!C14</f>
        <v>0</v>
      </c>
      <c r="D17" s="342">
        <f>'40'!D16</f>
        <v>0</v>
      </c>
      <c r="E17" s="342">
        <f>'40'!E16</f>
        <v>0</v>
      </c>
      <c r="F17" s="140">
        <f t="shared" si="8"/>
        <v>0</v>
      </c>
      <c r="G17" s="140"/>
      <c r="H17" s="324" t="e">
        <f t="shared" si="9"/>
        <v>#DIV/0!</v>
      </c>
      <c r="I17" s="140"/>
      <c r="J17" s="324" t="e">
        <f t="shared" si="0"/>
        <v>#DIV/0!</v>
      </c>
      <c r="K17" s="140">
        <f t="shared" si="1"/>
        <v>0</v>
      </c>
      <c r="L17" s="324" t="e">
        <f t="shared" si="2"/>
        <v>#DIV/0!</v>
      </c>
      <c r="M17" s="140"/>
      <c r="N17" s="324" t="e">
        <f t="shared" si="3"/>
        <v>#DIV/0!</v>
      </c>
      <c r="O17" s="140"/>
      <c r="P17" s="337" t="e">
        <f>O17/E17*100</f>
        <v>#DIV/0!</v>
      </c>
      <c r="Q17" s="140">
        <f t="shared" si="5"/>
        <v>0</v>
      </c>
      <c r="R17" s="324" t="e">
        <f t="shared" si="6"/>
        <v>#DIV/0!</v>
      </c>
      <c r="S17" s="140"/>
      <c r="T17" s="324" t="e">
        <f t="shared" si="10"/>
        <v>#DIV/0!</v>
      </c>
      <c r="U17" s="140"/>
      <c r="V17" s="337" t="e">
        <f t="shared" si="11"/>
        <v>#DIV/0!</v>
      </c>
      <c r="W17" s="140">
        <f t="shared" si="7"/>
        <v>0</v>
      </c>
      <c r="X17" s="324" t="e">
        <f t="shared" si="12"/>
        <v>#DIV/0!</v>
      </c>
      <c r="Y17" s="140"/>
      <c r="Z17" s="324" t="e">
        <f t="shared" si="16"/>
        <v>#DIV/0!</v>
      </c>
      <c r="AA17" s="140"/>
      <c r="AB17" s="337" t="e">
        <f>AA17/E17*100</f>
        <v>#DIV/0!</v>
      </c>
      <c r="AC17" s="140">
        <f t="shared" si="14"/>
        <v>0</v>
      </c>
      <c r="AD17" s="324" t="e">
        <f t="shared" si="15"/>
        <v>#DIV/0!</v>
      </c>
    </row>
    <row r="18" spans="1:30" ht="20.100000000000001" customHeight="1" x14ac:dyDescent="0.25">
      <c r="A18" s="556">
        <v>7</v>
      </c>
      <c r="B18" s="130">
        <f>'9'!B15</f>
        <v>0</v>
      </c>
      <c r="C18" s="130">
        <f>'9'!C15</f>
        <v>0</v>
      </c>
      <c r="D18" s="342">
        <f>'40'!D17</f>
        <v>0</v>
      </c>
      <c r="E18" s="342">
        <f>'40'!E17</f>
        <v>0</v>
      </c>
      <c r="F18" s="140">
        <f t="shared" si="8"/>
        <v>0</v>
      </c>
      <c r="G18" s="140"/>
      <c r="H18" s="324" t="e">
        <f t="shared" si="9"/>
        <v>#DIV/0!</v>
      </c>
      <c r="I18" s="140"/>
      <c r="J18" s="324" t="e">
        <f t="shared" si="0"/>
        <v>#DIV/0!</v>
      </c>
      <c r="K18" s="140">
        <f t="shared" si="1"/>
        <v>0</v>
      </c>
      <c r="L18" s="324" t="e">
        <f t="shared" si="2"/>
        <v>#DIV/0!</v>
      </c>
      <c r="M18" s="140"/>
      <c r="N18" s="324" t="e">
        <f t="shared" si="3"/>
        <v>#DIV/0!</v>
      </c>
      <c r="O18" s="140"/>
      <c r="P18" s="337" t="e">
        <f t="shared" si="4"/>
        <v>#DIV/0!</v>
      </c>
      <c r="Q18" s="140">
        <f t="shared" si="5"/>
        <v>0</v>
      </c>
      <c r="R18" s="324" t="e">
        <f t="shared" si="6"/>
        <v>#DIV/0!</v>
      </c>
      <c r="S18" s="140"/>
      <c r="T18" s="324" t="e">
        <f t="shared" si="10"/>
        <v>#DIV/0!</v>
      </c>
      <c r="U18" s="140"/>
      <c r="V18" s="337" t="e">
        <f t="shared" si="11"/>
        <v>#DIV/0!</v>
      </c>
      <c r="W18" s="140">
        <f t="shared" si="7"/>
        <v>0</v>
      </c>
      <c r="X18" s="324" t="e">
        <f>W18/F18*100</f>
        <v>#DIV/0!</v>
      </c>
      <c r="Y18" s="140"/>
      <c r="Z18" s="324" t="e">
        <f t="shared" si="16"/>
        <v>#DIV/0!</v>
      </c>
      <c r="AA18" s="140"/>
      <c r="AB18" s="337" t="e">
        <f t="shared" si="13"/>
        <v>#DIV/0!</v>
      </c>
      <c r="AC18" s="140">
        <f t="shared" si="14"/>
        <v>0</v>
      </c>
      <c r="AD18" s="324" t="e">
        <f t="shared" si="15"/>
        <v>#DIV/0!</v>
      </c>
    </row>
    <row r="19" spans="1:30" ht="20.100000000000001" customHeight="1" x14ac:dyDescent="0.25">
      <c r="A19" s="556">
        <v>8</v>
      </c>
      <c r="B19" s="130">
        <f>'9'!B16</f>
        <v>0</v>
      </c>
      <c r="C19" s="130">
        <f>'9'!C16</f>
        <v>0</v>
      </c>
      <c r="D19" s="342">
        <f>'40'!D18</f>
        <v>0</v>
      </c>
      <c r="E19" s="342">
        <f>'40'!E18</f>
        <v>0</v>
      </c>
      <c r="F19" s="140">
        <f t="shared" si="8"/>
        <v>0</v>
      </c>
      <c r="G19" s="140"/>
      <c r="H19" s="324" t="e">
        <f t="shared" si="9"/>
        <v>#DIV/0!</v>
      </c>
      <c r="I19" s="140"/>
      <c r="J19" s="324" t="e">
        <f t="shared" si="0"/>
        <v>#DIV/0!</v>
      </c>
      <c r="K19" s="140">
        <f t="shared" si="1"/>
        <v>0</v>
      </c>
      <c r="L19" s="324" t="e">
        <f t="shared" si="2"/>
        <v>#DIV/0!</v>
      </c>
      <c r="M19" s="140"/>
      <c r="N19" s="324" t="e">
        <f t="shared" si="3"/>
        <v>#DIV/0!</v>
      </c>
      <c r="O19" s="140"/>
      <c r="P19" s="337" t="e">
        <f t="shared" si="4"/>
        <v>#DIV/0!</v>
      </c>
      <c r="Q19" s="140">
        <f t="shared" si="5"/>
        <v>0</v>
      </c>
      <c r="R19" s="324" t="e">
        <f t="shared" si="6"/>
        <v>#DIV/0!</v>
      </c>
      <c r="S19" s="140"/>
      <c r="T19" s="324" t="e">
        <f t="shared" si="10"/>
        <v>#DIV/0!</v>
      </c>
      <c r="U19" s="140"/>
      <c r="V19" s="337" t="e">
        <f t="shared" si="11"/>
        <v>#DIV/0!</v>
      </c>
      <c r="W19" s="140">
        <f t="shared" si="7"/>
        <v>0</v>
      </c>
      <c r="X19" s="324" t="e">
        <f t="shared" si="12"/>
        <v>#DIV/0!</v>
      </c>
      <c r="Y19" s="140"/>
      <c r="Z19" s="324" t="e">
        <f t="shared" si="16"/>
        <v>#DIV/0!</v>
      </c>
      <c r="AA19" s="140"/>
      <c r="AB19" s="337" t="e">
        <f>AA19/E19*100</f>
        <v>#DIV/0!</v>
      </c>
      <c r="AC19" s="140">
        <f t="shared" si="14"/>
        <v>0</v>
      </c>
      <c r="AD19" s="324" t="e">
        <f t="shared" si="15"/>
        <v>#DIV/0!</v>
      </c>
    </row>
    <row r="20" spans="1:30" ht="20.100000000000001" customHeight="1" x14ac:dyDescent="0.25">
      <c r="A20" s="556">
        <v>9</v>
      </c>
      <c r="B20" s="130">
        <f>'9'!B17</f>
        <v>0</v>
      </c>
      <c r="C20" s="130">
        <f>'9'!C17</f>
        <v>0</v>
      </c>
      <c r="D20" s="342">
        <f>'40'!D19</f>
        <v>0</v>
      </c>
      <c r="E20" s="342">
        <f>'40'!E19</f>
        <v>0</v>
      </c>
      <c r="F20" s="140">
        <f t="shared" si="8"/>
        <v>0</v>
      </c>
      <c r="G20" s="140"/>
      <c r="H20" s="324" t="e">
        <f t="shared" si="9"/>
        <v>#DIV/0!</v>
      </c>
      <c r="I20" s="140"/>
      <c r="J20" s="324" t="e">
        <f t="shared" si="0"/>
        <v>#DIV/0!</v>
      </c>
      <c r="K20" s="140">
        <f t="shared" si="1"/>
        <v>0</v>
      </c>
      <c r="L20" s="324" t="e">
        <f t="shared" si="2"/>
        <v>#DIV/0!</v>
      </c>
      <c r="M20" s="140"/>
      <c r="N20" s="324" t="e">
        <f t="shared" si="3"/>
        <v>#DIV/0!</v>
      </c>
      <c r="O20" s="140"/>
      <c r="P20" s="337" t="e">
        <f t="shared" si="4"/>
        <v>#DIV/0!</v>
      </c>
      <c r="Q20" s="140">
        <f t="shared" si="5"/>
        <v>0</v>
      </c>
      <c r="R20" s="324" t="e">
        <f t="shared" si="6"/>
        <v>#DIV/0!</v>
      </c>
      <c r="S20" s="140"/>
      <c r="T20" s="324" t="e">
        <f t="shared" si="10"/>
        <v>#DIV/0!</v>
      </c>
      <c r="U20" s="140"/>
      <c r="V20" s="337" t="e">
        <f t="shared" si="11"/>
        <v>#DIV/0!</v>
      </c>
      <c r="W20" s="140">
        <f t="shared" si="7"/>
        <v>0</v>
      </c>
      <c r="X20" s="324" t="e">
        <f t="shared" si="12"/>
        <v>#DIV/0!</v>
      </c>
      <c r="Y20" s="140"/>
      <c r="Z20" s="324" t="e">
        <f t="shared" si="16"/>
        <v>#DIV/0!</v>
      </c>
      <c r="AA20" s="140"/>
      <c r="AB20" s="337" t="e">
        <f t="shared" si="13"/>
        <v>#DIV/0!</v>
      </c>
      <c r="AC20" s="140">
        <f t="shared" si="14"/>
        <v>0</v>
      </c>
      <c r="AD20" s="324" t="e">
        <f>AC20/F20*100</f>
        <v>#DIV/0!</v>
      </c>
    </row>
    <row r="21" spans="1:30" ht="20.100000000000001" customHeight="1" x14ac:dyDescent="0.25">
      <c r="A21" s="556">
        <v>10</v>
      </c>
      <c r="B21" s="130">
        <f>'9'!B18</f>
        <v>0</v>
      </c>
      <c r="C21" s="130">
        <f>'9'!C18</f>
        <v>0</v>
      </c>
      <c r="D21" s="342">
        <f>'40'!D20</f>
        <v>0</v>
      </c>
      <c r="E21" s="342">
        <f>'40'!E20</f>
        <v>0</v>
      </c>
      <c r="F21" s="140">
        <f t="shared" si="8"/>
        <v>0</v>
      </c>
      <c r="G21" s="140"/>
      <c r="H21" s="324" t="e">
        <f t="shared" si="9"/>
        <v>#DIV/0!</v>
      </c>
      <c r="I21" s="140"/>
      <c r="J21" s="324" t="e">
        <f t="shared" si="0"/>
        <v>#DIV/0!</v>
      </c>
      <c r="K21" s="140">
        <f t="shared" si="1"/>
        <v>0</v>
      </c>
      <c r="L21" s="324" t="e">
        <f t="shared" si="2"/>
        <v>#DIV/0!</v>
      </c>
      <c r="M21" s="140"/>
      <c r="N21" s="324" t="e">
        <f t="shared" si="3"/>
        <v>#DIV/0!</v>
      </c>
      <c r="O21" s="140"/>
      <c r="P21" s="337" t="e">
        <f t="shared" si="4"/>
        <v>#DIV/0!</v>
      </c>
      <c r="Q21" s="140">
        <f t="shared" si="5"/>
        <v>0</v>
      </c>
      <c r="R21" s="324" t="e">
        <f t="shared" si="6"/>
        <v>#DIV/0!</v>
      </c>
      <c r="S21" s="140"/>
      <c r="T21" s="324" t="e">
        <f t="shared" si="10"/>
        <v>#DIV/0!</v>
      </c>
      <c r="U21" s="140"/>
      <c r="V21" s="337" t="e">
        <f t="shared" si="11"/>
        <v>#DIV/0!</v>
      </c>
      <c r="W21" s="140">
        <f t="shared" si="7"/>
        <v>0</v>
      </c>
      <c r="X21" s="324" t="e">
        <f t="shared" si="12"/>
        <v>#DIV/0!</v>
      </c>
      <c r="Y21" s="140"/>
      <c r="Z21" s="324" t="e">
        <f t="shared" si="16"/>
        <v>#DIV/0!</v>
      </c>
      <c r="AA21" s="140"/>
      <c r="AB21" s="337" t="e">
        <f t="shared" si="13"/>
        <v>#DIV/0!</v>
      </c>
      <c r="AC21" s="140">
        <f t="shared" si="14"/>
        <v>0</v>
      </c>
      <c r="AD21" s="324" t="e">
        <f t="shared" si="15"/>
        <v>#DIV/0!</v>
      </c>
    </row>
    <row r="22" spans="1:30" ht="20.100000000000001" customHeight="1" x14ac:dyDescent="0.25">
      <c r="A22" s="556">
        <v>11</v>
      </c>
      <c r="B22" s="130">
        <f>'9'!B19</f>
        <v>0</v>
      </c>
      <c r="C22" s="130">
        <f>'9'!C19</f>
        <v>0</v>
      </c>
      <c r="D22" s="342">
        <f>'40'!D21</f>
        <v>0</v>
      </c>
      <c r="E22" s="342">
        <f>'40'!E21</f>
        <v>0</v>
      </c>
      <c r="F22" s="140">
        <f t="shared" si="8"/>
        <v>0</v>
      </c>
      <c r="G22" s="140"/>
      <c r="H22" s="324" t="e">
        <f t="shared" si="9"/>
        <v>#DIV/0!</v>
      </c>
      <c r="I22" s="140"/>
      <c r="J22" s="324" t="e">
        <f t="shared" si="0"/>
        <v>#DIV/0!</v>
      </c>
      <c r="K22" s="140">
        <f t="shared" si="1"/>
        <v>0</v>
      </c>
      <c r="L22" s="324" t="e">
        <f t="shared" si="2"/>
        <v>#DIV/0!</v>
      </c>
      <c r="M22" s="140"/>
      <c r="N22" s="324" t="e">
        <f t="shared" si="3"/>
        <v>#DIV/0!</v>
      </c>
      <c r="O22" s="140"/>
      <c r="P22" s="337" t="e">
        <f t="shared" si="4"/>
        <v>#DIV/0!</v>
      </c>
      <c r="Q22" s="140">
        <f t="shared" si="5"/>
        <v>0</v>
      </c>
      <c r="R22" s="324" t="e">
        <f t="shared" si="6"/>
        <v>#DIV/0!</v>
      </c>
      <c r="S22" s="140"/>
      <c r="T22" s="324" t="e">
        <f t="shared" si="10"/>
        <v>#DIV/0!</v>
      </c>
      <c r="U22" s="140"/>
      <c r="V22" s="337" t="e">
        <f t="shared" si="11"/>
        <v>#DIV/0!</v>
      </c>
      <c r="W22" s="140">
        <f t="shared" si="7"/>
        <v>0</v>
      </c>
      <c r="X22" s="324" t="e">
        <f t="shared" si="12"/>
        <v>#DIV/0!</v>
      </c>
      <c r="Y22" s="140"/>
      <c r="Z22" s="324" t="e">
        <f t="shared" si="16"/>
        <v>#DIV/0!</v>
      </c>
      <c r="AA22" s="140"/>
      <c r="AB22" s="337" t="e">
        <f t="shared" si="13"/>
        <v>#DIV/0!</v>
      </c>
      <c r="AC22" s="140">
        <f t="shared" si="14"/>
        <v>0</v>
      </c>
      <c r="AD22" s="324" t="e">
        <f t="shared" si="15"/>
        <v>#DIV/0!</v>
      </c>
    </row>
    <row r="23" spans="1:30" ht="20.100000000000001" customHeight="1" x14ac:dyDescent="0.25">
      <c r="A23" s="556">
        <v>12</v>
      </c>
      <c r="B23" s="130">
        <f>'9'!B20</f>
        <v>0</v>
      </c>
      <c r="C23" s="130">
        <f>'9'!C20</f>
        <v>0</v>
      </c>
      <c r="D23" s="342">
        <f>'40'!D22</f>
        <v>0</v>
      </c>
      <c r="E23" s="342">
        <f>'40'!E22</f>
        <v>0</v>
      </c>
      <c r="F23" s="140">
        <f t="shared" si="8"/>
        <v>0</v>
      </c>
      <c r="G23" s="140"/>
      <c r="H23" s="324" t="e">
        <f t="shared" si="9"/>
        <v>#DIV/0!</v>
      </c>
      <c r="I23" s="140"/>
      <c r="J23" s="324" t="e">
        <f t="shared" si="0"/>
        <v>#DIV/0!</v>
      </c>
      <c r="K23" s="140">
        <f t="shared" si="1"/>
        <v>0</v>
      </c>
      <c r="L23" s="324" t="e">
        <f t="shared" si="2"/>
        <v>#DIV/0!</v>
      </c>
      <c r="M23" s="140"/>
      <c r="N23" s="324" t="e">
        <f t="shared" si="3"/>
        <v>#DIV/0!</v>
      </c>
      <c r="O23" s="140"/>
      <c r="P23" s="337" t="e">
        <f t="shared" si="4"/>
        <v>#DIV/0!</v>
      </c>
      <c r="Q23" s="140">
        <f t="shared" si="5"/>
        <v>0</v>
      </c>
      <c r="R23" s="324" t="e">
        <f>Q23/F23*100</f>
        <v>#DIV/0!</v>
      </c>
      <c r="S23" s="140"/>
      <c r="T23" s="324" t="e">
        <f>S23/D23*100</f>
        <v>#DIV/0!</v>
      </c>
      <c r="U23" s="140"/>
      <c r="V23" s="337" t="e">
        <f t="shared" si="11"/>
        <v>#DIV/0!</v>
      </c>
      <c r="W23" s="140">
        <f t="shared" si="7"/>
        <v>0</v>
      </c>
      <c r="X23" s="324" t="e">
        <f t="shared" si="12"/>
        <v>#DIV/0!</v>
      </c>
      <c r="Y23" s="140"/>
      <c r="Z23" s="324" t="e">
        <f t="shared" si="16"/>
        <v>#DIV/0!</v>
      </c>
      <c r="AA23" s="140"/>
      <c r="AB23" s="337" t="e">
        <f t="shared" si="13"/>
        <v>#DIV/0!</v>
      </c>
      <c r="AC23" s="140">
        <f t="shared" si="14"/>
        <v>0</v>
      </c>
      <c r="AD23" s="324" t="e">
        <f>AC23/F23*100</f>
        <v>#DIV/0!</v>
      </c>
    </row>
    <row r="24" spans="1:30" ht="20.100000000000001" customHeight="1" x14ac:dyDescent="0.25">
      <c r="A24" s="556">
        <v>13</v>
      </c>
      <c r="B24" s="130">
        <f>'9'!B21</f>
        <v>0</v>
      </c>
      <c r="C24" s="130">
        <f>'9'!C21</f>
        <v>0</v>
      </c>
      <c r="D24" s="342">
        <f>'40'!D23</f>
        <v>0</v>
      </c>
      <c r="E24" s="342">
        <f>'40'!E23</f>
        <v>0</v>
      </c>
      <c r="F24" s="140">
        <f t="shared" si="8"/>
        <v>0</v>
      </c>
      <c r="G24" s="140"/>
      <c r="H24" s="324" t="e">
        <f t="shared" si="9"/>
        <v>#DIV/0!</v>
      </c>
      <c r="I24" s="140"/>
      <c r="J24" s="324" t="e">
        <f t="shared" si="0"/>
        <v>#DIV/0!</v>
      </c>
      <c r="K24" s="140">
        <f t="shared" si="1"/>
        <v>0</v>
      </c>
      <c r="L24" s="324" t="e">
        <f t="shared" si="2"/>
        <v>#DIV/0!</v>
      </c>
      <c r="M24" s="140"/>
      <c r="N24" s="324" t="e">
        <f t="shared" si="3"/>
        <v>#DIV/0!</v>
      </c>
      <c r="O24" s="140"/>
      <c r="P24" s="337" t="e">
        <f t="shared" si="4"/>
        <v>#DIV/0!</v>
      </c>
      <c r="Q24" s="140">
        <f t="shared" si="5"/>
        <v>0</v>
      </c>
      <c r="R24" s="324" t="e">
        <f t="shared" si="6"/>
        <v>#DIV/0!</v>
      </c>
      <c r="S24" s="140"/>
      <c r="T24" s="324" t="e">
        <f t="shared" si="10"/>
        <v>#DIV/0!</v>
      </c>
      <c r="U24" s="140"/>
      <c r="V24" s="337" t="e">
        <f t="shared" si="11"/>
        <v>#DIV/0!</v>
      </c>
      <c r="W24" s="140">
        <f t="shared" si="7"/>
        <v>0</v>
      </c>
      <c r="X24" s="324" t="e">
        <f t="shared" si="12"/>
        <v>#DIV/0!</v>
      </c>
      <c r="Y24" s="140"/>
      <c r="Z24" s="324" t="e">
        <f t="shared" si="16"/>
        <v>#DIV/0!</v>
      </c>
      <c r="AA24" s="140"/>
      <c r="AB24" s="337" t="e">
        <f t="shared" si="13"/>
        <v>#DIV/0!</v>
      </c>
      <c r="AC24" s="140">
        <f t="shared" si="14"/>
        <v>0</v>
      </c>
      <c r="AD24" s="324" t="e">
        <f t="shared" si="15"/>
        <v>#DIV/0!</v>
      </c>
    </row>
    <row r="25" spans="1:30" ht="20.100000000000001" customHeight="1" x14ac:dyDescent="0.25">
      <c r="A25" s="556">
        <v>14</v>
      </c>
      <c r="B25" s="130">
        <f>'9'!B22</f>
        <v>0</v>
      </c>
      <c r="C25" s="130">
        <f>'9'!C22</f>
        <v>0</v>
      </c>
      <c r="D25" s="342">
        <f>'40'!D24</f>
        <v>0</v>
      </c>
      <c r="E25" s="342">
        <f>'40'!E24</f>
        <v>0</v>
      </c>
      <c r="F25" s="140">
        <f t="shared" si="8"/>
        <v>0</v>
      </c>
      <c r="G25" s="140"/>
      <c r="H25" s="324" t="e">
        <f t="shared" si="9"/>
        <v>#DIV/0!</v>
      </c>
      <c r="I25" s="140"/>
      <c r="J25" s="324" t="e">
        <f t="shared" si="0"/>
        <v>#DIV/0!</v>
      </c>
      <c r="K25" s="140">
        <f t="shared" si="1"/>
        <v>0</v>
      </c>
      <c r="L25" s="324" t="e">
        <f t="shared" si="2"/>
        <v>#DIV/0!</v>
      </c>
      <c r="M25" s="140"/>
      <c r="N25" s="324" t="e">
        <f t="shared" si="3"/>
        <v>#DIV/0!</v>
      </c>
      <c r="O25" s="140"/>
      <c r="P25" s="337" t="e">
        <f t="shared" si="4"/>
        <v>#DIV/0!</v>
      </c>
      <c r="Q25" s="140">
        <f t="shared" si="5"/>
        <v>0</v>
      </c>
      <c r="R25" s="324" t="e">
        <f t="shared" si="6"/>
        <v>#DIV/0!</v>
      </c>
      <c r="S25" s="140"/>
      <c r="T25" s="324" t="e">
        <f>S25/D25*100</f>
        <v>#DIV/0!</v>
      </c>
      <c r="U25" s="140"/>
      <c r="V25" s="337" t="e">
        <f t="shared" si="11"/>
        <v>#DIV/0!</v>
      </c>
      <c r="W25" s="140">
        <f t="shared" si="7"/>
        <v>0</v>
      </c>
      <c r="X25" s="324" t="e">
        <f t="shared" si="12"/>
        <v>#DIV/0!</v>
      </c>
      <c r="Y25" s="140"/>
      <c r="Z25" s="324" t="e">
        <f t="shared" si="16"/>
        <v>#DIV/0!</v>
      </c>
      <c r="AA25" s="140"/>
      <c r="AB25" s="337" t="e">
        <f t="shared" si="13"/>
        <v>#DIV/0!</v>
      </c>
      <c r="AC25" s="140">
        <f t="shared" si="14"/>
        <v>0</v>
      </c>
      <c r="AD25" s="324" t="e">
        <f t="shared" si="15"/>
        <v>#DIV/0!</v>
      </c>
    </row>
    <row r="26" spans="1:30" ht="20.100000000000001" customHeight="1" x14ac:dyDescent="0.25">
      <c r="A26" s="556">
        <v>15</v>
      </c>
      <c r="B26" s="130">
        <f>'9'!B23</f>
        <v>0</v>
      </c>
      <c r="C26" s="130">
        <f>'9'!C23</f>
        <v>0</v>
      </c>
      <c r="D26" s="342">
        <f>'40'!D25</f>
        <v>0</v>
      </c>
      <c r="E26" s="342">
        <f>'40'!E25</f>
        <v>0</v>
      </c>
      <c r="F26" s="140">
        <f t="shared" si="8"/>
        <v>0</v>
      </c>
      <c r="G26" s="140"/>
      <c r="H26" s="324" t="e">
        <f t="shared" si="9"/>
        <v>#DIV/0!</v>
      </c>
      <c r="I26" s="140"/>
      <c r="J26" s="324" t="e">
        <f t="shared" si="0"/>
        <v>#DIV/0!</v>
      </c>
      <c r="K26" s="140">
        <f t="shared" si="1"/>
        <v>0</v>
      </c>
      <c r="L26" s="324" t="e">
        <f t="shared" si="2"/>
        <v>#DIV/0!</v>
      </c>
      <c r="M26" s="140"/>
      <c r="N26" s="324" t="e">
        <f t="shared" si="3"/>
        <v>#DIV/0!</v>
      </c>
      <c r="O26" s="140"/>
      <c r="P26" s="337" t="e">
        <f t="shared" si="4"/>
        <v>#DIV/0!</v>
      </c>
      <c r="Q26" s="140">
        <f t="shared" si="5"/>
        <v>0</v>
      </c>
      <c r="R26" s="324" t="e">
        <f t="shared" si="6"/>
        <v>#DIV/0!</v>
      </c>
      <c r="S26" s="140"/>
      <c r="T26" s="324" t="e">
        <f t="shared" si="10"/>
        <v>#DIV/0!</v>
      </c>
      <c r="U26" s="140"/>
      <c r="V26" s="337" t="e">
        <f t="shared" si="11"/>
        <v>#DIV/0!</v>
      </c>
      <c r="W26" s="140">
        <f t="shared" si="7"/>
        <v>0</v>
      </c>
      <c r="X26" s="324" t="e">
        <f t="shared" si="12"/>
        <v>#DIV/0!</v>
      </c>
      <c r="Y26" s="140"/>
      <c r="Z26" s="324" t="e">
        <f t="shared" si="16"/>
        <v>#DIV/0!</v>
      </c>
      <c r="AA26" s="140"/>
      <c r="AB26" s="337" t="e">
        <f t="shared" si="13"/>
        <v>#DIV/0!</v>
      </c>
      <c r="AC26" s="140">
        <f t="shared" si="14"/>
        <v>0</v>
      </c>
      <c r="AD26" s="324" t="e">
        <f t="shared" si="15"/>
        <v>#DIV/0!</v>
      </c>
    </row>
    <row r="27" spans="1:30" ht="20.100000000000001" customHeight="1" x14ac:dyDescent="0.25">
      <c r="A27" s="556">
        <v>16</v>
      </c>
      <c r="B27" s="130">
        <f>'9'!B24</f>
        <v>0</v>
      </c>
      <c r="C27" s="130">
        <f>'9'!C24</f>
        <v>0</v>
      </c>
      <c r="D27" s="342">
        <f>'40'!D26</f>
        <v>0</v>
      </c>
      <c r="E27" s="342">
        <f>'40'!E26</f>
        <v>0</v>
      </c>
      <c r="F27" s="140">
        <f t="shared" si="8"/>
        <v>0</v>
      </c>
      <c r="G27" s="140"/>
      <c r="H27" s="324" t="e">
        <f t="shared" si="9"/>
        <v>#DIV/0!</v>
      </c>
      <c r="I27" s="140"/>
      <c r="J27" s="324" t="e">
        <f t="shared" si="0"/>
        <v>#DIV/0!</v>
      </c>
      <c r="K27" s="140">
        <f t="shared" si="1"/>
        <v>0</v>
      </c>
      <c r="L27" s="324" t="e">
        <f t="shared" si="2"/>
        <v>#DIV/0!</v>
      </c>
      <c r="M27" s="140"/>
      <c r="N27" s="324" t="e">
        <f t="shared" si="3"/>
        <v>#DIV/0!</v>
      </c>
      <c r="O27" s="140"/>
      <c r="P27" s="337" t="e">
        <f>O27/E27*100</f>
        <v>#DIV/0!</v>
      </c>
      <c r="Q27" s="140">
        <f t="shared" si="5"/>
        <v>0</v>
      </c>
      <c r="R27" s="324" t="e">
        <f t="shared" si="6"/>
        <v>#DIV/0!</v>
      </c>
      <c r="S27" s="140"/>
      <c r="T27" s="324" t="e">
        <f t="shared" si="10"/>
        <v>#DIV/0!</v>
      </c>
      <c r="U27" s="140"/>
      <c r="V27" s="337" t="e">
        <f>U27/E27*100</f>
        <v>#DIV/0!</v>
      </c>
      <c r="W27" s="140">
        <f t="shared" si="7"/>
        <v>0</v>
      </c>
      <c r="X27" s="324" t="e">
        <f t="shared" si="12"/>
        <v>#DIV/0!</v>
      </c>
      <c r="Y27" s="140"/>
      <c r="Z27" s="324" t="e">
        <f t="shared" si="16"/>
        <v>#DIV/0!</v>
      </c>
      <c r="AA27" s="140"/>
      <c r="AB27" s="337" t="e">
        <f t="shared" si="13"/>
        <v>#DIV/0!</v>
      </c>
      <c r="AC27" s="140">
        <f t="shared" si="14"/>
        <v>0</v>
      </c>
      <c r="AD27" s="324" t="e">
        <f t="shared" si="15"/>
        <v>#DIV/0!</v>
      </c>
    </row>
    <row r="28" spans="1:30" ht="20.100000000000001" customHeight="1" x14ac:dyDescent="0.25">
      <c r="A28" s="556">
        <v>17</v>
      </c>
      <c r="B28" s="130">
        <f>'9'!B25</f>
        <v>0</v>
      </c>
      <c r="C28" s="130">
        <f>'9'!C25</f>
        <v>0</v>
      </c>
      <c r="D28" s="342">
        <f>'40'!D27</f>
        <v>0</v>
      </c>
      <c r="E28" s="342">
        <f>'40'!E27</f>
        <v>0</v>
      </c>
      <c r="F28" s="140">
        <f t="shared" si="8"/>
        <v>0</v>
      </c>
      <c r="G28" s="140"/>
      <c r="H28" s="324" t="e">
        <f t="shared" si="9"/>
        <v>#DIV/0!</v>
      </c>
      <c r="I28" s="140"/>
      <c r="J28" s="324" t="e">
        <f t="shared" si="0"/>
        <v>#DIV/0!</v>
      </c>
      <c r="K28" s="140">
        <f t="shared" si="1"/>
        <v>0</v>
      </c>
      <c r="L28" s="324" t="e">
        <f t="shared" si="2"/>
        <v>#DIV/0!</v>
      </c>
      <c r="M28" s="140"/>
      <c r="N28" s="324" t="e">
        <f t="shared" si="3"/>
        <v>#DIV/0!</v>
      </c>
      <c r="O28" s="140"/>
      <c r="P28" s="337" t="e">
        <f t="shared" si="4"/>
        <v>#DIV/0!</v>
      </c>
      <c r="Q28" s="140">
        <f t="shared" si="5"/>
        <v>0</v>
      </c>
      <c r="R28" s="324" t="e">
        <f t="shared" si="6"/>
        <v>#DIV/0!</v>
      </c>
      <c r="S28" s="140"/>
      <c r="T28" s="324" t="e">
        <f t="shared" si="10"/>
        <v>#DIV/0!</v>
      </c>
      <c r="U28" s="140"/>
      <c r="V28" s="337" t="e">
        <f t="shared" si="11"/>
        <v>#DIV/0!</v>
      </c>
      <c r="W28" s="140">
        <f t="shared" si="7"/>
        <v>0</v>
      </c>
      <c r="X28" s="324" t="e">
        <f t="shared" si="12"/>
        <v>#DIV/0!</v>
      </c>
      <c r="Y28" s="140"/>
      <c r="Z28" s="324" t="e">
        <f t="shared" si="16"/>
        <v>#DIV/0!</v>
      </c>
      <c r="AA28" s="140"/>
      <c r="AB28" s="337" t="e">
        <f t="shared" si="13"/>
        <v>#DIV/0!</v>
      </c>
      <c r="AC28" s="140">
        <f t="shared" si="14"/>
        <v>0</v>
      </c>
      <c r="AD28" s="324" t="e">
        <f t="shared" si="15"/>
        <v>#DIV/0!</v>
      </c>
    </row>
    <row r="29" spans="1:30" ht="20.100000000000001" customHeight="1" x14ac:dyDescent="0.25">
      <c r="A29" s="556">
        <v>18</v>
      </c>
      <c r="B29" s="130">
        <f>'9'!B26</f>
        <v>0</v>
      </c>
      <c r="C29" s="130">
        <f>'9'!C26</f>
        <v>0</v>
      </c>
      <c r="D29" s="342">
        <f>'40'!D28</f>
        <v>0</v>
      </c>
      <c r="E29" s="342">
        <f>'40'!E28</f>
        <v>0</v>
      </c>
      <c r="F29" s="140">
        <f t="shared" si="8"/>
        <v>0</v>
      </c>
      <c r="G29" s="140"/>
      <c r="H29" s="324" t="e">
        <f t="shared" si="9"/>
        <v>#DIV/0!</v>
      </c>
      <c r="I29" s="140"/>
      <c r="J29" s="324" t="e">
        <f t="shared" si="0"/>
        <v>#DIV/0!</v>
      </c>
      <c r="K29" s="140">
        <f t="shared" si="1"/>
        <v>0</v>
      </c>
      <c r="L29" s="324" t="e">
        <f t="shared" si="2"/>
        <v>#DIV/0!</v>
      </c>
      <c r="M29" s="140"/>
      <c r="N29" s="324" t="e">
        <f t="shared" si="3"/>
        <v>#DIV/0!</v>
      </c>
      <c r="O29" s="140"/>
      <c r="P29" s="337" t="e">
        <f t="shared" si="4"/>
        <v>#DIV/0!</v>
      </c>
      <c r="Q29" s="140">
        <f t="shared" si="5"/>
        <v>0</v>
      </c>
      <c r="R29" s="324" t="e">
        <f t="shared" si="6"/>
        <v>#DIV/0!</v>
      </c>
      <c r="S29" s="140"/>
      <c r="T29" s="324" t="e">
        <f t="shared" si="10"/>
        <v>#DIV/0!</v>
      </c>
      <c r="U29" s="140"/>
      <c r="V29" s="337" t="e">
        <f t="shared" si="11"/>
        <v>#DIV/0!</v>
      </c>
      <c r="W29" s="140">
        <f t="shared" si="7"/>
        <v>0</v>
      </c>
      <c r="X29" s="324" t="e">
        <f>W29/F29*100</f>
        <v>#DIV/0!</v>
      </c>
      <c r="Y29" s="140"/>
      <c r="Z29" s="324" t="e">
        <f t="shared" si="16"/>
        <v>#DIV/0!</v>
      </c>
      <c r="AA29" s="140"/>
      <c r="AB29" s="337" t="e">
        <f t="shared" si="13"/>
        <v>#DIV/0!</v>
      </c>
      <c r="AC29" s="140">
        <f t="shared" si="14"/>
        <v>0</v>
      </c>
      <c r="AD29" s="324" t="e">
        <f t="shared" si="15"/>
        <v>#DIV/0!</v>
      </c>
    </row>
    <row r="30" spans="1:30" ht="20.100000000000001" customHeight="1" x14ac:dyDescent="0.25">
      <c r="A30" s="556">
        <v>19</v>
      </c>
      <c r="B30" s="130">
        <f>'9'!B27</f>
        <v>0</v>
      </c>
      <c r="C30" s="130">
        <f>'9'!C27</f>
        <v>0</v>
      </c>
      <c r="D30" s="342">
        <f>'40'!D29</f>
        <v>0</v>
      </c>
      <c r="E30" s="342">
        <f>'40'!E29</f>
        <v>0</v>
      </c>
      <c r="F30" s="140">
        <f t="shared" si="8"/>
        <v>0</v>
      </c>
      <c r="G30" s="140"/>
      <c r="H30" s="324" t="e">
        <f t="shared" si="9"/>
        <v>#DIV/0!</v>
      </c>
      <c r="I30" s="140"/>
      <c r="J30" s="324" t="e">
        <f t="shared" si="0"/>
        <v>#DIV/0!</v>
      </c>
      <c r="K30" s="140">
        <f t="shared" si="1"/>
        <v>0</v>
      </c>
      <c r="L30" s="324" t="e">
        <f t="shared" si="2"/>
        <v>#DIV/0!</v>
      </c>
      <c r="M30" s="140"/>
      <c r="N30" s="324" t="e">
        <f t="shared" si="3"/>
        <v>#DIV/0!</v>
      </c>
      <c r="O30" s="140"/>
      <c r="P30" s="337" t="e">
        <f t="shared" si="4"/>
        <v>#DIV/0!</v>
      </c>
      <c r="Q30" s="140">
        <f t="shared" si="5"/>
        <v>0</v>
      </c>
      <c r="R30" s="324" t="e">
        <f t="shared" si="6"/>
        <v>#DIV/0!</v>
      </c>
      <c r="S30" s="140"/>
      <c r="T30" s="324" t="e">
        <f t="shared" si="10"/>
        <v>#DIV/0!</v>
      </c>
      <c r="U30" s="140"/>
      <c r="V30" s="337" t="e">
        <f t="shared" si="11"/>
        <v>#DIV/0!</v>
      </c>
      <c r="W30" s="140">
        <f t="shared" si="7"/>
        <v>0</v>
      </c>
      <c r="X30" s="324" t="e">
        <f t="shared" si="12"/>
        <v>#DIV/0!</v>
      </c>
      <c r="Y30" s="140"/>
      <c r="Z30" s="324" t="e">
        <f t="shared" si="16"/>
        <v>#DIV/0!</v>
      </c>
      <c r="AA30" s="140"/>
      <c r="AB30" s="337" t="e">
        <f t="shared" si="13"/>
        <v>#DIV/0!</v>
      </c>
      <c r="AC30" s="140">
        <f t="shared" si="14"/>
        <v>0</v>
      </c>
      <c r="AD30" s="324" t="e">
        <f t="shared" si="15"/>
        <v>#DIV/0!</v>
      </c>
    </row>
    <row r="31" spans="1:30" ht="20.100000000000001" customHeight="1" x14ac:dyDescent="0.25">
      <c r="A31" s="556">
        <v>20</v>
      </c>
      <c r="B31" s="130">
        <f>'9'!B28</f>
        <v>0</v>
      </c>
      <c r="C31" s="130">
        <f>'9'!C28</f>
        <v>0</v>
      </c>
      <c r="D31" s="342">
        <f>'40'!D30</f>
        <v>0</v>
      </c>
      <c r="E31" s="342">
        <f>'40'!E30</f>
        <v>0</v>
      </c>
      <c r="F31" s="140">
        <f t="shared" si="8"/>
        <v>0</v>
      </c>
      <c r="G31" s="140"/>
      <c r="H31" s="324" t="e">
        <f t="shared" si="9"/>
        <v>#DIV/0!</v>
      </c>
      <c r="I31" s="140"/>
      <c r="J31" s="324" t="e">
        <f t="shared" si="0"/>
        <v>#DIV/0!</v>
      </c>
      <c r="K31" s="140">
        <f t="shared" si="1"/>
        <v>0</v>
      </c>
      <c r="L31" s="324" t="e">
        <f t="shared" si="2"/>
        <v>#DIV/0!</v>
      </c>
      <c r="M31" s="140"/>
      <c r="N31" s="324" t="e">
        <f t="shared" si="3"/>
        <v>#DIV/0!</v>
      </c>
      <c r="O31" s="140"/>
      <c r="P31" s="337" t="e">
        <f t="shared" si="4"/>
        <v>#DIV/0!</v>
      </c>
      <c r="Q31" s="140">
        <f t="shared" si="5"/>
        <v>0</v>
      </c>
      <c r="R31" s="324" t="e">
        <f t="shared" si="6"/>
        <v>#DIV/0!</v>
      </c>
      <c r="S31" s="140"/>
      <c r="T31" s="324" t="e">
        <f t="shared" si="10"/>
        <v>#DIV/0!</v>
      </c>
      <c r="U31" s="140"/>
      <c r="V31" s="337" t="e">
        <f t="shared" si="11"/>
        <v>#DIV/0!</v>
      </c>
      <c r="W31" s="140">
        <f t="shared" si="7"/>
        <v>0</v>
      </c>
      <c r="X31" s="324" t="e">
        <f t="shared" si="12"/>
        <v>#DIV/0!</v>
      </c>
      <c r="Y31" s="140"/>
      <c r="Z31" s="324" t="e">
        <f t="shared" si="16"/>
        <v>#DIV/0!</v>
      </c>
      <c r="AA31" s="140"/>
      <c r="AB31" s="337" t="e">
        <f t="shared" si="13"/>
        <v>#DIV/0!</v>
      </c>
      <c r="AC31" s="140">
        <f t="shared" si="14"/>
        <v>0</v>
      </c>
      <c r="AD31" s="324" t="e">
        <f>AC31/F31*100</f>
        <v>#DIV/0!</v>
      </c>
    </row>
    <row r="32" spans="1:30" ht="20.100000000000001" customHeight="1" x14ac:dyDescent="0.25">
      <c r="A32" s="72"/>
      <c r="B32" s="72"/>
      <c r="C32" s="72"/>
      <c r="D32" s="140"/>
      <c r="E32" s="140"/>
      <c r="F32" s="140"/>
      <c r="G32" s="140"/>
      <c r="H32" s="324"/>
      <c r="I32" s="140"/>
      <c r="J32" s="324"/>
      <c r="K32" s="140"/>
      <c r="L32" s="324"/>
      <c r="M32" s="140"/>
      <c r="N32" s="324"/>
      <c r="O32" s="140"/>
      <c r="P32" s="337"/>
      <c r="Q32" s="140"/>
      <c r="R32" s="324"/>
      <c r="S32" s="140"/>
      <c r="T32" s="324"/>
      <c r="U32" s="140"/>
      <c r="V32" s="337"/>
      <c r="W32" s="140"/>
      <c r="X32" s="324"/>
      <c r="Y32" s="140"/>
      <c r="Z32" s="324"/>
      <c r="AA32" s="140"/>
      <c r="AB32" s="337"/>
      <c r="AC32" s="140"/>
      <c r="AD32" s="324"/>
    </row>
    <row r="33" spans="1:30" ht="20.100000000000001" customHeight="1" x14ac:dyDescent="0.25">
      <c r="A33" s="72"/>
      <c r="B33" s="72"/>
      <c r="C33" s="72"/>
      <c r="D33" s="140"/>
      <c r="E33" s="140"/>
      <c r="F33" s="140"/>
      <c r="G33" s="140"/>
      <c r="H33" s="327"/>
      <c r="I33" s="286"/>
      <c r="J33" s="327"/>
      <c r="K33" s="140"/>
      <c r="L33" s="327"/>
      <c r="M33" s="286"/>
      <c r="N33" s="327"/>
      <c r="O33" s="286"/>
      <c r="P33" s="338"/>
      <c r="Q33" s="140"/>
      <c r="R33" s="327"/>
      <c r="S33" s="286"/>
      <c r="T33" s="327"/>
      <c r="U33" s="286"/>
      <c r="V33" s="338"/>
      <c r="W33" s="140"/>
      <c r="X33" s="327"/>
      <c r="Y33" s="286"/>
      <c r="Z33" s="327"/>
      <c r="AA33" s="286"/>
      <c r="AB33" s="338"/>
      <c r="AC33" s="140"/>
      <c r="AD33" s="327"/>
    </row>
    <row r="34" spans="1:30" ht="20.100000000000001" customHeight="1" thickBot="1" x14ac:dyDescent="0.3">
      <c r="A34" s="83" t="s">
        <v>484</v>
      </c>
      <c r="B34" s="83"/>
      <c r="C34" s="83"/>
      <c r="D34" s="287">
        <f>SUM(D12:D33)</f>
        <v>0</v>
      </c>
      <c r="E34" s="287">
        <f>SUM(E12:E33)</f>
        <v>0</v>
      </c>
      <c r="F34" s="287">
        <f>SUM(F12:F33)</f>
        <v>0</v>
      </c>
      <c r="G34" s="287">
        <f>SUM(G12:G33)</f>
        <v>0</v>
      </c>
      <c r="H34" s="329" t="e">
        <f>G34/D34*100</f>
        <v>#DIV/0!</v>
      </c>
      <c r="I34" s="287">
        <f>SUM(I12:I33)</f>
        <v>0</v>
      </c>
      <c r="J34" s="329" t="e">
        <f>I34/E34*100</f>
        <v>#DIV/0!</v>
      </c>
      <c r="K34" s="287">
        <f>SUM(K12:K33)</f>
        <v>0</v>
      </c>
      <c r="L34" s="329" t="e">
        <f>K34/F34*100</f>
        <v>#DIV/0!</v>
      </c>
      <c r="M34" s="287">
        <f>SUM(M12:M33)</f>
        <v>0</v>
      </c>
      <c r="N34" s="329" t="e">
        <f>M34/D34*100</f>
        <v>#DIV/0!</v>
      </c>
      <c r="O34" s="287">
        <f>SUM(O12:O33)</f>
        <v>0</v>
      </c>
      <c r="P34" s="341" t="e">
        <f>O34/E34*100</f>
        <v>#DIV/0!</v>
      </c>
      <c r="Q34" s="287">
        <f>SUM(Q12:Q33)</f>
        <v>0</v>
      </c>
      <c r="R34" s="329" t="e">
        <f>Q34/F34*100</f>
        <v>#DIV/0!</v>
      </c>
      <c r="S34" s="287">
        <f>SUM(S12:S33)</f>
        <v>0</v>
      </c>
      <c r="T34" s="329" t="e">
        <f>S34/D34*100</f>
        <v>#DIV/0!</v>
      </c>
      <c r="U34" s="287">
        <f>SUM(U12:U33)</f>
        <v>0</v>
      </c>
      <c r="V34" s="341" t="e">
        <f>U34/E34*100</f>
        <v>#DIV/0!</v>
      </c>
      <c r="W34" s="287">
        <f>SUM(W12:W33)</f>
        <v>0</v>
      </c>
      <c r="X34" s="329" t="e">
        <f>W34/F34*100</f>
        <v>#DIV/0!</v>
      </c>
      <c r="Y34" s="287">
        <f>SUM(Y12:Y33)</f>
        <v>0</v>
      </c>
      <c r="Z34" s="329" t="e">
        <f>Y34/D34*100</f>
        <v>#DIV/0!</v>
      </c>
      <c r="AA34" s="287">
        <f>SUM(AA12:AA33)</f>
        <v>0</v>
      </c>
      <c r="AB34" s="329" t="e">
        <f>AA34/E34*100</f>
        <v>#DIV/0!</v>
      </c>
      <c r="AC34" s="287">
        <f>SUM(AC12:AC33)</f>
        <v>0</v>
      </c>
      <c r="AD34" s="329" t="e">
        <f>AC34/F34*100</f>
        <v>#DIV/0!</v>
      </c>
    </row>
    <row r="35" spans="1:30" x14ac:dyDescent="0.25">
      <c r="A35" s="563"/>
      <c r="B35" s="563"/>
      <c r="C35" s="563"/>
      <c r="D35" s="563"/>
      <c r="E35" s="563"/>
    </row>
    <row r="36" spans="1:30" x14ac:dyDescent="0.25">
      <c r="A36" s="727" t="s">
        <v>411</v>
      </c>
      <c r="B36" s="727"/>
    </row>
    <row r="37" spans="1:30" x14ac:dyDescent="0.25">
      <c r="A37" s="727" t="s">
        <v>563</v>
      </c>
      <c r="B37" s="727"/>
    </row>
    <row r="38" spans="1:30" x14ac:dyDescent="0.2">
      <c r="A38" s="727"/>
      <c r="B38" s="1003" t="s">
        <v>686</v>
      </c>
    </row>
    <row r="39" spans="1:30" x14ac:dyDescent="0.25">
      <c r="B39" s="727" t="s">
        <v>687</v>
      </c>
    </row>
  </sheetData>
  <mergeCells count="16">
    <mergeCell ref="I9:J9"/>
    <mergeCell ref="A7:A10"/>
    <mergeCell ref="B7:B10"/>
    <mergeCell ref="C7:C10"/>
    <mergeCell ref="D7:F9"/>
    <mergeCell ref="G9:H9"/>
    <mergeCell ref="W9:X9"/>
    <mergeCell ref="Y9:Z9"/>
    <mergeCell ref="AA9:AB9"/>
    <mergeCell ref="AC9:AD9"/>
    <mergeCell ref="K9:L9"/>
    <mergeCell ref="M9:N9"/>
    <mergeCell ref="O9:P9"/>
    <mergeCell ref="Q9:R9"/>
    <mergeCell ref="S9:T9"/>
    <mergeCell ref="U9:V9"/>
  </mergeCells>
  <printOptions horizontalCentered="1"/>
  <pageMargins left="0.75" right="0.66" top="1.1499999999999999" bottom="0.9" header="0" footer="0"/>
  <pageSetup paperSize="9" scale="41" orientation="landscape" horizontalDpi="300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0028E-F1A1-48BC-873E-1BA220B1B47A}">
  <sheetPr codeName="Sheet44">
    <tabColor rgb="FF92D050"/>
    <pageSetUpPr fitToPage="1"/>
  </sheetPr>
  <dimension ref="A1:R39"/>
  <sheetViews>
    <sheetView topLeftCell="D1" zoomScale="60" zoomScaleNormal="60" workbookViewId="0"/>
  </sheetViews>
  <sheetFormatPr defaultColWidth="9.42578125" defaultRowHeight="15" x14ac:dyDescent="0.25"/>
  <cols>
    <col min="1" max="1" width="5.7109375" style="70" customWidth="1"/>
    <col min="2" max="3" width="21.7109375" style="70" customWidth="1"/>
    <col min="4" max="6" width="8.5703125" style="70" customWidth="1"/>
    <col min="7" max="7" width="11" style="70" customWidth="1"/>
    <col min="8" max="8" width="9.42578125" style="70" customWidth="1"/>
    <col min="9" max="9" width="11" style="70" customWidth="1"/>
    <col min="10" max="10" width="9.42578125" style="70" customWidth="1"/>
    <col min="11" max="11" width="10.85546875" style="70" customWidth="1"/>
    <col min="12" max="12" width="9.42578125" style="70" customWidth="1"/>
    <col min="13" max="13" width="10.28515625" style="70" customWidth="1"/>
    <col min="14" max="14" width="9.42578125" style="70" customWidth="1"/>
    <col min="15" max="15" width="12.42578125" style="70" customWidth="1"/>
    <col min="16" max="16" width="9.42578125" style="70" customWidth="1"/>
    <col min="17" max="17" width="11.28515625" style="70" customWidth="1"/>
    <col min="18" max="18" width="9.42578125" style="70" customWidth="1"/>
    <col min="19" max="244" width="9.140625" style="70" customWidth="1"/>
    <col min="245" max="245" width="5.7109375" style="70" customWidth="1"/>
    <col min="246" max="247" width="21.7109375" style="70" customWidth="1"/>
    <col min="248" max="250" width="8.5703125" style="70" customWidth="1"/>
    <col min="251" max="256" width="9.42578125" style="70"/>
    <col min="257" max="257" width="5.7109375" style="70" customWidth="1"/>
    <col min="258" max="259" width="21.7109375" style="70" customWidth="1"/>
    <col min="260" max="262" width="8.5703125" style="70" customWidth="1"/>
    <col min="263" max="274" width="9.42578125" style="70"/>
    <col min="275" max="500" width="9.140625" style="70" customWidth="1"/>
    <col min="501" max="501" width="5.7109375" style="70" customWidth="1"/>
    <col min="502" max="503" width="21.7109375" style="70" customWidth="1"/>
    <col min="504" max="506" width="8.5703125" style="70" customWidth="1"/>
    <col min="507" max="512" width="9.42578125" style="70"/>
    <col min="513" max="513" width="5.7109375" style="70" customWidth="1"/>
    <col min="514" max="515" width="21.7109375" style="70" customWidth="1"/>
    <col min="516" max="518" width="8.5703125" style="70" customWidth="1"/>
    <col min="519" max="530" width="9.42578125" style="70"/>
    <col min="531" max="756" width="9.140625" style="70" customWidth="1"/>
    <col min="757" max="757" width="5.7109375" style="70" customWidth="1"/>
    <col min="758" max="759" width="21.7109375" style="70" customWidth="1"/>
    <col min="760" max="762" width="8.5703125" style="70" customWidth="1"/>
    <col min="763" max="768" width="9.42578125" style="70"/>
    <col min="769" max="769" width="5.7109375" style="70" customWidth="1"/>
    <col min="770" max="771" width="21.7109375" style="70" customWidth="1"/>
    <col min="772" max="774" width="8.5703125" style="70" customWidth="1"/>
    <col min="775" max="786" width="9.42578125" style="70"/>
    <col min="787" max="1012" width="9.140625" style="70" customWidth="1"/>
    <col min="1013" max="1013" width="5.7109375" style="70" customWidth="1"/>
    <col min="1014" max="1015" width="21.7109375" style="70" customWidth="1"/>
    <col min="1016" max="1018" width="8.5703125" style="70" customWidth="1"/>
    <col min="1019" max="1024" width="9.42578125" style="70"/>
    <col min="1025" max="1025" width="5.7109375" style="70" customWidth="1"/>
    <col min="1026" max="1027" width="21.7109375" style="70" customWidth="1"/>
    <col min="1028" max="1030" width="8.5703125" style="70" customWidth="1"/>
    <col min="1031" max="1042" width="9.42578125" style="70"/>
    <col min="1043" max="1268" width="9.140625" style="70" customWidth="1"/>
    <col min="1269" max="1269" width="5.7109375" style="70" customWidth="1"/>
    <col min="1270" max="1271" width="21.7109375" style="70" customWidth="1"/>
    <col min="1272" max="1274" width="8.5703125" style="70" customWidth="1"/>
    <col min="1275" max="1280" width="9.42578125" style="70"/>
    <col min="1281" max="1281" width="5.7109375" style="70" customWidth="1"/>
    <col min="1282" max="1283" width="21.7109375" style="70" customWidth="1"/>
    <col min="1284" max="1286" width="8.5703125" style="70" customWidth="1"/>
    <col min="1287" max="1298" width="9.42578125" style="70"/>
    <col min="1299" max="1524" width="9.140625" style="70" customWidth="1"/>
    <col min="1525" max="1525" width="5.7109375" style="70" customWidth="1"/>
    <col min="1526" max="1527" width="21.7109375" style="70" customWidth="1"/>
    <col min="1528" max="1530" width="8.5703125" style="70" customWidth="1"/>
    <col min="1531" max="1536" width="9.42578125" style="70"/>
    <col min="1537" max="1537" width="5.7109375" style="70" customWidth="1"/>
    <col min="1538" max="1539" width="21.7109375" style="70" customWidth="1"/>
    <col min="1540" max="1542" width="8.5703125" style="70" customWidth="1"/>
    <col min="1543" max="1554" width="9.42578125" style="70"/>
    <col min="1555" max="1780" width="9.140625" style="70" customWidth="1"/>
    <col min="1781" max="1781" width="5.7109375" style="70" customWidth="1"/>
    <col min="1782" max="1783" width="21.7109375" style="70" customWidth="1"/>
    <col min="1784" max="1786" width="8.5703125" style="70" customWidth="1"/>
    <col min="1787" max="1792" width="9.42578125" style="70"/>
    <col min="1793" max="1793" width="5.7109375" style="70" customWidth="1"/>
    <col min="1794" max="1795" width="21.7109375" style="70" customWidth="1"/>
    <col min="1796" max="1798" width="8.5703125" style="70" customWidth="1"/>
    <col min="1799" max="1810" width="9.42578125" style="70"/>
    <col min="1811" max="2036" width="9.140625" style="70" customWidth="1"/>
    <col min="2037" max="2037" width="5.7109375" style="70" customWidth="1"/>
    <col min="2038" max="2039" width="21.7109375" style="70" customWidth="1"/>
    <col min="2040" max="2042" width="8.5703125" style="70" customWidth="1"/>
    <col min="2043" max="2048" width="9.42578125" style="70"/>
    <col min="2049" max="2049" width="5.7109375" style="70" customWidth="1"/>
    <col min="2050" max="2051" width="21.7109375" style="70" customWidth="1"/>
    <col min="2052" max="2054" width="8.5703125" style="70" customWidth="1"/>
    <col min="2055" max="2066" width="9.42578125" style="70"/>
    <col min="2067" max="2292" width="9.140625" style="70" customWidth="1"/>
    <col min="2293" max="2293" width="5.7109375" style="70" customWidth="1"/>
    <col min="2294" max="2295" width="21.7109375" style="70" customWidth="1"/>
    <col min="2296" max="2298" width="8.5703125" style="70" customWidth="1"/>
    <col min="2299" max="2304" width="9.42578125" style="70"/>
    <col min="2305" max="2305" width="5.7109375" style="70" customWidth="1"/>
    <col min="2306" max="2307" width="21.7109375" style="70" customWidth="1"/>
    <col min="2308" max="2310" width="8.5703125" style="70" customWidth="1"/>
    <col min="2311" max="2322" width="9.42578125" style="70"/>
    <col min="2323" max="2548" width="9.140625" style="70" customWidth="1"/>
    <col min="2549" max="2549" width="5.7109375" style="70" customWidth="1"/>
    <col min="2550" max="2551" width="21.7109375" style="70" customWidth="1"/>
    <col min="2552" max="2554" width="8.5703125" style="70" customWidth="1"/>
    <col min="2555" max="2560" width="9.42578125" style="70"/>
    <col min="2561" max="2561" width="5.7109375" style="70" customWidth="1"/>
    <col min="2562" max="2563" width="21.7109375" style="70" customWidth="1"/>
    <col min="2564" max="2566" width="8.5703125" style="70" customWidth="1"/>
    <col min="2567" max="2578" width="9.42578125" style="70"/>
    <col min="2579" max="2804" width="9.140625" style="70" customWidth="1"/>
    <col min="2805" max="2805" width="5.7109375" style="70" customWidth="1"/>
    <col min="2806" max="2807" width="21.7109375" style="70" customWidth="1"/>
    <col min="2808" max="2810" width="8.5703125" style="70" customWidth="1"/>
    <col min="2811" max="2816" width="9.42578125" style="70"/>
    <col min="2817" max="2817" width="5.7109375" style="70" customWidth="1"/>
    <col min="2818" max="2819" width="21.7109375" style="70" customWidth="1"/>
    <col min="2820" max="2822" width="8.5703125" style="70" customWidth="1"/>
    <col min="2823" max="2834" width="9.42578125" style="70"/>
    <col min="2835" max="3060" width="9.140625" style="70" customWidth="1"/>
    <col min="3061" max="3061" width="5.7109375" style="70" customWidth="1"/>
    <col min="3062" max="3063" width="21.7109375" style="70" customWidth="1"/>
    <col min="3064" max="3066" width="8.5703125" style="70" customWidth="1"/>
    <col min="3067" max="3072" width="9.42578125" style="70"/>
    <col min="3073" max="3073" width="5.7109375" style="70" customWidth="1"/>
    <col min="3074" max="3075" width="21.7109375" style="70" customWidth="1"/>
    <col min="3076" max="3078" width="8.5703125" style="70" customWidth="1"/>
    <col min="3079" max="3090" width="9.42578125" style="70"/>
    <col min="3091" max="3316" width="9.140625" style="70" customWidth="1"/>
    <col min="3317" max="3317" width="5.7109375" style="70" customWidth="1"/>
    <col min="3318" max="3319" width="21.7109375" style="70" customWidth="1"/>
    <col min="3320" max="3322" width="8.5703125" style="70" customWidth="1"/>
    <col min="3323" max="3328" width="9.42578125" style="70"/>
    <col min="3329" max="3329" width="5.7109375" style="70" customWidth="1"/>
    <col min="3330" max="3331" width="21.7109375" style="70" customWidth="1"/>
    <col min="3332" max="3334" width="8.5703125" style="70" customWidth="1"/>
    <col min="3335" max="3346" width="9.42578125" style="70"/>
    <col min="3347" max="3572" width="9.140625" style="70" customWidth="1"/>
    <col min="3573" max="3573" width="5.7109375" style="70" customWidth="1"/>
    <col min="3574" max="3575" width="21.7109375" style="70" customWidth="1"/>
    <col min="3576" max="3578" width="8.5703125" style="70" customWidth="1"/>
    <col min="3579" max="3584" width="9.42578125" style="70"/>
    <col min="3585" max="3585" width="5.7109375" style="70" customWidth="1"/>
    <col min="3586" max="3587" width="21.7109375" style="70" customWidth="1"/>
    <col min="3588" max="3590" width="8.5703125" style="70" customWidth="1"/>
    <col min="3591" max="3602" width="9.42578125" style="70"/>
    <col min="3603" max="3828" width="9.140625" style="70" customWidth="1"/>
    <col min="3829" max="3829" width="5.7109375" style="70" customWidth="1"/>
    <col min="3830" max="3831" width="21.7109375" style="70" customWidth="1"/>
    <col min="3832" max="3834" width="8.5703125" style="70" customWidth="1"/>
    <col min="3835" max="3840" width="9.42578125" style="70"/>
    <col min="3841" max="3841" width="5.7109375" style="70" customWidth="1"/>
    <col min="3842" max="3843" width="21.7109375" style="70" customWidth="1"/>
    <col min="3844" max="3846" width="8.5703125" style="70" customWidth="1"/>
    <col min="3847" max="3858" width="9.42578125" style="70"/>
    <col min="3859" max="4084" width="9.140625" style="70" customWidth="1"/>
    <col min="4085" max="4085" width="5.7109375" style="70" customWidth="1"/>
    <col min="4086" max="4087" width="21.7109375" style="70" customWidth="1"/>
    <col min="4088" max="4090" width="8.5703125" style="70" customWidth="1"/>
    <col min="4091" max="4096" width="9.42578125" style="70"/>
    <col min="4097" max="4097" width="5.7109375" style="70" customWidth="1"/>
    <col min="4098" max="4099" width="21.7109375" style="70" customWidth="1"/>
    <col min="4100" max="4102" width="8.5703125" style="70" customWidth="1"/>
    <col min="4103" max="4114" width="9.42578125" style="70"/>
    <col min="4115" max="4340" width="9.140625" style="70" customWidth="1"/>
    <col min="4341" max="4341" width="5.7109375" style="70" customWidth="1"/>
    <col min="4342" max="4343" width="21.7109375" style="70" customWidth="1"/>
    <col min="4344" max="4346" width="8.5703125" style="70" customWidth="1"/>
    <col min="4347" max="4352" width="9.42578125" style="70"/>
    <col min="4353" max="4353" width="5.7109375" style="70" customWidth="1"/>
    <col min="4354" max="4355" width="21.7109375" style="70" customWidth="1"/>
    <col min="4356" max="4358" width="8.5703125" style="70" customWidth="1"/>
    <col min="4359" max="4370" width="9.42578125" style="70"/>
    <col min="4371" max="4596" width="9.140625" style="70" customWidth="1"/>
    <col min="4597" max="4597" width="5.7109375" style="70" customWidth="1"/>
    <col min="4598" max="4599" width="21.7109375" style="70" customWidth="1"/>
    <col min="4600" max="4602" width="8.5703125" style="70" customWidth="1"/>
    <col min="4603" max="4608" width="9.42578125" style="70"/>
    <col min="4609" max="4609" width="5.7109375" style="70" customWidth="1"/>
    <col min="4610" max="4611" width="21.7109375" style="70" customWidth="1"/>
    <col min="4612" max="4614" width="8.5703125" style="70" customWidth="1"/>
    <col min="4615" max="4626" width="9.42578125" style="70"/>
    <col min="4627" max="4852" width="9.140625" style="70" customWidth="1"/>
    <col min="4853" max="4853" width="5.7109375" style="70" customWidth="1"/>
    <col min="4854" max="4855" width="21.7109375" style="70" customWidth="1"/>
    <col min="4856" max="4858" width="8.5703125" style="70" customWidth="1"/>
    <col min="4859" max="4864" width="9.42578125" style="70"/>
    <col min="4865" max="4865" width="5.7109375" style="70" customWidth="1"/>
    <col min="4866" max="4867" width="21.7109375" style="70" customWidth="1"/>
    <col min="4868" max="4870" width="8.5703125" style="70" customWidth="1"/>
    <col min="4871" max="4882" width="9.42578125" style="70"/>
    <col min="4883" max="5108" width="9.140625" style="70" customWidth="1"/>
    <col min="5109" max="5109" width="5.7109375" style="70" customWidth="1"/>
    <col min="5110" max="5111" width="21.7109375" style="70" customWidth="1"/>
    <col min="5112" max="5114" width="8.5703125" style="70" customWidth="1"/>
    <col min="5115" max="5120" width="9.42578125" style="70"/>
    <col min="5121" max="5121" width="5.7109375" style="70" customWidth="1"/>
    <col min="5122" max="5123" width="21.7109375" style="70" customWidth="1"/>
    <col min="5124" max="5126" width="8.5703125" style="70" customWidth="1"/>
    <col min="5127" max="5138" width="9.42578125" style="70"/>
    <col min="5139" max="5364" width="9.140625" style="70" customWidth="1"/>
    <col min="5365" max="5365" width="5.7109375" style="70" customWidth="1"/>
    <col min="5366" max="5367" width="21.7109375" style="70" customWidth="1"/>
    <col min="5368" max="5370" width="8.5703125" style="70" customWidth="1"/>
    <col min="5371" max="5376" width="9.42578125" style="70"/>
    <col min="5377" max="5377" width="5.7109375" style="70" customWidth="1"/>
    <col min="5378" max="5379" width="21.7109375" style="70" customWidth="1"/>
    <col min="5380" max="5382" width="8.5703125" style="70" customWidth="1"/>
    <col min="5383" max="5394" width="9.42578125" style="70"/>
    <col min="5395" max="5620" width="9.140625" style="70" customWidth="1"/>
    <col min="5621" max="5621" width="5.7109375" style="70" customWidth="1"/>
    <col min="5622" max="5623" width="21.7109375" style="70" customWidth="1"/>
    <col min="5624" max="5626" width="8.5703125" style="70" customWidth="1"/>
    <col min="5627" max="5632" width="9.42578125" style="70"/>
    <col min="5633" max="5633" width="5.7109375" style="70" customWidth="1"/>
    <col min="5634" max="5635" width="21.7109375" style="70" customWidth="1"/>
    <col min="5636" max="5638" width="8.5703125" style="70" customWidth="1"/>
    <col min="5639" max="5650" width="9.42578125" style="70"/>
    <col min="5651" max="5876" width="9.140625" style="70" customWidth="1"/>
    <col min="5877" max="5877" width="5.7109375" style="70" customWidth="1"/>
    <col min="5878" max="5879" width="21.7109375" style="70" customWidth="1"/>
    <col min="5880" max="5882" width="8.5703125" style="70" customWidth="1"/>
    <col min="5883" max="5888" width="9.42578125" style="70"/>
    <col min="5889" max="5889" width="5.7109375" style="70" customWidth="1"/>
    <col min="5890" max="5891" width="21.7109375" style="70" customWidth="1"/>
    <col min="5892" max="5894" width="8.5703125" style="70" customWidth="1"/>
    <col min="5895" max="5906" width="9.42578125" style="70"/>
    <col min="5907" max="6132" width="9.140625" style="70" customWidth="1"/>
    <col min="6133" max="6133" width="5.7109375" style="70" customWidth="1"/>
    <col min="6134" max="6135" width="21.7109375" style="70" customWidth="1"/>
    <col min="6136" max="6138" width="8.5703125" style="70" customWidth="1"/>
    <col min="6139" max="6144" width="9.42578125" style="70"/>
    <col min="6145" max="6145" width="5.7109375" style="70" customWidth="1"/>
    <col min="6146" max="6147" width="21.7109375" style="70" customWidth="1"/>
    <col min="6148" max="6150" width="8.5703125" style="70" customWidth="1"/>
    <col min="6151" max="6162" width="9.42578125" style="70"/>
    <col min="6163" max="6388" width="9.140625" style="70" customWidth="1"/>
    <col min="6389" max="6389" width="5.7109375" style="70" customWidth="1"/>
    <col min="6390" max="6391" width="21.7109375" style="70" customWidth="1"/>
    <col min="6392" max="6394" width="8.5703125" style="70" customWidth="1"/>
    <col min="6395" max="6400" width="9.42578125" style="70"/>
    <col min="6401" max="6401" width="5.7109375" style="70" customWidth="1"/>
    <col min="6402" max="6403" width="21.7109375" style="70" customWidth="1"/>
    <col min="6404" max="6406" width="8.5703125" style="70" customWidth="1"/>
    <col min="6407" max="6418" width="9.42578125" style="70"/>
    <col min="6419" max="6644" width="9.140625" style="70" customWidth="1"/>
    <col min="6645" max="6645" width="5.7109375" style="70" customWidth="1"/>
    <col min="6646" max="6647" width="21.7109375" style="70" customWidth="1"/>
    <col min="6648" max="6650" width="8.5703125" style="70" customWidth="1"/>
    <col min="6651" max="6656" width="9.42578125" style="70"/>
    <col min="6657" max="6657" width="5.7109375" style="70" customWidth="1"/>
    <col min="6658" max="6659" width="21.7109375" style="70" customWidth="1"/>
    <col min="6660" max="6662" width="8.5703125" style="70" customWidth="1"/>
    <col min="6663" max="6674" width="9.42578125" style="70"/>
    <col min="6675" max="6900" width="9.140625" style="70" customWidth="1"/>
    <col min="6901" max="6901" width="5.7109375" style="70" customWidth="1"/>
    <col min="6902" max="6903" width="21.7109375" style="70" customWidth="1"/>
    <col min="6904" max="6906" width="8.5703125" style="70" customWidth="1"/>
    <col min="6907" max="6912" width="9.42578125" style="70"/>
    <col min="6913" max="6913" width="5.7109375" style="70" customWidth="1"/>
    <col min="6914" max="6915" width="21.7109375" style="70" customWidth="1"/>
    <col min="6916" max="6918" width="8.5703125" style="70" customWidth="1"/>
    <col min="6919" max="6930" width="9.42578125" style="70"/>
    <col min="6931" max="7156" width="9.140625" style="70" customWidth="1"/>
    <col min="7157" max="7157" width="5.7109375" style="70" customWidth="1"/>
    <col min="7158" max="7159" width="21.7109375" style="70" customWidth="1"/>
    <col min="7160" max="7162" width="8.5703125" style="70" customWidth="1"/>
    <col min="7163" max="7168" width="9.42578125" style="70"/>
    <col min="7169" max="7169" width="5.7109375" style="70" customWidth="1"/>
    <col min="7170" max="7171" width="21.7109375" style="70" customWidth="1"/>
    <col min="7172" max="7174" width="8.5703125" style="70" customWidth="1"/>
    <col min="7175" max="7186" width="9.42578125" style="70"/>
    <col min="7187" max="7412" width="9.140625" style="70" customWidth="1"/>
    <col min="7413" max="7413" width="5.7109375" style="70" customWidth="1"/>
    <col min="7414" max="7415" width="21.7109375" style="70" customWidth="1"/>
    <col min="7416" max="7418" width="8.5703125" style="70" customWidth="1"/>
    <col min="7419" max="7424" width="9.42578125" style="70"/>
    <col min="7425" max="7425" width="5.7109375" style="70" customWidth="1"/>
    <col min="7426" max="7427" width="21.7109375" style="70" customWidth="1"/>
    <col min="7428" max="7430" width="8.5703125" style="70" customWidth="1"/>
    <col min="7431" max="7442" width="9.42578125" style="70"/>
    <col min="7443" max="7668" width="9.140625" style="70" customWidth="1"/>
    <col min="7669" max="7669" width="5.7109375" style="70" customWidth="1"/>
    <col min="7670" max="7671" width="21.7109375" style="70" customWidth="1"/>
    <col min="7672" max="7674" width="8.5703125" style="70" customWidth="1"/>
    <col min="7675" max="7680" width="9.42578125" style="70"/>
    <col min="7681" max="7681" width="5.7109375" style="70" customWidth="1"/>
    <col min="7682" max="7683" width="21.7109375" style="70" customWidth="1"/>
    <col min="7684" max="7686" width="8.5703125" style="70" customWidth="1"/>
    <col min="7687" max="7698" width="9.42578125" style="70"/>
    <col min="7699" max="7924" width="9.140625" style="70" customWidth="1"/>
    <col min="7925" max="7925" width="5.7109375" style="70" customWidth="1"/>
    <col min="7926" max="7927" width="21.7109375" style="70" customWidth="1"/>
    <col min="7928" max="7930" width="8.5703125" style="70" customWidth="1"/>
    <col min="7931" max="7936" width="9.42578125" style="70"/>
    <col min="7937" max="7937" width="5.7109375" style="70" customWidth="1"/>
    <col min="7938" max="7939" width="21.7109375" style="70" customWidth="1"/>
    <col min="7940" max="7942" width="8.5703125" style="70" customWidth="1"/>
    <col min="7943" max="7954" width="9.42578125" style="70"/>
    <col min="7955" max="8180" width="9.140625" style="70" customWidth="1"/>
    <col min="8181" max="8181" width="5.7109375" style="70" customWidth="1"/>
    <col min="8182" max="8183" width="21.7109375" style="70" customWidth="1"/>
    <col min="8184" max="8186" width="8.5703125" style="70" customWidth="1"/>
    <col min="8187" max="8192" width="9.42578125" style="70"/>
    <col min="8193" max="8193" width="5.7109375" style="70" customWidth="1"/>
    <col min="8194" max="8195" width="21.7109375" style="70" customWidth="1"/>
    <col min="8196" max="8198" width="8.5703125" style="70" customWidth="1"/>
    <col min="8199" max="8210" width="9.42578125" style="70"/>
    <col min="8211" max="8436" width="9.140625" style="70" customWidth="1"/>
    <col min="8437" max="8437" width="5.7109375" style="70" customWidth="1"/>
    <col min="8438" max="8439" width="21.7109375" style="70" customWidth="1"/>
    <col min="8440" max="8442" width="8.5703125" style="70" customWidth="1"/>
    <col min="8443" max="8448" width="9.42578125" style="70"/>
    <col min="8449" max="8449" width="5.7109375" style="70" customWidth="1"/>
    <col min="8450" max="8451" width="21.7109375" style="70" customWidth="1"/>
    <col min="8452" max="8454" width="8.5703125" style="70" customWidth="1"/>
    <col min="8455" max="8466" width="9.42578125" style="70"/>
    <col min="8467" max="8692" width="9.140625" style="70" customWidth="1"/>
    <col min="8693" max="8693" width="5.7109375" style="70" customWidth="1"/>
    <col min="8694" max="8695" width="21.7109375" style="70" customWidth="1"/>
    <col min="8696" max="8698" width="8.5703125" style="70" customWidth="1"/>
    <col min="8699" max="8704" width="9.42578125" style="70"/>
    <col min="8705" max="8705" width="5.7109375" style="70" customWidth="1"/>
    <col min="8706" max="8707" width="21.7109375" style="70" customWidth="1"/>
    <col min="8708" max="8710" width="8.5703125" style="70" customWidth="1"/>
    <col min="8711" max="8722" width="9.42578125" style="70"/>
    <col min="8723" max="8948" width="9.140625" style="70" customWidth="1"/>
    <col min="8949" max="8949" width="5.7109375" style="70" customWidth="1"/>
    <col min="8950" max="8951" width="21.7109375" style="70" customWidth="1"/>
    <col min="8952" max="8954" width="8.5703125" style="70" customWidth="1"/>
    <col min="8955" max="8960" width="9.42578125" style="70"/>
    <col min="8961" max="8961" width="5.7109375" style="70" customWidth="1"/>
    <col min="8962" max="8963" width="21.7109375" style="70" customWidth="1"/>
    <col min="8964" max="8966" width="8.5703125" style="70" customWidth="1"/>
    <col min="8967" max="8978" width="9.42578125" style="70"/>
    <col min="8979" max="9204" width="9.140625" style="70" customWidth="1"/>
    <col min="9205" max="9205" width="5.7109375" style="70" customWidth="1"/>
    <col min="9206" max="9207" width="21.7109375" style="70" customWidth="1"/>
    <col min="9208" max="9210" width="8.5703125" style="70" customWidth="1"/>
    <col min="9211" max="9216" width="9.42578125" style="70"/>
    <col min="9217" max="9217" width="5.7109375" style="70" customWidth="1"/>
    <col min="9218" max="9219" width="21.7109375" style="70" customWidth="1"/>
    <col min="9220" max="9222" width="8.5703125" style="70" customWidth="1"/>
    <col min="9223" max="9234" width="9.42578125" style="70"/>
    <col min="9235" max="9460" width="9.140625" style="70" customWidth="1"/>
    <col min="9461" max="9461" width="5.7109375" style="70" customWidth="1"/>
    <col min="9462" max="9463" width="21.7109375" style="70" customWidth="1"/>
    <col min="9464" max="9466" width="8.5703125" style="70" customWidth="1"/>
    <col min="9467" max="9472" width="9.42578125" style="70"/>
    <col min="9473" max="9473" width="5.7109375" style="70" customWidth="1"/>
    <col min="9474" max="9475" width="21.7109375" style="70" customWidth="1"/>
    <col min="9476" max="9478" width="8.5703125" style="70" customWidth="1"/>
    <col min="9479" max="9490" width="9.42578125" style="70"/>
    <col min="9491" max="9716" width="9.140625" style="70" customWidth="1"/>
    <col min="9717" max="9717" width="5.7109375" style="70" customWidth="1"/>
    <col min="9718" max="9719" width="21.7109375" style="70" customWidth="1"/>
    <col min="9720" max="9722" width="8.5703125" style="70" customWidth="1"/>
    <col min="9723" max="9728" width="9.42578125" style="70"/>
    <col min="9729" max="9729" width="5.7109375" style="70" customWidth="1"/>
    <col min="9730" max="9731" width="21.7109375" style="70" customWidth="1"/>
    <col min="9732" max="9734" width="8.5703125" style="70" customWidth="1"/>
    <col min="9735" max="9746" width="9.42578125" style="70"/>
    <col min="9747" max="9972" width="9.140625" style="70" customWidth="1"/>
    <col min="9973" max="9973" width="5.7109375" style="70" customWidth="1"/>
    <col min="9974" max="9975" width="21.7109375" style="70" customWidth="1"/>
    <col min="9976" max="9978" width="8.5703125" style="70" customWidth="1"/>
    <col min="9979" max="9984" width="9.42578125" style="70"/>
    <col min="9985" max="9985" width="5.7109375" style="70" customWidth="1"/>
    <col min="9986" max="9987" width="21.7109375" style="70" customWidth="1"/>
    <col min="9988" max="9990" width="8.5703125" style="70" customWidth="1"/>
    <col min="9991" max="10002" width="9.42578125" style="70"/>
    <col min="10003" max="10228" width="9.140625" style="70" customWidth="1"/>
    <col min="10229" max="10229" width="5.7109375" style="70" customWidth="1"/>
    <col min="10230" max="10231" width="21.7109375" style="70" customWidth="1"/>
    <col min="10232" max="10234" width="8.5703125" style="70" customWidth="1"/>
    <col min="10235" max="10240" width="9.42578125" style="70"/>
    <col min="10241" max="10241" width="5.7109375" style="70" customWidth="1"/>
    <col min="10242" max="10243" width="21.7109375" style="70" customWidth="1"/>
    <col min="10244" max="10246" width="8.5703125" style="70" customWidth="1"/>
    <col min="10247" max="10258" width="9.42578125" style="70"/>
    <col min="10259" max="10484" width="9.140625" style="70" customWidth="1"/>
    <col min="10485" max="10485" width="5.7109375" style="70" customWidth="1"/>
    <col min="10486" max="10487" width="21.7109375" style="70" customWidth="1"/>
    <col min="10488" max="10490" width="8.5703125" style="70" customWidth="1"/>
    <col min="10491" max="10496" width="9.42578125" style="70"/>
    <col min="10497" max="10497" width="5.7109375" style="70" customWidth="1"/>
    <col min="10498" max="10499" width="21.7109375" style="70" customWidth="1"/>
    <col min="10500" max="10502" width="8.5703125" style="70" customWidth="1"/>
    <col min="10503" max="10514" width="9.42578125" style="70"/>
    <col min="10515" max="10740" width="9.140625" style="70" customWidth="1"/>
    <col min="10741" max="10741" width="5.7109375" style="70" customWidth="1"/>
    <col min="10742" max="10743" width="21.7109375" style="70" customWidth="1"/>
    <col min="10744" max="10746" width="8.5703125" style="70" customWidth="1"/>
    <col min="10747" max="10752" width="9.42578125" style="70"/>
    <col min="10753" max="10753" width="5.7109375" style="70" customWidth="1"/>
    <col min="10754" max="10755" width="21.7109375" style="70" customWidth="1"/>
    <col min="10756" max="10758" width="8.5703125" style="70" customWidth="1"/>
    <col min="10759" max="10770" width="9.42578125" style="70"/>
    <col min="10771" max="10996" width="9.140625" style="70" customWidth="1"/>
    <col min="10997" max="10997" width="5.7109375" style="70" customWidth="1"/>
    <col min="10998" max="10999" width="21.7109375" style="70" customWidth="1"/>
    <col min="11000" max="11002" width="8.5703125" style="70" customWidth="1"/>
    <col min="11003" max="11008" width="9.42578125" style="70"/>
    <col min="11009" max="11009" width="5.7109375" style="70" customWidth="1"/>
    <col min="11010" max="11011" width="21.7109375" style="70" customWidth="1"/>
    <col min="11012" max="11014" width="8.5703125" style="70" customWidth="1"/>
    <col min="11015" max="11026" width="9.42578125" style="70"/>
    <col min="11027" max="11252" width="9.140625" style="70" customWidth="1"/>
    <col min="11253" max="11253" width="5.7109375" style="70" customWidth="1"/>
    <col min="11254" max="11255" width="21.7109375" style="70" customWidth="1"/>
    <col min="11256" max="11258" width="8.5703125" style="70" customWidth="1"/>
    <col min="11259" max="11264" width="9.42578125" style="70"/>
    <col min="11265" max="11265" width="5.7109375" style="70" customWidth="1"/>
    <col min="11266" max="11267" width="21.7109375" style="70" customWidth="1"/>
    <col min="11268" max="11270" width="8.5703125" style="70" customWidth="1"/>
    <col min="11271" max="11282" width="9.42578125" style="70"/>
    <col min="11283" max="11508" width="9.140625" style="70" customWidth="1"/>
    <col min="11509" max="11509" width="5.7109375" style="70" customWidth="1"/>
    <col min="11510" max="11511" width="21.7109375" style="70" customWidth="1"/>
    <col min="11512" max="11514" width="8.5703125" style="70" customWidth="1"/>
    <col min="11515" max="11520" width="9.42578125" style="70"/>
    <col min="11521" max="11521" width="5.7109375" style="70" customWidth="1"/>
    <col min="11522" max="11523" width="21.7109375" style="70" customWidth="1"/>
    <col min="11524" max="11526" width="8.5703125" style="70" customWidth="1"/>
    <col min="11527" max="11538" width="9.42578125" style="70"/>
    <col min="11539" max="11764" width="9.140625" style="70" customWidth="1"/>
    <col min="11765" max="11765" width="5.7109375" style="70" customWidth="1"/>
    <col min="11766" max="11767" width="21.7109375" style="70" customWidth="1"/>
    <col min="11768" max="11770" width="8.5703125" style="70" customWidth="1"/>
    <col min="11771" max="11776" width="9.42578125" style="70"/>
    <col min="11777" max="11777" width="5.7109375" style="70" customWidth="1"/>
    <col min="11778" max="11779" width="21.7109375" style="70" customWidth="1"/>
    <col min="11780" max="11782" width="8.5703125" style="70" customWidth="1"/>
    <col min="11783" max="11794" width="9.42578125" style="70"/>
    <col min="11795" max="12020" width="9.140625" style="70" customWidth="1"/>
    <col min="12021" max="12021" width="5.7109375" style="70" customWidth="1"/>
    <col min="12022" max="12023" width="21.7109375" style="70" customWidth="1"/>
    <col min="12024" max="12026" width="8.5703125" style="70" customWidth="1"/>
    <col min="12027" max="12032" width="9.42578125" style="70"/>
    <col min="12033" max="12033" width="5.7109375" style="70" customWidth="1"/>
    <col min="12034" max="12035" width="21.7109375" style="70" customWidth="1"/>
    <col min="12036" max="12038" width="8.5703125" style="70" customWidth="1"/>
    <col min="12039" max="12050" width="9.42578125" style="70"/>
    <col min="12051" max="12276" width="9.140625" style="70" customWidth="1"/>
    <col min="12277" max="12277" width="5.7109375" style="70" customWidth="1"/>
    <col min="12278" max="12279" width="21.7109375" style="70" customWidth="1"/>
    <col min="12280" max="12282" width="8.5703125" style="70" customWidth="1"/>
    <col min="12283" max="12288" width="9.42578125" style="70"/>
    <col min="12289" max="12289" width="5.7109375" style="70" customWidth="1"/>
    <col min="12290" max="12291" width="21.7109375" style="70" customWidth="1"/>
    <col min="12292" max="12294" width="8.5703125" style="70" customWidth="1"/>
    <col min="12295" max="12306" width="9.42578125" style="70"/>
    <col min="12307" max="12532" width="9.140625" style="70" customWidth="1"/>
    <col min="12533" max="12533" width="5.7109375" style="70" customWidth="1"/>
    <col min="12534" max="12535" width="21.7109375" style="70" customWidth="1"/>
    <col min="12536" max="12538" width="8.5703125" style="70" customWidth="1"/>
    <col min="12539" max="12544" width="9.42578125" style="70"/>
    <col min="12545" max="12545" width="5.7109375" style="70" customWidth="1"/>
    <col min="12546" max="12547" width="21.7109375" style="70" customWidth="1"/>
    <col min="12548" max="12550" width="8.5703125" style="70" customWidth="1"/>
    <col min="12551" max="12562" width="9.42578125" style="70"/>
    <col min="12563" max="12788" width="9.140625" style="70" customWidth="1"/>
    <col min="12789" max="12789" width="5.7109375" style="70" customWidth="1"/>
    <col min="12790" max="12791" width="21.7109375" style="70" customWidth="1"/>
    <col min="12792" max="12794" width="8.5703125" style="70" customWidth="1"/>
    <col min="12795" max="12800" width="9.42578125" style="70"/>
    <col min="12801" max="12801" width="5.7109375" style="70" customWidth="1"/>
    <col min="12802" max="12803" width="21.7109375" style="70" customWidth="1"/>
    <col min="12804" max="12806" width="8.5703125" style="70" customWidth="1"/>
    <col min="12807" max="12818" width="9.42578125" style="70"/>
    <col min="12819" max="13044" width="9.140625" style="70" customWidth="1"/>
    <col min="13045" max="13045" width="5.7109375" style="70" customWidth="1"/>
    <col min="13046" max="13047" width="21.7109375" style="70" customWidth="1"/>
    <col min="13048" max="13050" width="8.5703125" style="70" customWidth="1"/>
    <col min="13051" max="13056" width="9.42578125" style="70"/>
    <col min="13057" max="13057" width="5.7109375" style="70" customWidth="1"/>
    <col min="13058" max="13059" width="21.7109375" style="70" customWidth="1"/>
    <col min="13060" max="13062" width="8.5703125" style="70" customWidth="1"/>
    <col min="13063" max="13074" width="9.42578125" style="70"/>
    <col min="13075" max="13300" width="9.140625" style="70" customWidth="1"/>
    <col min="13301" max="13301" width="5.7109375" style="70" customWidth="1"/>
    <col min="13302" max="13303" width="21.7109375" style="70" customWidth="1"/>
    <col min="13304" max="13306" width="8.5703125" style="70" customWidth="1"/>
    <col min="13307" max="13312" width="9.42578125" style="70"/>
    <col min="13313" max="13313" width="5.7109375" style="70" customWidth="1"/>
    <col min="13314" max="13315" width="21.7109375" style="70" customWidth="1"/>
    <col min="13316" max="13318" width="8.5703125" style="70" customWidth="1"/>
    <col min="13319" max="13330" width="9.42578125" style="70"/>
    <col min="13331" max="13556" width="9.140625" style="70" customWidth="1"/>
    <col min="13557" max="13557" width="5.7109375" style="70" customWidth="1"/>
    <col min="13558" max="13559" width="21.7109375" style="70" customWidth="1"/>
    <col min="13560" max="13562" width="8.5703125" style="70" customWidth="1"/>
    <col min="13563" max="13568" width="9.42578125" style="70"/>
    <col min="13569" max="13569" width="5.7109375" style="70" customWidth="1"/>
    <col min="13570" max="13571" width="21.7109375" style="70" customWidth="1"/>
    <col min="13572" max="13574" width="8.5703125" style="70" customWidth="1"/>
    <col min="13575" max="13586" width="9.42578125" style="70"/>
    <col min="13587" max="13812" width="9.140625" style="70" customWidth="1"/>
    <col min="13813" max="13813" width="5.7109375" style="70" customWidth="1"/>
    <col min="13814" max="13815" width="21.7109375" style="70" customWidth="1"/>
    <col min="13816" max="13818" width="8.5703125" style="70" customWidth="1"/>
    <col min="13819" max="13824" width="9.42578125" style="70"/>
    <col min="13825" max="13825" width="5.7109375" style="70" customWidth="1"/>
    <col min="13826" max="13827" width="21.7109375" style="70" customWidth="1"/>
    <col min="13828" max="13830" width="8.5703125" style="70" customWidth="1"/>
    <col min="13831" max="13842" width="9.42578125" style="70"/>
    <col min="13843" max="14068" width="9.140625" style="70" customWidth="1"/>
    <col min="14069" max="14069" width="5.7109375" style="70" customWidth="1"/>
    <col min="14070" max="14071" width="21.7109375" style="70" customWidth="1"/>
    <col min="14072" max="14074" width="8.5703125" style="70" customWidth="1"/>
    <col min="14075" max="14080" width="9.42578125" style="70"/>
    <col min="14081" max="14081" width="5.7109375" style="70" customWidth="1"/>
    <col min="14082" max="14083" width="21.7109375" style="70" customWidth="1"/>
    <col min="14084" max="14086" width="8.5703125" style="70" customWidth="1"/>
    <col min="14087" max="14098" width="9.42578125" style="70"/>
    <col min="14099" max="14324" width="9.140625" style="70" customWidth="1"/>
    <col min="14325" max="14325" width="5.7109375" style="70" customWidth="1"/>
    <col min="14326" max="14327" width="21.7109375" style="70" customWidth="1"/>
    <col min="14328" max="14330" width="8.5703125" style="70" customWidth="1"/>
    <col min="14331" max="14336" width="9.42578125" style="70"/>
    <col min="14337" max="14337" width="5.7109375" style="70" customWidth="1"/>
    <col min="14338" max="14339" width="21.7109375" style="70" customWidth="1"/>
    <col min="14340" max="14342" width="8.5703125" style="70" customWidth="1"/>
    <col min="14343" max="14354" width="9.42578125" style="70"/>
    <col min="14355" max="14580" width="9.140625" style="70" customWidth="1"/>
    <col min="14581" max="14581" width="5.7109375" style="70" customWidth="1"/>
    <col min="14582" max="14583" width="21.7109375" style="70" customWidth="1"/>
    <col min="14584" max="14586" width="8.5703125" style="70" customWidth="1"/>
    <col min="14587" max="14592" width="9.42578125" style="70"/>
    <col min="14593" max="14593" width="5.7109375" style="70" customWidth="1"/>
    <col min="14594" max="14595" width="21.7109375" style="70" customWidth="1"/>
    <col min="14596" max="14598" width="8.5703125" style="70" customWidth="1"/>
    <col min="14599" max="14610" width="9.42578125" style="70"/>
    <col min="14611" max="14836" width="9.140625" style="70" customWidth="1"/>
    <col min="14837" max="14837" width="5.7109375" style="70" customWidth="1"/>
    <col min="14838" max="14839" width="21.7109375" style="70" customWidth="1"/>
    <col min="14840" max="14842" width="8.5703125" style="70" customWidth="1"/>
    <col min="14843" max="14848" width="9.42578125" style="70"/>
    <col min="14849" max="14849" width="5.7109375" style="70" customWidth="1"/>
    <col min="14850" max="14851" width="21.7109375" style="70" customWidth="1"/>
    <col min="14852" max="14854" width="8.5703125" style="70" customWidth="1"/>
    <col min="14855" max="14866" width="9.42578125" style="70"/>
    <col min="14867" max="15092" width="9.140625" style="70" customWidth="1"/>
    <col min="15093" max="15093" width="5.7109375" style="70" customWidth="1"/>
    <col min="15094" max="15095" width="21.7109375" style="70" customWidth="1"/>
    <col min="15096" max="15098" width="8.5703125" style="70" customWidth="1"/>
    <col min="15099" max="15104" width="9.42578125" style="70"/>
    <col min="15105" max="15105" width="5.7109375" style="70" customWidth="1"/>
    <col min="15106" max="15107" width="21.7109375" style="70" customWidth="1"/>
    <col min="15108" max="15110" width="8.5703125" style="70" customWidth="1"/>
    <col min="15111" max="15122" width="9.42578125" style="70"/>
    <col min="15123" max="15348" width="9.140625" style="70" customWidth="1"/>
    <col min="15349" max="15349" width="5.7109375" style="70" customWidth="1"/>
    <col min="15350" max="15351" width="21.7109375" style="70" customWidth="1"/>
    <col min="15352" max="15354" width="8.5703125" style="70" customWidth="1"/>
    <col min="15355" max="15360" width="9.42578125" style="70"/>
    <col min="15361" max="15361" width="5.7109375" style="70" customWidth="1"/>
    <col min="15362" max="15363" width="21.7109375" style="70" customWidth="1"/>
    <col min="15364" max="15366" width="8.5703125" style="70" customWidth="1"/>
    <col min="15367" max="15378" width="9.42578125" style="70"/>
    <col min="15379" max="15604" width="9.140625" style="70" customWidth="1"/>
    <col min="15605" max="15605" width="5.7109375" style="70" customWidth="1"/>
    <col min="15606" max="15607" width="21.7109375" style="70" customWidth="1"/>
    <col min="15608" max="15610" width="8.5703125" style="70" customWidth="1"/>
    <col min="15611" max="15616" width="9.42578125" style="70"/>
    <col min="15617" max="15617" width="5.7109375" style="70" customWidth="1"/>
    <col min="15618" max="15619" width="21.7109375" style="70" customWidth="1"/>
    <col min="15620" max="15622" width="8.5703125" style="70" customWidth="1"/>
    <col min="15623" max="15634" width="9.42578125" style="70"/>
    <col min="15635" max="15860" width="9.140625" style="70" customWidth="1"/>
    <col min="15861" max="15861" width="5.7109375" style="70" customWidth="1"/>
    <col min="15862" max="15863" width="21.7109375" style="70" customWidth="1"/>
    <col min="15864" max="15866" width="8.5703125" style="70" customWidth="1"/>
    <col min="15867" max="15872" width="9.42578125" style="70"/>
    <col min="15873" max="15873" width="5.7109375" style="70" customWidth="1"/>
    <col min="15874" max="15875" width="21.7109375" style="70" customWidth="1"/>
    <col min="15876" max="15878" width="8.5703125" style="70" customWidth="1"/>
    <col min="15879" max="15890" width="9.42578125" style="70"/>
    <col min="15891" max="16116" width="9.140625" style="70" customWidth="1"/>
    <col min="16117" max="16117" width="5.7109375" style="70" customWidth="1"/>
    <col min="16118" max="16119" width="21.7109375" style="70" customWidth="1"/>
    <col min="16120" max="16122" width="8.5703125" style="70" customWidth="1"/>
    <col min="16123" max="16128" width="9.42578125" style="70"/>
    <col min="16129" max="16129" width="5.7109375" style="70" customWidth="1"/>
    <col min="16130" max="16131" width="21.7109375" style="70" customWidth="1"/>
    <col min="16132" max="16134" width="8.5703125" style="70" customWidth="1"/>
    <col min="16135" max="16146" width="9.42578125" style="70"/>
    <col min="16147" max="16372" width="9.140625" style="70" customWidth="1"/>
    <col min="16373" max="16373" width="5.7109375" style="70" customWidth="1"/>
    <col min="16374" max="16375" width="21.7109375" style="70" customWidth="1"/>
    <col min="16376" max="16378" width="8.5703125" style="70" customWidth="1"/>
    <col min="16379" max="16384" width="9.42578125" style="70"/>
  </cols>
  <sheetData>
    <row r="1" spans="1:18" ht="15.75" x14ac:dyDescent="0.25">
      <c r="A1" s="289" t="s">
        <v>707</v>
      </c>
    </row>
    <row r="3" spans="1:18" ht="15.75" x14ac:dyDescent="0.25">
      <c r="A3" s="586" t="s">
        <v>1082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</row>
    <row r="4" spans="1:18" ht="15.75" x14ac:dyDescent="0.25">
      <c r="A4" s="586" t="s">
        <v>625</v>
      </c>
      <c r="B4" s="586"/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</row>
    <row r="5" spans="1:18" ht="15.75" x14ac:dyDescent="0.25">
      <c r="A5" s="222"/>
      <c r="B5" s="222"/>
      <c r="C5" s="222"/>
      <c r="D5" s="222"/>
      <c r="E5" s="222"/>
      <c r="F5" s="222"/>
      <c r="G5" s="222"/>
      <c r="H5" s="587" t="str">
        <f>'1'!$E$5</f>
        <v>KABUPATEN/KOTA</v>
      </c>
      <c r="I5" s="588" t="str">
        <f>'1'!$F$5</f>
        <v>….......</v>
      </c>
      <c r="J5" s="222"/>
      <c r="K5" s="222"/>
      <c r="L5" s="222"/>
      <c r="M5" s="586"/>
      <c r="N5" s="586"/>
      <c r="O5" s="586"/>
      <c r="P5" s="586"/>
      <c r="Q5" s="586"/>
      <c r="R5" s="586"/>
    </row>
    <row r="6" spans="1:18" ht="15.75" x14ac:dyDescent="0.25">
      <c r="A6" s="222"/>
      <c r="B6" s="222"/>
      <c r="C6" s="222"/>
      <c r="D6" s="222"/>
      <c r="E6" s="222"/>
      <c r="F6" s="222"/>
      <c r="G6" s="222"/>
      <c r="H6" s="587" t="str">
        <f>'1'!$E$6</f>
        <v>TAHUN</v>
      </c>
      <c r="I6" s="588" t="str">
        <f>'1'!$F$6</f>
        <v>….......</v>
      </c>
      <c r="J6" s="222"/>
      <c r="K6" s="222"/>
      <c r="L6" s="222"/>
      <c r="M6" s="586"/>
      <c r="N6" s="586"/>
      <c r="O6" s="586"/>
      <c r="P6" s="586"/>
      <c r="Q6" s="586"/>
      <c r="R6" s="586"/>
    </row>
    <row r="7" spans="1:18" ht="15.75" thickBot="1" x14ac:dyDescent="0.3"/>
    <row r="8" spans="1:18" ht="15.75" x14ac:dyDescent="0.25">
      <c r="A8" s="1096" t="s">
        <v>2</v>
      </c>
      <c r="B8" s="1096" t="s">
        <v>254</v>
      </c>
      <c r="C8" s="1096" t="s">
        <v>409</v>
      </c>
      <c r="D8" s="1113" t="s">
        <v>688</v>
      </c>
      <c r="E8" s="1113"/>
      <c r="F8" s="1113"/>
      <c r="G8" s="800" t="s">
        <v>689</v>
      </c>
      <c r="H8" s="801"/>
      <c r="I8" s="801"/>
      <c r="J8" s="801"/>
      <c r="K8" s="801"/>
      <c r="L8" s="801"/>
      <c r="M8" s="800"/>
      <c r="N8" s="801"/>
      <c r="O8" s="802"/>
      <c r="P8" s="801"/>
      <c r="Q8" s="801"/>
      <c r="R8" s="802"/>
    </row>
    <row r="9" spans="1:18" ht="15.75" x14ac:dyDescent="0.25">
      <c r="A9" s="1070"/>
      <c r="B9" s="1070"/>
      <c r="C9" s="1070"/>
      <c r="D9" s="1156"/>
      <c r="E9" s="1156"/>
      <c r="F9" s="1156"/>
      <c r="G9" s="803" t="s">
        <v>690</v>
      </c>
      <c r="H9" s="804"/>
      <c r="I9" s="804"/>
      <c r="J9" s="804"/>
      <c r="K9" s="804"/>
      <c r="L9" s="805"/>
      <c r="M9" s="803" t="s">
        <v>691</v>
      </c>
      <c r="N9" s="804"/>
      <c r="O9" s="805"/>
      <c r="P9" s="804"/>
      <c r="Q9" s="804"/>
      <c r="R9" s="805"/>
    </row>
    <row r="10" spans="1:18" ht="15.75" x14ac:dyDescent="0.25">
      <c r="A10" s="1070"/>
      <c r="B10" s="1070"/>
      <c r="C10" s="1070"/>
      <c r="D10" s="1156"/>
      <c r="E10" s="1156"/>
      <c r="F10" s="1156"/>
      <c r="G10" s="1097" t="s">
        <v>6</v>
      </c>
      <c r="H10" s="1098"/>
      <c r="I10" s="1097" t="s">
        <v>7</v>
      </c>
      <c r="J10" s="1098"/>
      <c r="K10" s="1097" t="s">
        <v>8</v>
      </c>
      <c r="L10" s="1098"/>
      <c r="M10" s="1097" t="s">
        <v>6</v>
      </c>
      <c r="N10" s="1098"/>
      <c r="O10" s="1152" t="s">
        <v>7</v>
      </c>
      <c r="P10" s="1098"/>
      <c r="Q10" s="1097" t="s">
        <v>8</v>
      </c>
      <c r="R10" s="1099"/>
    </row>
    <row r="11" spans="1:18" ht="31.5" x14ac:dyDescent="0.25">
      <c r="A11" s="1071"/>
      <c r="B11" s="1071"/>
      <c r="C11" s="1071"/>
      <c r="D11" s="763" t="s">
        <v>6</v>
      </c>
      <c r="E11" s="763" t="s">
        <v>7</v>
      </c>
      <c r="F11" s="763" t="s">
        <v>370</v>
      </c>
      <c r="G11" s="763" t="s">
        <v>256</v>
      </c>
      <c r="H11" s="763" t="s">
        <v>27</v>
      </c>
      <c r="I11" s="763" t="s">
        <v>256</v>
      </c>
      <c r="J11" s="763" t="s">
        <v>27</v>
      </c>
      <c r="K11" s="763" t="s">
        <v>256</v>
      </c>
      <c r="L11" s="763" t="s">
        <v>27</v>
      </c>
      <c r="M11" s="763" t="s">
        <v>256</v>
      </c>
      <c r="N11" s="763" t="s">
        <v>27</v>
      </c>
      <c r="O11" s="763" t="s">
        <v>256</v>
      </c>
      <c r="P11" s="766" t="s">
        <v>27</v>
      </c>
      <c r="Q11" s="763" t="s">
        <v>256</v>
      </c>
      <c r="R11" s="763" t="s">
        <v>27</v>
      </c>
    </row>
    <row r="12" spans="1:18" s="908" customFormat="1" ht="12" x14ac:dyDescent="0.25">
      <c r="A12" s="906">
        <v>1</v>
      </c>
      <c r="B12" s="906">
        <v>2</v>
      </c>
      <c r="C12" s="906">
        <v>3</v>
      </c>
      <c r="D12" s="906">
        <v>4</v>
      </c>
      <c r="E12" s="906">
        <v>5</v>
      </c>
      <c r="F12" s="906">
        <v>6</v>
      </c>
      <c r="G12" s="906">
        <v>7</v>
      </c>
      <c r="H12" s="906">
        <v>8</v>
      </c>
      <c r="I12" s="906">
        <v>9</v>
      </c>
      <c r="J12" s="906">
        <v>10</v>
      </c>
      <c r="K12" s="906">
        <v>11</v>
      </c>
      <c r="L12" s="906">
        <v>12</v>
      </c>
      <c r="M12" s="906">
        <v>13</v>
      </c>
      <c r="N12" s="906">
        <v>14</v>
      </c>
      <c r="O12" s="906">
        <v>15</v>
      </c>
      <c r="P12" s="906">
        <v>16</v>
      </c>
      <c r="Q12" s="906">
        <v>17</v>
      </c>
      <c r="R12" s="906">
        <v>18</v>
      </c>
    </row>
    <row r="13" spans="1:18" ht="20.100000000000001" customHeight="1" x14ac:dyDescent="0.25">
      <c r="A13" s="560">
        <v>1</v>
      </c>
      <c r="B13" s="130">
        <f>'9'!B9</f>
        <v>0</v>
      </c>
      <c r="C13" s="130">
        <f>'9'!C9</f>
        <v>0</v>
      </c>
      <c r="D13" s="342"/>
      <c r="E13" s="342"/>
      <c r="F13" s="140">
        <f>SUM(D13:E13)</f>
        <v>0</v>
      </c>
      <c r="G13" s="140"/>
      <c r="H13" s="324" t="e">
        <f>G13/D13*100</f>
        <v>#DIV/0!</v>
      </c>
      <c r="I13" s="140"/>
      <c r="J13" s="324" t="e">
        <f t="shared" ref="J13:J32" si="0">I13/E13*100</f>
        <v>#DIV/0!</v>
      </c>
      <c r="K13" s="140">
        <f t="shared" ref="K13:K32" si="1">SUM(G13,I13)</f>
        <v>0</v>
      </c>
      <c r="L13" s="324" t="e">
        <f t="shared" ref="L13:L32" si="2">K13/F13*100</f>
        <v>#DIV/0!</v>
      </c>
      <c r="M13" s="140"/>
      <c r="N13" s="324" t="e">
        <f t="shared" ref="N13:N32" si="3">M13/D13*100</f>
        <v>#DIV/0!</v>
      </c>
      <c r="O13" s="140"/>
      <c r="P13" s="337" t="e">
        <f t="shared" ref="P13:P32" si="4">O13/E13*100</f>
        <v>#DIV/0!</v>
      </c>
      <c r="Q13" s="140">
        <f t="shared" ref="Q13:Q32" si="5">SUM(M13,O13)</f>
        <v>0</v>
      </c>
      <c r="R13" s="324" t="e">
        <f t="shared" ref="R13:R32" si="6">Q13/F13*100</f>
        <v>#DIV/0!</v>
      </c>
    </row>
    <row r="14" spans="1:18" ht="20.100000000000001" customHeight="1" x14ac:dyDescent="0.25">
      <c r="A14" s="556">
        <v>2</v>
      </c>
      <c r="B14" s="130">
        <f>'9'!B10</f>
        <v>0</v>
      </c>
      <c r="C14" s="130">
        <f>'9'!C10</f>
        <v>0</v>
      </c>
      <c r="D14" s="342"/>
      <c r="E14" s="342"/>
      <c r="F14" s="140">
        <f t="shared" ref="F14:F32" si="7">SUM(D14:E14)</f>
        <v>0</v>
      </c>
      <c r="G14" s="140"/>
      <c r="H14" s="324" t="e">
        <f>G14/D14*100</f>
        <v>#DIV/0!</v>
      </c>
      <c r="I14" s="140"/>
      <c r="J14" s="324" t="e">
        <f>I14/E14*100</f>
        <v>#DIV/0!</v>
      </c>
      <c r="K14" s="140">
        <f>SUM(G14,I14)</f>
        <v>0</v>
      </c>
      <c r="L14" s="324" t="e">
        <f>K14/F14*100</f>
        <v>#DIV/0!</v>
      </c>
      <c r="M14" s="140"/>
      <c r="N14" s="324" t="e">
        <f t="shared" si="3"/>
        <v>#DIV/0!</v>
      </c>
      <c r="O14" s="140"/>
      <c r="P14" s="337" t="e">
        <f t="shared" si="4"/>
        <v>#DIV/0!</v>
      </c>
      <c r="Q14" s="140">
        <f t="shared" si="5"/>
        <v>0</v>
      </c>
      <c r="R14" s="324" t="e">
        <f t="shared" si="6"/>
        <v>#DIV/0!</v>
      </c>
    </row>
    <row r="15" spans="1:18" ht="20.100000000000001" customHeight="1" x14ac:dyDescent="0.25">
      <c r="A15" s="556">
        <v>3</v>
      </c>
      <c r="B15" s="130">
        <f>'9'!B11</f>
        <v>0</v>
      </c>
      <c r="C15" s="130">
        <f>'9'!C11</f>
        <v>0</v>
      </c>
      <c r="D15" s="342"/>
      <c r="E15" s="342"/>
      <c r="F15" s="140">
        <f t="shared" si="7"/>
        <v>0</v>
      </c>
      <c r="G15" s="140"/>
      <c r="H15" s="324" t="e">
        <f t="shared" ref="H15:H32" si="8">G15/D15*100</f>
        <v>#DIV/0!</v>
      </c>
      <c r="I15" s="140"/>
      <c r="J15" s="324" t="e">
        <f>I15/E15*100</f>
        <v>#DIV/0!</v>
      </c>
      <c r="K15" s="140">
        <f t="shared" si="1"/>
        <v>0</v>
      </c>
      <c r="L15" s="324" t="e">
        <f>K15/F15*100</f>
        <v>#DIV/0!</v>
      </c>
      <c r="M15" s="140"/>
      <c r="N15" s="324" t="e">
        <f>M15/D15*100</f>
        <v>#DIV/0!</v>
      </c>
      <c r="O15" s="140"/>
      <c r="P15" s="337" t="e">
        <f t="shared" si="4"/>
        <v>#DIV/0!</v>
      </c>
      <c r="Q15" s="140">
        <f t="shared" si="5"/>
        <v>0</v>
      </c>
      <c r="R15" s="324" t="e">
        <f t="shared" si="6"/>
        <v>#DIV/0!</v>
      </c>
    </row>
    <row r="16" spans="1:18" ht="20.100000000000001" customHeight="1" x14ac:dyDescent="0.25">
      <c r="A16" s="556">
        <v>4</v>
      </c>
      <c r="B16" s="130">
        <f>'9'!B12</f>
        <v>0</v>
      </c>
      <c r="C16" s="130">
        <f>'9'!C12</f>
        <v>0</v>
      </c>
      <c r="D16" s="342"/>
      <c r="E16" s="342"/>
      <c r="F16" s="140">
        <f t="shared" si="7"/>
        <v>0</v>
      </c>
      <c r="G16" s="140"/>
      <c r="H16" s="324" t="e">
        <f t="shared" si="8"/>
        <v>#DIV/0!</v>
      </c>
      <c r="I16" s="140"/>
      <c r="J16" s="324" t="e">
        <f>I16/E16*100</f>
        <v>#DIV/0!</v>
      </c>
      <c r="K16" s="140">
        <f t="shared" si="1"/>
        <v>0</v>
      </c>
      <c r="L16" s="324" t="e">
        <f t="shared" si="2"/>
        <v>#DIV/0!</v>
      </c>
      <c r="M16" s="140"/>
      <c r="N16" s="324" t="e">
        <f t="shared" si="3"/>
        <v>#DIV/0!</v>
      </c>
      <c r="O16" s="140"/>
      <c r="P16" s="337" t="e">
        <f t="shared" si="4"/>
        <v>#DIV/0!</v>
      </c>
      <c r="Q16" s="140">
        <f t="shared" si="5"/>
        <v>0</v>
      </c>
      <c r="R16" s="324" t="e">
        <f t="shared" si="6"/>
        <v>#DIV/0!</v>
      </c>
    </row>
    <row r="17" spans="1:18" ht="20.100000000000001" customHeight="1" x14ac:dyDescent="0.25">
      <c r="A17" s="556">
        <v>5</v>
      </c>
      <c r="B17" s="130">
        <f>'9'!B13</f>
        <v>0</v>
      </c>
      <c r="C17" s="130">
        <f>'9'!C13</f>
        <v>0</v>
      </c>
      <c r="D17" s="342"/>
      <c r="E17" s="342"/>
      <c r="F17" s="140">
        <f t="shared" si="7"/>
        <v>0</v>
      </c>
      <c r="G17" s="140"/>
      <c r="H17" s="324" t="e">
        <f t="shared" si="8"/>
        <v>#DIV/0!</v>
      </c>
      <c r="I17" s="140"/>
      <c r="J17" s="324" t="e">
        <f t="shared" si="0"/>
        <v>#DIV/0!</v>
      </c>
      <c r="K17" s="140">
        <f t="shared" si="1"/>
        <v>0</v>
      </c>
      <c r="L17" s="324" t="e">
        <f>K17/F17*100</f>
        <v>#DIV/0!</v>
      </c>
      <c r="M17" s="140"/>
      <c r="N17" s="324" t="e">
        <f t="shared" si="3"/>
        <v>#DIV/0!</v>
      </c>
      <c r="O17" s="140"/>
      <c r="P17" s="337" t="e">
        <f t="shared" si="4"/>
        <v>#DIV/0!</v>
      </c>
      <c r="Q17" s="140">
        <f t="shared" si="5"/>
        <v>0</v>
      </c>
      <c r="R17" s="324" t="e">
        <f t="shared" si="6"/>
        <v>#DIV/0!</v>
      </c>
    </row>
    <row r="18" spans="1:18" ht="20.100000000000001" customHeight="1" x14ac:dyDescent="0.25">
      <c r="A18" s="556">
        <v>6</v>
      </c>
      <c r="B18" s="130">
        <f>'9'!B14</f>
        <v>0</v>
      </c>
      <c r="C18" s="130">
        <f>'9'!C14</f>
        <v>0</v>
      </c>
      <c r="D18" s="342"/>
      <c r="E18" s="342"/>
      <c r="F18" s="140">
        <f t="shared" si="7"/>
        <v>0</v>
      </c>
      <c r="G18" s="140"/>
      <c r="H18" s="324" t="e">
        <f t="shared" si="8"/>
        <v>#DIV/0!</v>
      </c>
      <c r="I18" s="140"/>
      <c r="J18" s="324" t="e">
        <f t="shared" si="0"/>
        <v>#DIV/0!</v>
      </c>
      <c r="K18" s="140">
        <f t="shared" si="1"/>
        <v>0</v>
      </c>
      <c r="L18" s="324" t="e">
        <f t="shared" si="2"/>
        <v>#DIV/0!</v>
      </c>
      <c r="M18" s="140"/>
      <c r="N18" s="324" t="e">
        <f t="shared" si="3"/>
        <v>#DIV/0!</v>
      </c>
      <c r="O18" s="140"/>
      <c r="P18" s="337" t="e">
        <f t="shared" si="4"/>
        <v>#DIV/0!</v>
      </c>
      <c r="Q18" s="140">
        <f t="shared" si="5"/>
        <v>0</v>
      </c>
      <c r="R18" s="324" t="e">
        <f t="shared" si="6"/>
        <v>#DIV/0!</v>
      </c>
    </row>
    <row r="19" spans="1:18" ht="20.100000000000001" customHeight="1" x14ac:dyDescent="0.25">
      <c r="A19" s="556">
        <v>7</v>
      </c>
      <c r="B19" s="130">
        <f>'9'!B15</f>
        <v>0</v>
      </c>
      <c r="C19" s="130">
        <f>'9'!C15</f>
        <v>0</v>
      </c>
      <c r="D19" s="342"/>
      <c r="E19" s="342"/>
      <c r="F19" s="140">
        <f t="shared" si="7"/>
        <v>0</v>
      </c>
      <c r="G19" s="140"/>
      <c r="H19" s="324" t="e">
        <f t="shared" si="8"/>
        <v>#DIV/0!</v>
      </c>
      <c r="I19" s="140"/>
      <c r="J19" s="324" t="e">
        <f t="shared" si="0"/>
        <v>#DIV/0!</v>
      </c>
      <c r="K19" s="140">
        <f t="shared" si="1"/>
        <v>0</v>
      </c>
      <c r="L19" s="324" t="e">
        <f t="shared" si="2"/>
        <v>#DIV/0!</v>
      </c>
      <c r="M19" s="140"/>
      <c r="N19" s="324" t="e">
        <f t="shared" si="3"/>
        <v>#DIV/0!</v>
      </c>
      <c r="O19" s="140"/>
      <c r="P19" s="337" t="e">
        <f t="shared" si="4"/>
        <v>#DIV/0!</v>
      </c>
      <c r="Q19" s="140">
        <f t="shared" si="5"/>
        <v>0</v>
      </c>
      <c r="R19" s="324" t="e">
        <f t="shared" si="6"/>
        <v>#DIV/0!</v>
      </c>
    </row>
    <row r="20" spans="1:18" ht="20.100000000000001" customHeight="1" x14ac:dyDescent="0.25">
      <c r="A20" s="556">
        <v>8</v>
      </c>
      <c r="B20" s="130">
        <f>'9'!B16</f>
        <v>0</v>
      </c>
      <c r="C20" s="130">
        <f>'9'!C16</f>
        <v>0</v>
      </c>
      <c r="D20" s="342"/>
      <c r="E20" s="342"/>
      <c r="F20" s="140">
        <f t="shared" si="7"/>
        <v>0</v>
      </c>
      <c r="G20" s="140"/>
      <c r="H20" s="324" t="e">
        <f t="shared" si="8"/>
        <v>#DIV/0!</v>
      </c>
      <c r="I20" s="140"/>
      <c r="J20" s="324" t="e">
        <f t="shared" si="0"/>
        <v>#DIV/0!</v>
      </c>
      <c r="K20" s="140">
        <f t="shared" si="1"/>
        <v>0</v>
      </c>
      <c r="L20" s="324" t="e">
        <f t="shared" si="2"/>
        <v>#DIV/0!</v>
      </c>
      <c r="M20" s="140"/>
      <c r="N20" s="324" t="e">
        <f t="shared" si="3"/>
        <v>#DIV/0!</v>
      </c>
      <c r="O20" s="140"/>
      <c r="P20" s="337" t="e">
        <f>O20/E20*100</f>
        <v>#DIV/0!</v>
      </c>
      <c r="Q20" s="140">
        <f t="shared" si="5"/>
        <v>0</v>
      </c>
      <c r="R20" s="324" t="e">
        <f t="shared" si="6"/>
        <v>#DIV/0!</v>
      </c>
    </row>
    <row r="21" spans="1:18" ht="20.100000000000001" customHeight="1" x14ac:dyDescent="0.25">
      <c r="A21" s="556">
        <v>9</v>
      </c>
      <c r="B21" s="130">
        <f>'9'!B17</f>
        <v>0</v>
      </c>
      <c r="C21" s="130">
        <f>'9'!C17</f>
        <v>0</v>
      </c>
      <c r="D21" s="342"/>
      <c r="E21" s="342"/>
      <c r="F21" s="140">
        <f t="shared" si="7"/>
        <v>0</v>
      </c>
      <c r="G21" s="140"/>
      <c r="H21" s="324" t="e">
        <f t="shared" si="8"/>
        <v>#DIV/0!</v>
      </c>
      <c r="I21" s="140"/>
      <c r="J21" s="324" t="e">
        <f t="shared" si="0"/>
        <v>#DIV/0!</v>
      </c>
      <c r="K21" s="140">
        <f t="shared" si="1"/>
        <v>0</v>
      </c>
      <c r="L21" s="324" t="e">
        <f t="shared" si="2"/>
        <v>#DIV/0!</v>
      </c>
      <c r="M21" s="140"/>
      <c r="N21" s="324" t="e">
        <f t="shared" si="3"/>
        <v>#DIV/0!</v>
      </c>
      <c r="O21" s="140"/>
      <c r="P21" s="337" t="e">
        <f t="shared" si="4"/>
        <v>#DIV/0!</v>
      </c>
      <c r="Q21" s="140">
        <f t="shared" si="5"/>
        <v>0</v>
      </c>
      <c r="R21" s="324" t="e">
        <f t="shared" si="6"/>
        <v>#DIV/0!</v>
      </c>
    </row>
    <row r="22" spans="1:18" ht="20.100000000000001" customHeight="1" x14ac:dyDescent="0.25">
      <c r="A22" s="556">
        <v>10</v>
      </c>
      <c r="B22" s="130">
        <f>'9'!B18</f>
        <v>0</v>
      </c>
      <c r="C22" s="130">
        <f>'9'!C18</f>
        <v>0</v>
      </c>
      <c r="D22" s="342"/>
      <c r="E22" s="342"/>
      <c r="F22" s="140">
        <f t="shared" si="7"/>
        <v>0</v>
      </c>
      <c r="G22" s="140"/>
      <c r="H22" s="324" t="e">
        <f t="shared" si="8"/>
        <v>#DIV/0!</v>
      </c>
      <c r="I22" s="140"/>
      <c r="J22" s="324" t="e">
        <f t="shared" si="0"/>
        <v>#DIV/0!</v>
      </c>
      <c r="K22" s="140">
        <f t="shared" si="1"/>
        <v>0</v>
      </c>
      <c r="L22" s="324" t="e">
        <f t="shared" si="2"/>
        <v>#DIV/0!</v>
      </c>
      <c r="M22" s="140"/>
      <c r="N22" s="324" t="e">
        <f t="shared" si="3"/>
        <v>#DIV/0!</v>
      </c>
      <c r="O22" s="140"/>
      <c r="P22" s="337" t="e">
        <f t="shared" si="4"/>
        <v>#DIV/0!</v>
      </c>
      <c r="Q22" s="140">
        <f t="shared" si="5"/>
        <v>0</v>
      </c>
      <c r="R22" s="324" t="e">
        <f t="shared" si="6"/>
        <v>#DIV/0!</v>
      </c>
    </row>
    <row r="23" spans="1:18" ht="20.100000000000001" customHeight="1" x14ac:dyDescent="0.25">
      <c r="A23" s="556">
        <v>11</v>
      </c>
      <c r="B23" s="130">
        <f>'9'!B19</f>
        <v>0</v>
      </c>
      <c r="C23" s="130">
        <f>'9'!C19</f>
        <v>0</v>
      </c>
      <c r="D23" s="342"/>
      <c r="E23" s="342"/>
      <c r="F23" s="140">
        <f t="shared" si="7"/>
        <v>0</v>
      </c>
      <c r="G23" s="140"/>
      <c r="H23" s="324" t="e">
        <f t="shared" si="8"/>
        <v>#DIV/0!</v>
      </c>
      <c r="I23" s="140"/>
      <c r="J23" s="324" t="e">
        <f t="shared" si="0"/>
        <v>#DIV/0!</v>
      </c>
      <c r="K23" s="140">
        <f t="shared" si="1"/>
        <v>0</v>
      </c>
      <c r="L23" s="324" t="e">
        <f t="shared" si="2"/>
        <v>#DIV/0!</v>
      </c>
      <c r="M23" s="140"/>
      <c r="N23" s="324" t="e">
        <f t="shared" si="3"/>
        <v>#DIV/0!</v>
      </c>
      <c r="O23" s="140"/>
      <c r="P23" s="337" t="e">
        <f t="shared" si="4"/>
        <v>#DIV/0!</v>
      </c>
      <c r="Q23" s="140">
        <f t="shared" si="5"/>
        <v>0</v>
      </c>
      <c r="R23" s="324" t="e">
        <f t="shared" si="6"/>
        <v>#DIV/0!</v>
      </c>
    </row>
    <row r="24" spans="1:18" ht="20.100000000000001" customHeight="1" x14ac:dyDescent="0.25">
      <c r="A24" s="556">
        <v>12</v>
      </c>
      <c r="B24" s="130">
        <f>'9'!B20</f>
        <v>0</v>
      </c>
      <c r="C24" s="130">
        <f>'9'!C20</f>
        <v>0</v>
      </c>
      <c r="D24" s="342"/>
      <c r="E24" s="342"/>
      <c r="F24" s="140">
        <f t="shared" si="7"/>
        <v>0</v>
      </c>
      <c r="G24" s="140"/>
      <c r="H24" s="324" t="e">
        <f t="shared" si="8"/>
        <v>#DIV/0!</v>
      </c>
      <c r="I24" s="140"/>
      <c r="J24" s="324" t="e">
        <f t="shared" si="0"/>
        <v>#DIV/0!</v>
      </c>
      <c r="K24" s="140">
        <f t="shared" si="1"/>
        <v>0</v>
      </c>
      <c r="L24" s="324" t="e">
        <f t="shared" si="2"/>
        <v>#DIV/0!</v>
      </c>
      <c r="M24" s="140"/>
      <c r="N24" s="324" t="e">
        <f t="shared" si="3"/>
        <v>#DIV/0!</v>
      </c>
      <c r="O24" s="140"/>
      <c r="P24" s="337" t="e">
        <f t="shared" si="4"/>
        <v>#DIV/0!</v>
      </c>
      <c r="Q24" s="140">
        <f t="shared" si="5"/>
        <v>0</v>
      </c>
      <c r="R24" s="324" t="e">
        <f t="shared" si="6"/>
        <v>#DIV/0!</v>
      </c>
    </row>
    <row r="25" spans="1:18" ht="20.100000000000001" customHeight="1" x14ac:dyDescent="0.25">
      <c r="A25" s="556">
        <v>13</v>
      </c>
      <c r="B25" s="130">
        <f>'9'!B21</f>
        <v>0</v>
      </c>
      <c r="C25" s="130">
        <f>'9'!C21</f>
        <v>0</v>
      </c>
      <c r="D25" s="342"/>
      <c r="E25" s="342"/>
      <c r="F25" s="140">
        <f t="shared" si="7"/>
        <v>0</v>
      </c>
      <c r="G25" s="140"/>
      <c r="H25" s="324" t="e">
        <f t="shared" si="8"/>
        <v>#DIV/0!</v>
      </c>
      <c r="I25" s="140"/>
      <c r="J25" s="324" t="e">
        <f t="shared" si="0"/>
        <v>#DIV/0!</v>
      </c>
      <c r="K25" s="140">
        <f t="shared" si="1"/>
        <v>0</v>
      </c>
      <c r="L25" s="324" t="e">
        <f t="shared" si="2"/>
        <v>#DIV/0!</v>
      </c>
      <c r="M25" s="140"/>
      <c r="N25" s="324" t="e">
        <f t="shared" si="3"/>
        <v>#DIV/0!</v>
      </c>
      <c r="O25" s="140"/>
      <c r="P25" s="337" t="e">
        <f t="shared" si="4"/>
        <v>#DIV/0!</v>
      </c>
      <c r="Q25" s="140">
        <f t="shared" si="5"/>
        <v>0</v>
      </c>
      <c r="R25" s="324" t="e">
        <f>Q25/F25*100</f>
        <v>#DIV/0!</v>
      </c>
    </row>
    <row r="26" spans="1:18" ht="20.100000000000001" customHeight="1" x14ac:dyDescent="0.25">
      <c r="A26" s="556">
        <v>14</v>
      </c>
      <c r="B26" s="130">
        <f>'9'!B22</f>
        <v>0</v>
      </c>
      <c r="C26" s="130">
        <f>'9'!C22</f>
        <v>0</v>
      </c>
      <c r="D26" s="342"/>
      <c r="E26" s="342"/>
      <c r="F26" s="140">
        <f t="shared" si="7"/>
        <v>0</v>
      </c>
      <c r="G26" s="140"/>
      <c r="H26" s="324" t="e">
        <f t="shared" si="8"/>
        <v>#DIV/0!</v>
      </c>
      <c r="I26" s="140"/>
      <c r="J26" s="324" t="e">
        <f t="shared" si="0"/>
        <v>#DIV/0!</v>
      </c>
      <c r="K26" s="140">
        <f t="shared" si="1"/>
        <v>0</v>
      </c>
      <c r="L26" s="324" t="e">
        <f t="shared" si="2"/>
        <v>#DIV/0!</v>
      </c>
      <c r="M26" s="140"/>
      <c r="N26" s="324" t="e">
        <f t="shared" si="3"/>
        <v>#DIV/0!</v>
      </c>
      <c r="O26" s="140"/>
      <c r="P26" s="337" t="e">
        <f t="shared" si="4"/>
        <v>#DIV/0!</v>
      </c>
      <c r="Q26" s="140">
        <f t="shared" si="5"/>
        <v>0</v>
      </c>
      <c r="R26" s="324" t="e">
        <f t="shared" si="6"/>
        <v>#DIV/0!</v>
      </c>
    </row>
    <row r="27" spans="1:18" ht="20.100000000000001" customHeight="1" x14ac:dyDescent="0.25">
      <c r="A27" s="556">
        <v>15</v>
      </c>
      <c r="B27" s="130">
        <f>'9'!B23</f>
        <v>0</v>
      </c>
      <c r="C27" s="130">
        <f>'9'!C23</f>
        <v>0</v>
      </c>
      <c r="D27" s="342"/>
      <c r="E27" s="342"/>
      <c r="F27" s="140">
        <f t="shared" si="7"/>
        <v>0</v>
      </c>
      <c r="G27" s="140"/>
      <c r="H27" s="324" t="e">
        <f t="shared" si="8"/>
        <v>#DIV/0!</v>
      </c>
      <c r="I27" s="140"/>
      <c r="J27" s="324" t="e">
        <f t="shared" si="0"/>
        <v>#DIV/0!</v>
      </c>
      <c r="K27" s="140">
        <f t="shared" si="1"/>
        <v>0</v>
      </c>
      <c r="L27" s="324" t="e">
        <f t="shared" si="2"/>
        <v>#DIV/0!</v>
      </c>
      <c r="M27" s="140"/>
      <c r="N27" s="324" t="e">
        <f t="shared" si="3"/>
        <v>#DIV/0!</v>
      </c>
      <c r="O27" s="140"/>
      <c r="P27" s="337" t="e">
        <f t="shared" si="4"/>
        <v>#DIV/0!</v>
      </c>
      <c r="Q27" s="140">
        <f t="shared" si="5"/>
        <v>0</v>
      </c>
      <c r="R27" s="324" t="e">
        <f t="shared" si="6"/>
        <v>#DIV/0!</v>
      </c>
    </row>
    <row r="28" spans="1:18" ht="20.100000000000001" customHeight="1" x14ac:dyDescent="0.25">
      <c r="A28" s="556">
        <v>16</v>
      </c>
      <c r="B28" s="130">
        <f>'9'!B24</f>
        <v>0</v>
      </c>
      <c r="C28" s="130">
        <f>'9'!C24</f>
        <v>0</v>
      </c>
      <c r="D28" s="342"/>
      <c r="E28" s="342"/>
      <c r="F28" s="140">
        <f t="shared" si="7"/>
        <v>0</v>
      </c>
      <c r="G28" s="140"/>
      <c r="H28" s="324" t="e">
        <f t="shared" si="8"/>
        <v>#DIV/0!</v>
      </c>
      <c r="I28" s="140"/>
      <c r="J28" s="324" t="e">
        <f t="shared" si="0"/>
        <v>#DIV/0!</v>
      </c>
      <c r="K28" s="140">
        <f t="shared" si="1"/>
        <v>0</v>
      </c>
      <c r="L28" s="324" t="e">
        <f t="shared" si="2"/>
        <v>#DIV/0!</v>
      </c>
      <c r="M28" s="140"/>
      <c r="N28" s="324" t="e">
        <f t="shared" si="3"/>
        <v>#DIV/0!</v>
      </c>
      <c r="O28" s="140"/>
      <c r="P28" s="337" t="e">
        <f t="shared" si="4"/>
        <v>#DIV/0!</v>
      </c>
      <c r="Q28" s="140">
        <f t="shared" si="5"/>
        <v>0</v>
      </c>
      <c r="R28" s="324" t="e">
        <f t="shared" si="6"/>
        <v>#DIV/0!</v>
      </c>
    </row>
    <row r="29" spans="1:18" ht="20.100000000000001" customHeight="1" x14ac:dyDescent="0.25">
      <c r="A29" s="556">
        <v>17</v>
      </c>
      <c r="B29" s="130">
        <f>'9'!B25</f>
        <v>0</v>
      </c>
      <c r="C29" s="130">
        <f>'9'!C25</f>
        <v>0</v>
      </c>
      <c r="D29" s="342"/>
      <c r="E29" s="342"/>
      <c r="F29" s="140">
        <f t="shared" si="7"/>
        <v>0</v>
      </c>
      <c r="G29" s="140"/>
      <c r="H29" s="324" t="e">
        <f t="shared" si="8"/>
        <v>#DIV/0!</v>
      </c>
      <c r="I29" s="140"/>
      <c r="J29" s="324" t="e">
        <f t="shared" si="0"/>
        <v>#DIV/0!</v>
      </c>
      <c r="K29" s="140">
        <f t="shared" si="1"/>
        <v>0</v>
      </c>
      <c r="L29" s="324" t="e">
        <f t="shared" si="2"/>
        <v>#DIV/0!</v>
      </c>
      <c r="M29" s="140"/>
      <c r="N29" s="324" t="e">
        <f t="shared" si="3"/>
        <v>#DIV/0!</v>
      </c>
      <c r="O29" s="140"/>
      <c r="P29" s="337" t="e">
        <f t="shared" si="4"/>
        <v>#DIV/0!</v>
      </c>
      <c r="Q29" s="140">
        <f t="shared" si="5"/>
        <v>0</v>
      </c>
      <c r="R29" s="324" t="e">
        <f t="shared" si="6"/>
        <v>#DIV/0!</v>
      </c>
    </row>
    <row r="30" spans="1:18" ht="20.100000000000001" customHeight="1" x14ac:dyDescent="0.25">
      <c r="A30" s="556">
        <v>18</v>
      </c>
      <c r="B30" s="130">
        <f>'9'!B26</f>
        <v>0</v>
      </c>
      <c r="C30" s="130">
        <f>'9'!C26</f>
        <v>0</v>
      </c>
      <c r="D30" s="342"/>
      <c r="E30" s="342"/>
      <c r="F30" s="140">
        <f t="shared" si="7"/>
        <v>0</v>
      </c>
      <c r="G30" s="140"/>
      <c r="H30" s="324" t="e">
        <f t="shared" si="8"/>
        <v>#DIV/0!</v>
      </c>
      <c r="I30" s="140"/>
      <c r="J30" s="324" t="e">
        <f t="shared" si="0"/>
        <v>#DIV/0!</v>
      </c>
      <c r="K30" s="140">
        <f t="shared" si="1"/>
        <v>0</v>
      </c>
      <c r="L30" s="324" t="e">
        <f t="shared" si="2"/>
        <v>#DIV/0!</v>
      </c>
      <c r="M30" s="140"/>
      <c r="N30" s="324" t="e">
        <f t="shared" si="3"/>
        <v>#DIV/0!</v>
      </c>
      <c r="O30" s="140"/>
      <c r="P30" s="337" t="e">
        <f t="shared" si="4"/>
        <v>#DIV/0!</v>
      </c>
      <c r="Q30" s="140">
        <f t="shared" si="5"/>
        <v>0</v>
      </c>
      <c r="R30" s="324" t="e">
        <f t="shared" si="6"/>
        <v>#DIV/0!</v>
      </c>
    </row>
    <row r="31" spans="1:18" ht="20.100000000000001" customHeight="1" x14ac:dyDescent="0.25">
      <c r="A31" s="556">
        <v>19</v>
      </c>
      <c r="B31" s="130">
        <f>'9'!B27</f>
        <v>0</v>
      </c>
      <c r="C31" s="130">
        <f>'9'!C27</f>
        <v>0</v>
      </c>
      <c r="D31" s="342"/>
      <c r="E31" s="342"/>
      <c r="F31" s="140">
        <f t="shared" si="7"/>
        <v>0</v>
      </c>
      <c r="G31" s="140"/>
      <c r="H31" s="324" t="e">
        <f t="shared" si="8"/>
        <v>#DIV/0!</v>
      </c>
      <c r="I31" s="140"/>
      <c r="J31" s="324" t="e">
        <f t="shared" si="0"/>
        <v>#DIV/0!</v>
      </c>
      <c r="K31" s="140">
        <f t="shared" si="1"/>
        <v>0</v>
      </c>
      <c r="L31" s="324" t="e">
        <f t="shared" si="2"/>
        <v>#DIV/0!</v>
      </c>
      <c r="M31" s="140"/>
      <c r="N31" s="324" t="e">
        <f t="shared" si="3"/>
        <v>#DIV/0!</v>
      </c>
      <c r="O31" s="140"/>
      <c r="P31" s="337" t="e">
        <f t="shared" si="4"/>
        <v>#DIV/0!</v>
      </c>
      <c r="Q31" s="140">
        <f t="shared" si="5"/>
        <v>0</v>
      </c>
      <c r="R31" s="324" t="e">
        <f t="shared" si="6"/>
        <v>#DIV/0!</v>
      </c>
    </row>
    <row r="32" spans="1:18" ht="20.100000000000001" customHeight="1" x14ac:dyDescent="0.25">
      <c r="A32" s="556">
        <v>20</v>
      </c>
      <c r="B32" s="130">
        <f>'9'!B28</f>
        <v>0</v>
      </c>
      <c r="C32" s="130">
        <f>'9'!C28</f>
        <v>0</v>
      </c>
      <c r="D32" s="342"/>
      <c r="E32" s="342"/>
      <c r="F32" s="140">
        <f t="shared" si="7"/>
        <v>0</v>
      </c>
      <c r="G32" s="140"/>
      <c r="H32" s="324" t="e">
        <f t="shared" si="8"/>
        <v>#DIV/0!</v>
      </c>
      <c r="I32" s="140"/>
      <c r="J32" s="324" t="e">
        <f t="shared" si="0"/>
        <v>#DIV/0!</v>
      </c>
      <c r="K32" s="140">
        <f t="shared" si="1"/>
        <v>0</v>
      </c>
      <c r="L32" s="324" t="e">
        <f t="shared" si="2"/>
        <v>#DIV/0!</v>
      </c>
      <c r="M32" s="140"/>
      <c r="N32" s="324" t="e">
        <f t="shared" si="3"/>
        <v>#DIV/0!</v>
      </c>
      <c r="O32" s="140"/>
      <c r="P32" s="337" t="e">
        <f t="shared" si="4"/>
        <v>#DIV/0!</v>
      </c>
      <c r="Q32" s="140">
        <f t="shared" si="5"/>
        <v>0</v>
      </c>
      <c r="R32" s="324" t="e">
        <f t="shared" si="6"/>
        <v>#DIV/0!</v>
      </c>
    </row>
    <row r="33" spans="1:18" ht="20.100000000000001" customHeight="1" x14ac:dyDescent="0.25">
      <c r="A33" s="72"/>
      <c r="B33" s="72"/>
      <c r="C33" s="72"/>
      <c r="D33" s="140"/>
      <c r="E33" s="140"/>
      <c r="F33" s="140"/>
      <c r="G33" s="140"/>
      <c r="H33" s="324"/>
      <c r="I33" s="140"/>
      <c r="J33" s="324"/>
      <c r="K33" s="140"/>
      <c r="L33" s="324"/>
      <c r="M33" s="140"/>
      <c r="N33" s="324"/>
      <c r="O33" s="140"/>
      <c r="P33" s="337"/>
      <c r="Q33" s="140"/>
      <c r="R33" s="324"/>
    </row>
    <row r="34" spans="1:18" ht="20.100000000000001" customHeight="1" x14ac:dyDescent="0.25">
      <c r="A34" s="72"/>
      <c r="B34" s="72"/>
      <c r="C34" s="72"/>
      <c r="D34" s="140"/>
      <c r="E34" s="140"/>
      <c r="F34" s="140"/>
      <c r="G34" s="140"/>
      <c r="H34" s="327"/>
      <c r="I34" s="286"/>
      <c r="J34" s="327"/>
      <c r="K34" s="140"/>
      <c r="L34" s="327"/>
      <c r="M34" s="286"/>
      <c r="N34" s="327"/>
      <c r="O34" s="286"/>
      <c r="P34" s="338"/>
      <c r="Q34" s="140"/>
      <c r="R34" s="327"/>
    </row>
    <row r="35" spans="1:18" ht="20.100000000000001" customHeight="1" thickBot="1" x14ac:dyDescent="0.3">
      <c r="A35" s="83" t="s">
        <v>484</v>
      </c>
      <c r="B35" s="83"/>
      <c r="C35" s="83"/>
      <c r="D35" s="287">
        <f>SUM(D13:D34)</f>
        <v>0</v>
      </c>
      <c r="E35" s="287">
        <f>SUM(E13:E34)</f>
        <v>0</v>
      </c>
      <c r="F35" s="287">
        <f>SUM(F13:F34)</f>
        <v>0</v>
      </c>
      <c r="G35" s="287">
        <f>SUM(G13:G34)</f>
        <v>0</v>
      </c>
      <c r="H35" s="329" t="e">
        <f>G35/D35*100</f>
        <v>#DIV/0!</v>
      </c>
      <c r="I35" s="287">
        <f>SUM(I13:I34)</f>
        <v>0</v>
      </c>
      <c r="J35" s="329" t="e">
        <f>I35/E35*100</f>
        <v>#DIV/0!</v>
      </c>
      <c r="K35" s="287">
        <f>SUM(K13:K34)</f>
        <v>0</v>
      </c>
      <c r="L35" s="329" t="e">
        <f>K35/F35*100</f>
        <v>#DIV/0!</v>
      </c>
      <c r="M35" s="287">
        <f>SUM(M13:M34)</f>
        <v>0</v>
      </c>
      <c r="N35" s="329" t="e">
        <f>M35/D35*100</f>
        <v>#DIV/0!</v>
      </c>
      <c r="O35" s="287">
        <f>SUM(O13:O34)</f>
        <v>0</v>
      </c>
      <c r="P35" s="341" t="e">
        <f>O35/E35*100</f>
        <v>#DIV/0!</v>
      </c>
      <c r="Q35" s="287">
        <f>SUM(Q13:Q34)</f>
        <v>0</v>
      </c>
      <c r="R35" s="329" t="e">
        <f>Q35/F35*100</f>
        <v>#DIV/0!</v>
      </c>
    </row>
    <row r="36" spans="1:18" x14ac:dyDescent="0.25">
      <c r="A36" s="563"/>
      <c r="B36" s="563"/>
      <c r="C36" s="563"/>
      <c r="D36" s="563"/>
      <c r="E36" s="563"/>
    </row>
    <row r="37" spans="1:18" x14ac:dyDescent="0.25">
      <c r="A37" s="727" t="s">
        <v>411</v>
      </c>
    </row>
    <row r="39" spans="1:18" ht="15.75" x14ac:dyDescent="0.25">
      <c r="B39" s="343"/>
    </row>
  </sheetData>
  <mergeCells count="10">
    <mergeCell ref="K10:L10"/>
    <mergeCell ref="M10:N10"/>
    <mergeCell ref="O10:P10"/>
    <mergeCell ref="Q10:R10"/>
    <mergeCell ref="A8:A11"/>
    <mergeCell ref="B8:B11"/>
    <mergeCell ref="C8:C11"/>
    <mergeCell ref="D8:F10"/>
    <mergeCell ref="G10:H10"/>
    <mergeCell ref="I10:J10"/>
  </mergeCells>
  <pageMargins left="0.7" right="0.7" top="0.75" bottom="0.75" header="0.3" footer="0.3"/>
  <pageSetup paperSize="9" scale="66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76D1E-3177-4BF3-A388-9D0CC9FF8DD3}">
  <sheetPr codeName="Sheet50">
    <tabColor rgb="FF92D050"/>
    <pageSetUpPr fitToPage="1"/>
  </sheetPr>
  <dimension ref="A1:AD40"/>
  <sheetViews>
    <sheetView zoomScale="70" zoomScaleNormal="70" workbookViewId="0">
      <selection activeCell="H39" sqref="H39"/>
    </sheetView>
  </sheetViews>
  <sheetFormatPr defaultColWidth="9.140625" defaultRowHeight="15" x14ac:dyDescent="0.25"/>
  <cols>
    <col min="1" max="1" width="5.7109375" style="70" customWidth="1"/>
    <col min="2" max="2" width="19" style="70" customWidth="1"/>
    <col min="3" max="3" width="18" style="70" customWidth="1"/>
    <col min="4" max="5" width="16.7109375" style="70" customWidth="1"/>
    <col min="6" max="6" width="13.140625" style="70" customWidth="1"/>
    <col min="7" max="7" width="18.28515625" style="70" customWidth="1"/>
    <col min="8" max="8" width="16.140625" style="70" customWidth="1"/>
    <col min="9" max="9" width="14" style="70" customWidth="1"/>
    <col min="10" max="10" width="15.28515625" style="70" customWidth="1"/>
    <col min="11" max="11" width="16.5703125" style="70" customWidth="1"/>
    <col min="12" max="12" width="15" style="70" customWidth="1"/>
    <col min="13" max="13" width="15.7109375" style="70" customWidth="1"/>
    <col min="14" max="14" width="13.85546875" style="70" customWidth="1"/>
    <col min="15" max="15" width="13" style="70" customWidth="1"/>
    <col min="16" max="16" width="13.42578125" style="70" customWidth="1"/>
    <col min="17" max="18" width="11.7109375" style="70" customWidth="1"/>
    <col min="19" max="21" width="8.28515625" style="70" customWidth="1"/>
    <col min="22" max="22" width="14" style="70" customWidth="1"/>
    <col min="23" max="23" width="12.7109375" style="70" customWidth="1"/>
    <col min="24" max="24" width="14.140625" style="70" customWidth="1"/>
    <col min="25" max="25" width="16" style="70" customWidth="1"/>
    <col min="26" max="26" width="16.42578125" style="70" customWidth="1"/>
    <col min="27" max="30" width="8.28515625" style="70" customWidth="1"/>
    <col min="31" max="256" width="9.140625" style="70"/>
    <col min="257" max="257" width="5.7109375" style="70" customWidth="1"/>
    <col min="258" max="258" width="19" style="70" customWidth="1"/>
    <col min="259" max="259" width="18" style="70" customWidth="1"/>
    <col min="260" max="261" width="16.7109375" style="70" customWidth="1"/>
    <col min="262" max="262" width="13.140625" style="70" customWidth="1"/>
    <col min="263" max="263" width="18.28515625" style="70" customWidth="1"/>
    <col min="264" max="264" width="16.140625" style="70" customWidth="1"/>
    <col min="265" max="265" width="14" style="70" customWidth="1"/>
    <col min="266" max="266" width="15.28515625" style="70" customWidth="1"/>
    <col min="267" max="267" width="16.5703125" style="70" customWidth="1"/>
    <col min="268" max="268" width="15" style="70" customWidth="1"/>
    <col min="269" max="269" width="15.7109375" style="70" customWidth="1"/>
    <col min="270" max="270" width="13.85546875" style="70" customWidth="1"/>
    <col min="271" max="271" width="13" style="70" customWidth="1"/>
    <col min="272" max="272" width="13.42578125" style="70" customWidth="1"/>
    <col min="273" max="274" width="11.7109375" style="70" customWidth="1"/>
    <col min="275" max="277" width="8.28515625" style="70" customWidth="1"/>
    <col min="278" max="278" width="14" style="70" customWidth="1"/>
    <col min="279" max="279" width="12.7109375" style="70" customWidth="1"/>
    <col min="280" max="280" width="14.140625" style="70" customWidth="1"/>
    <col min="281" max="281" width="16" style="70" customWidth="1"/>
    <col min="282" max="282" width="16.42578125" style="70" customWidth="1"/>
    <col min="283" max="286" width="8.28515625" style="70" customWidth="1"/>
    <col min="287" max="512" width="9.140625" style="70"/>
    <col min="513" max="513" width="5.7109375" style="70" customWidth="1"/>
    <col min="514" max="514" width="19" style="70" customWidth="1"/>
    <col min="515" max="515" width="18" style="70" customWidth="1"/>
    <col min="516" max="517" width="16.7109375" style="70" customWidth="1"/>
    <col min="518" max="518" width="13.140625" style="70" customWidth="1"/>
    <col min="519" max="519" width="18.28515625" style="70" customWidth="1"/>
    <col min="520" max="520" width="16.140625" style="70" customWidth="1"/>
    <col min="521" max="521" width="14" style="70" customWidth="1"/>
    <col min="522" max="522" width="15.28515625" style="70" customWidth="1"/>
    <col min="523" max="523" width="16.5703125" style="70" customWidth="1"/>
    <col min="524" max="524" width="15" style="70" customWidth="1"/>
    <col min="525" max="525" width="15.7109375" style="70" customWidth="1"/>
    <col min="526" max="526" width="13.85546875" style="70" customWidth="1"/>
    <col min="527" max="527" width="13" style="70" customWidth="1"/>
    <col min="528" max="528" width="13.42578125" style="70" customWidth="1"/>
    <col min="529" max="530" width="11.7109375" style="70" customWidth="1"/>
    <col min="531" max="533" width="8.28515625" style="70" customWidth="1"/>
    <col min="534" max="534" width="14" style="70" customWidth="1"/>
    <col min="535" max="535" width="12.7109375" style="70" customWidth="1"/>
    <col min="536" max="536" width="14.140625" style="70" customWidth="1"/>
    <col min="537" max="537" width="16" style="70" customWidth="1"/>
    <col min="538" max="538" width="16.42578125" style="70" customWidth="1"/>
    <col min="539" max="542" width="8.28515625" style="70" customWidth="1"/>
    <col min="543" max="768" width="9.140625" style="70"/>
    <col min="769" max="769" width="5.7109375" style="70" customWidth="1"/>
    <col min="770" max="770" width="19" style="70" customWidth="1"/>
    <col min="771" max="771" width="18" style="70" customWidth="1"/>
    <col min="772" max="773" width="16.7109375" style="70" customWidth="1"/>
    <col min="774" max="774" width="13.140625" style="70" customWidth="1"/>
    <col min="775" max="775" width="18.28515625" style="70" customWidth="1"/>
    <col min="776" max="776" width="16.140625" style="70" customWidth="1"/>
    <col min="777" max="777" width="14" style="70" customWidth="1"/>
    <col min="778" max="778" width="15.28515625" style="70" customWidth="1"/>
    <col min="779" max="779" width="16.5703125" style="70" customWidth="1"/>
    <col min="780" max="780" width="15" style="70" customWidth="1"/>
    <col min="781" max="781" width="15.7109375" style="70" customWidth="1"/>
    <col min="782" max="782" width="13.85546875" style="70" customWidth="1"/>
    <col min="783" max="783" width="13" style="70" customWidth="1"/>
    <col min="784" max="784" width="13.42578125" style="70" customWidth="1"/>
    <col min="785" max="786" width="11.7109375" style="70" customWidth="1"/>
    <col min="787" max="789" width="8.28515625" style="70" customWidth="1"/>
    <col min="790" max="790" width="14" style="70" customWidth="1"/>
    <col min="791" max="791" width="12.7109375" style="70" customWidth="1"/>
    <col min="792" max="792" width="14.140625" style="70" customWidth="1"/>
    <col min="793" max="793" width="16" style="70" customWidth="1"/>
    <col min="794" max="794" width="16.42578125" style="70" customWidth="1"/>
    <col min="795" max="798" width="8.28515625" style="70" customWidth="1"/>
    <col min="799" max="1024" width="9.140625" style="70"/>
    <col min="1025" max="1025" width="5.7109375" style="70" customWidth="1"/>
    <col min="1026" max="1026" width="19" style="70" customWidth="1"/>
    <col min="1027" max="1027" width="18" style="70" customWidth="1"/>
    <col min="1028" max="1029" width="16.7109375" style="70" customWidth="1"/>
    <col min="1030" max="1030" width="13.140625" style="70" customWidth="1"/>
    <col min="1031" max="1031" width="18.28515625" style="70" customWidth="1"/>
    <col min="1032" max="1032" width="16.140625" style="70" customWidth="1"/>
    <col min="1033" max="1033" width="14" style="70" customWidth="1"/>
    <col min="1034" max="1034" width="15.28515625" style="70" customWidth="1"/>
    <col min="1035" max="1035" width="16.5703125" style="70" customWidth="1"/>
    <col min="1036" max="1036" width="15" style="70" customWidth="1"/>
    <col min="1037" max="1037" width="15.7109375" style="70" customWidth="1"/>
    <col min="1038" max="1038" width="13.85546875" style="70" customWidth="1"/>
    <col min="1039" max="1039" width="13" style="70" customWidth="1"/>
    <col min="1040" max="1040" width="13.42578125" style="70" customWidth="1"/>
    <col min="1041" max="1042" width="11.7109375" style="70" customWidth="1"/>
    <col min="1043" max="1045" width="8.28515625" style="70" customWidth="1"/>
    <col min="1046" max="1046" width="14" style="70" customWidth="1"/>
    <col min="1047" max="1047" width="12.7109375" style="70" customWidth="1"/>
    <col min="1048" max="1048" width="14.140625" style="70" customWidth="1"/>
    <col min="1049" max="1049" width="16" style="70" customWidth="1"/>
    <col min="1050" max="1050" width="16.42578125" style="70" customWidth="1"/>
    <col min="1051" max="1054" width="8.28515625" style="70" customWidth="1"/>
    <col min="1055" max="1280" width="9.140625" style="70"/>
    <col min="1281" max="1281" width="5.7109375" style="70" customWidth="1"/>
    <col min="1282" max="1282" width="19" style="70" customWidth="1"/>
    <col min="1283" max="1283" width="18" style="70" customWidth="1"/>
    <col min="1284" max="1285" width="16.7109375" style="70" customWidth="1"/>
    <col min="1286" max="1286" width="13.140625" style="70" customWidth="1"/>
    <col min="1287" max="1287" width="18.28515625" style="70" customWidth="1"/>
    <col min="1288" max="1288" width="16.140625" style="70" customWidth="1"/>
    <col min="1289" max="1289" width="14" style="70" customWidth="1"/>
    <col min="1290" max="1290" width="15.28515625" style="70" customWidth="1"/>
    <col min="1291" max="1291" width="16.5703125" style="70" customWidth="1"/>
    <col min="1292" max="1292" width="15" style="70" customWidth="1"/>
    <col min="1293" max="1293" width="15.7109375" style="70" customWidth="1"/>
    <col min="1294" max="1294" width="13.85546875" style="70" customWidth="1"/>
    <col min="1295" max="1295" width="13" style="70" customWidth="1"/>
    <col min="1296" max="1296" width="13.42578125" style="70" customWidth="1"/>
    <col min="1297" max="1298" width="11.7109375" style="70" customWidth="1"/>
    <col min="1299" max="1301" width="8.28515625" style="70" customWidth="1"/>
    <col min="1302" max="1302" width="14" style="70" customWidth="1"/>
    <col min="1303" max="1303" width="12.7109375" style="70" customWidth="1"/>
    <col min="1304" max="1304" width="14.140625" style="70" customWidth="1"/>
    <col min="1305" max="1305" width="16" style="70" customWidth="1"/>
    <col min="1306" max="1306" width="16.42578125" style="70" customWidth="1"/>
    <col min="1307" max="1310" width="8.28515625" style="70" customWidth="1"/>
    <col min="1311" max="1536" width="9.140625" style="70"/>
    <col min="1537" max="1537" width="5.7109375" style="70" customWidth="1"/>
    <col min="1538" max="1538" width="19" style="70" customWidth="1"/>
    <col min="1539" max="1539" width="18" style="70" customWidth="1"/>
    <col min="1540" max="1541" width="16.7109375" style="70" customWidth="1"/>
    <col min="1542" max="1542" width="13.140625" style="70" customWidth="1"/>
    <col min="1543" max="1543" width="18.28515625" style="70" customWidth="1"/>
    <col min="1544" max="1544" width="16.140625" style="70" customWidth="1"/>
    <col min="1545" max="1545" width="14" style="70" customWidth="1"/>
    <col min="1546" max="1546" width="15.28515625" style="70" customWidth="1"/>
    <col min="1547" max="1547" width="16.5703125" style="70" customWidth="1"/>
    <col min="1548" max="1548" width="15" style="70" customWidth="1"/>
    <col min="1549" max="1549" width="15.7109375" style="70" customWidth="1"/>
    <col min="1550" max="1550" width="13.85546875" style="70" customWidth="1"/>
    <col min="1551" max="1551" width="13" style="70" customWidth="1"/>
    <col min="1552" max="1552" width="13.42578125" style="70" customWidth="1"/>
    <col min="1553" max="1554" width="11.7109375" style="70" customWidth="1"/>
    <col min="1555" max="1557" width="8.28515625" style="70" customWidth="1"/>
    <col min="1558" max="1558" width="14" style="70" customWidth="1"/>
    <col min="1559" max="1559" width="12.7109375" style="70" customWidth="1"/>
    <col min="1560" max="1560" width="14.140625" style="70" customWidth="1"/>
    <col min="1561" max="1561" width="16" style="70" customWidth="1"/>
    <col min="1562" max="1562" width="16.42578125" style="70" customWidth="1"/>
    <col min="1563" max="1566" width="8.28515625" style="70" customWidth="1"/>
    <col min="1567" max="1792" width="9.140625" style="70"/>
    <col min="1793" max="1793" width="5.7109375" style="70" customWidth="1"/>
    <col min="1794" max="1794" width="19" style="70" customWidth="1"/>
    <col min="1795" max="1795" width="18" style="70" customWidth="1"/>
    <col min="1796" max="1797" width="16.7109375" style="70" customWidth="1"/>
    <col min="1798" max="1798" width="13.140625" style="70" customWidth="1"/>
    <col min="1799" max="1799" width="18.28515625" style="70" customWidth="1"/>
    <col min="1800" max="1800" width="16.140625" style="70" customWidth="1"/>
    <col min="1801" max="1801" width="14" style="70" customWidth="1"/>
    <col min="1802" max="1802" width="15.28515625" style="70" customWidth="1"/>
    <col min="1803" max="1803" width="16.5703125" style="70" customWidth="1"/>
    <col min="1804" max="1804" width="15" style="70" customWidth="1"/>
    <col min="1805" max="1805" width="15.7109375" style="70" customWidth="1"/>
    <col min="1806" max="1806" width="13.85546875" style="70" customWidth="1"/>
    <col min="1807" max="1807" width="13" style="70" customWidth="1"/>
    <col min="1808" max="1808" width="13.42578125" style="70" customWidth="1"/>
    <col min="1809" max="1810" width="11.7109375" style="70" customWidth="1"/>
    <col min="1811" max="1813" width="8.28515625" style="70" customWidth="1"/>
    <col min="1814" max="1814" width="14" style="70" customWidth="1"/>
    <col min="1815" max="1815" width="12.7109375" style="70" customWidth="1"/>
    <col min="1816" max="1816" width="14.140625" style="70" customWidth="1"/>
    <col min="1817" max="1817" width="16" style="70" customWidth="1"/>
    <col min="1818" max="1818" width="16.42578125" style="70" customWidth="1"/>
    <col min="1819" max="1822" width="8.28515625" style="70" customWidth="1"/>
    <col min="1823" max="2048" width="9.140625" style="70"/>
    <col min="2049" max="2049" width="5.7109375" style="70" customWidth="1"/>
    <col min="2050" max="2050" width="19" style="70" customWidth="1"/>
    <col min="2051" max="2051" width="18" style="70" customWidth="1"/>
    <col min="2052" max="2053" width="16.7109375" style="70" customWidth="1"/>
    <col min="2054" max="2054" width="13.140625" style="70" customWidth="1"/>
    <col min="2055" max="2055" width="18.28515625" style="70" customWidth="1"/>
    <col min="2056" max="2056" width="16.140625" style="70" customWidth="1"/>
    <col min="2057" max="2057" width="14" style="70" customWidth="1"/>
    <col min="2058" max="2058" width="15.28515625" style="70" customWidth="1"/>
    <col min="2059" max="2059" width="16.5703125" style="70" customWidth="1"/>
    <col min="2060" max="2060" width="15" style="70" customWidth="1"/>
    <col min="2061" max="2061" width="15.7109375" style="70" customWidth="1"/>
    <col min="2062" max="2062" width="13.85546875" style="70" customWidth="1"/>
    <col min="2063" max="2063" width="13" style="70" customWidth="1"/>
    <col min="2064" max="2064" width="13.42578125" style="70" customWidth="1"/>
    <col min="2065" max="2066" width="11.7109375" style="70" customWidth="1"/>
    <col min="2067" max="2069" width="8.28515625" style="70" customWidth="1"/>
    <col min="2070" max="2070" width="14" style="70" customWidth="1"/>
    <col min="2071" max="2071" width="12.7109375" style="70" customWidth="1"/>
    <col min="2072" max="2072" width="14.140625" style="70" customWidth="1"/>
    <col min="2073" max="2073" width="16" style="70" customWidth="1"/>
    <col min="2074" max="2074" width="16.42578125" style="70" customWidth="1"/>
    <col min="2075" max="2078" width="8.28515625" style="70" customWidth="1"/>
    <col min="2079" max="2304" width="9.140625" style="70"/>
    <col min="2305" max="2305" width="5.7109375" style="70" customWidth="1"/>
    <col min="2306" max="2306" width="19" style="70" customWidth="1"/>
    <col min="2307" max="2307" width="18" style="70" customWidth="1"/>
    <col min="2308" max="2309" width="16.7109375" style="70" customWidth="1"/>
    <col min="2310" max="2310" width="13.140625" style="70" customWidth="1"/>
    <col min="2311" max="2311" width="18.28515625" style="70" customWidth="1"/>
    <col min="2312" max="2312" width="16.140625" style="70" customWidth="1"/>
    <col min="2313" max="2313" width="14" style="70" customWidth="1"/>
    <col min="2314" max="2314" width="15.28515625" style="70" customWidth="1"/>
    <col min="2315" max="2315" width="16.5703125" style="70" customWidth="1"/>
    <col min="2316" max="2316" width="15" style="70" customWidth="1"/>
    <col min="2317" max="2317" width="15.7109375" style="70" customWidth="1"/>
    <col min="2318" max="2318" width="13.85546875" style="70" customWidth="1"/>
    <col min="2319" max="2319" width="13" style="70" customWidth="1"/>
    <col min="2320" max="2320" width="13.42578125" style="70" customWidth="1"/>
    <col min="2321" max="2322" width="11.7109375" style="70" customWidth="1"/>
    <col min="2323" max="2325" width="8.28515625" style="70" customWidth="1"/>
    <col min="2326" max="2326" width="14" style="70" customWidth="1"/>
    <col min="2327" max="2327" width="12.7109375" style="70" customWidth="1"/>
    <col min="2328" max="2328" width="14.140625" style="70" customWidth="1"/>
    <col min="2329" max="2329" width="16" style="70" customWidth="1"/>
    <col min="2330" max="2330" width="16.42578125" style="70" customWidth="1"/>
    <col min="2331" max="2334" width="8.28515625" style="70" customWidth="1"/>
    <col min="2335" max="2560" width="9.140625" style="70"/>
    <col min="2561" max="2561" width="5.7109375" style="70" customWidth="1"/>
    <col min="2562" max="2562" width="19" style="70" customWidth="1"/>
    <col min="2563" max="2563" width="18" style="70" customWidth="1"/>
    <col min="2564" max="2565" width="16.7109375" style="70" customWidth="1"/>
    <col min="2566" max="2566" width="13.140625" style="70" customWidth="1"/>
    <col min="2567" max="2567" width="18.28515625" style="70" customWidth="1"/>
    <col min="2568" max="2568" width="16.140625" style="70" customWidth="1"/>
    <col min="2569" max="2569" width="14" style="70" customWidth="1"/>
    <col min="2570" max="2570" width="15.28515625" style="70" customWidth="1"/>
    <col min="2571" max="2571" width="16.5703125" style="70" customWidth="1"/>
    <col min="2572" max="2572" width="15" style="70" customWidth="1"/>
    <col min="2573" max="2573" width="15.7109375" style="70" customWidth="1"/>
    <col min="2574" max="2574" width="13.85546875" style="70" customWidth="1"/>
    <col min="2575" max="2575" width="13" style="70" customWidth="1"/>
    <col min="2576" max="2576" width="13.42578125" style="70" customWidth="1"/>
    <col min="2577" max="2578" width="11.7109375" style="70" customWidth="1"/>
    <col min="2579" max="2581" width="8.28515625" style="70" customWidth="1"/>
    <col min="2582" max="2582" width="14" style="70" customWidth="1"/>
    <col min="2583" max="2583" width="12.7109375" style="70" customWidth="1"/>
    <col min="2584" max="2584" width="14.140625" style="70" customWidth="1"/>
    <col min="2585" max="2585" width="16" style="70" customWidth="1"/>
    <col min="2586" max="2586" width="16.42578125" style="70" customWidth="1"/>
    <col min="2587" max="2590" width="8.28515625" style="70" customWidth="1"/>
    <col min="2591" max="2816" width="9.140625" style="70"/>
    <col min="2817" max="2817" width="5.7109375" style="70" customWidth="1"/>
    <col min="2818" max="2818" width="19" style="70" customWidth="1"/>
    <col min="2819" max="2819" width="18" style="70" customWidth="1"/>
    <col min="2820" max="2821" width="16.7109375" style="70" customWidth="1"/>
    <col min="2822" max="2822" width="13.140625" style="70" customWidth="1"/>
    <col min="2823" max="2823" width="18.28515625" style="70" customWidth="1"/>
    <col min="2824" max="2824" width="16.140625" style="70" customWidth="1"/>
    <col min="2825" max="2825" width="14" style="70" customWidth="1"/>
    <col min="2826" max="2826" width="15.28515625" style="70" customWidth="1"/>
    <col min="2827" max="2827" width="16.5703125" style="70" customWidth="1"/>
    <col min="2828" max="2828" width="15" style="70" customWidth="1"/>
    <col min="2829" max="2829" width="15.7109375" style="70" customWidth="1"/>
    <col min="2830" max="2830" width="13.85546875" style="70" customWidth="1"/>
    <col min="2831" max="2831" width="13" style="70" customWidth="1"/>
    <col min="2832" max="2832" width="13.42578125" style="70" customWidth="1"/>
    <col min="2833" max="2834" width="11.7109375" style="70" customWidth="1"/>
    <col min="2835" max="2837" width="8.28515625" style="70" customWidth="1"/>
    <col min="2838" max="2838" width="14" style="70" customWidth="1"/>
    <col min="2839" max="2839" width="12.7109375" style="70" customWidth="1"/>
    <col min="2840" max="2840" width="14.140625" style="70" customWidth="1"/>
    <col min="2841" max="2841" width="16" style="70" customWidth="1"/>
    <col min="2842" max="2842" width="16.42578125" style="70" customWidth="1"/>
    <col min="2843" max="2846" width="8.28515625" style="70" customWidth="1"/>
    <col min="2847" max="3072" width="9.140625" style="70"/>
    <col min="3073" max="3073" width="5.7109375" style="70" customWidth="1"/>
    <col min="3074" max="3074" width="19" style="70" customWidth="1"/>
    <col min="3075" max="3075" width="18" style="70" customWidth="1"/>
    <col min="3076" max="3077" width="16.7109375" style="70" customWidth="1"/>
    <col min="3078" max="3078" width="13.140625" style="70" customWidth="1"/>
    <col min="3079" max="3079" width="18.28515625" style="70" customWidth="1"/>
    <col min="3080" max="3080" width="16.140625" style="70" customWidth="1"/>
    <col min="3081" max="3081" width="14" style="70" customWidth="1"/>
    <col min="3082" max="3082" width="15.28515625" style="70" customWidth="1"/>
    <col min="3083" max="3083" width="16.5703125" style="70" customWidth="1"/>
    <col min="3084" max="3084" width="15" style="70" customWidth="1"/>
    <col min="3085" max="3085" width="15.7109375" style="70" customWidth="1"/>
    <col min="3086" max="3086" width="13.85546875" style="70" customWidth="1"/>
    <col min="3087" max="3087" width="13" style="70" customWidth="1"/>
    <col min="3088" max="3088" width="13.42578125" style="70" customWidth="1"/>
    <col min="3089" max="3090" width="11.7109375" style="70" customWidth="1"/>
    <col min="3091" max="3093" width="8.28515625" style="70" customWidth="1"/>
    <col min="3094" max="3094" width="14" style="70" customWidth="1"/>
    <col min="3095" max="3095" width="12.7109375" style="70" customWidth="1"/>
    <col min="3096" max="3096" width="14.140625" style="70" customWidth="1"/>
    <col min="3097" max="3097" width="16" style="70" customWidth="1"/>
    <col min="3098" max="3098" width="16.42578125" style="70" customWidth="1"/>
    <col min="3099" max="3102" width="8.28515625" style="70" customWidth="1"/>
    <col min="3103" max="3328" width="9.140625" style="70"/>
    <col min="3329" max="3329" width="5.7109375" style="70" customWidth="1"/>
    <col min="3330" max="3330" width="19" style="70" customWidth="1"/>
    <col min="3331" max="3331" width="18" style="70" customWidth="1"/>
    <col min="3332" max="3333" width="16.7109375" style="70" customWidth="1"/>
    <col min="3334" max="3334" width="13.140625" style="70" customWidth="1"/>
    <col min="3335" max="3335" width="18.28515625" style="70" customWidth="1"/>
    <col min="3336" max="3336" width="16.140625" style="70" customWidth="1"/>
    <col min="3337" max="3337" width="14" style="70" customWidth="1"/>
    <col min="3338" max="3338" width="15.28515625" style="70" customWidth="1"/>
    <col min="3339" max="3339" width="16.5703125" style="70" customWidth="1"/>
    <col min="3340" max="3340" width="15" style="70" customWidth="1"/>
    <col min="3341" max="3341" width="15.7109375" style="70" customWidth="1"/>
    <col min="3342" max="3342" width="13.85546875" style="70" customWidth="1"/>
    <col min="3343" max="3343" width="13" style="70" customWidth="1"/>
    <col min="3344" max="3344" width="13.42578125" style="70" customWidth="1"/>
    <col min="3345" max="3346" width="11.7109375" style="70" customWidth="1"/>
    <col min="3347" max="3349" width="8.28515625" style="70" customWidth="1"/>
    <col min="3350" max="3350" width="14" style="70" customWidth="1"/>
    <col min="3351" max="3351" width="12.7109375" style="70" customWidth="1"/>
    <col min="3352" max="3352" width="14.140625" style="70" customWidth="1"/>
    <col min="3353" max="3353" width="16" style="70" customWidth="1"/>
    <col min="3354" max="3354" width="16.42578125" style="70" customWidth="1"/>
    <col min="3355" max="3358" width="8.28515625" style="70" customWidth="1"/>
    <col min="3359" max="3584" width="9.140625" style="70"/>
    <col min="3585" max="3585" width="5.7109375" style="70" customWidth="1"/>
    <col min="3586" max="3586" width="19" style="70" customWidth="1"/>
    <col min="3587" max="3587" width="18" style="70" customWidth="1"/>
    <col min="3588" max="3589" width="16.7109375" style="70" customWidth="1"/>
    <col min="3590" max="3590" width="13.140625" style="70" customWidth="1"/>
    <col min="3591" max="3591" width="18.28515625" style="70" customWidth="1"/>
    <col min="3592" max="3592" width="16.140625" style="70" customWidth="1"/>
    <col min="3593" max="3593" width="14" style="70" customWidth="1"/>
    <col min="3594" max="3594" width="15.28515625" style="70" customWidth="1"/>
    <col min="3595" max="3595" width="16.5703125" style="70" customWidth="1"/>
    <col min="3596" max="3596" width="15" style="70" customWidth="1"/>
    <col min="3597" max="3597" width="15.7109375" style="70" customWidth="1"/>
    <col min="3598" max="3598" width="13.85546875" style="70" customWidth="1"/>
    <col min="3599" max="3599" width="13" style="70" customWidth="1"/>
    <col min="3600" max="3600" width="13.42578125" style="70" customWidth="1"/>
    <col min="3601" max="3602" width="11.7109375" style="70" customWidth="1"/>
    <col min="3603" max="3605" width="8.28515625" style="70" customWidth="1"/>
    <col min="3606" max="3606" width="14" style="70" customWidth="1"/>
    <col min="3607" max="3607" width="12.7109375" style="70" customWidth="1"/>
    <col min="3608" max="3608" width="14.140625" style="70" customWidth="1"/>
    <col min="3609" max="3609" width="16" style="70" customWidth="1"/>
    <col min="3610" max="3610" width="16.42578125" style="70" customWidth="1"/>
    <col min="3611" max="3614" width="8.28515625" style="70" customWidth="1"/>
    <col min="3615" max="3840" width="9.140625" style="70"/>
    <col min="3841" max="3841" width="5.7109375" style="70" customWidth="1"/>
    <col min="3842" max="3842" width="19" style="70" customWidth="1"/>
    <col min="3843" max="3843" width="18" style="70" customWidth="1"/>
    <col min="3844" max="3845" width="16.7109375" style="70" customWidth="1"/>
    <col min="3846" max="3846" width="13.140625" style="70" customWidth="1"/>
    <col min="3847" max="3847" width="18.28515625" style="70" customWidth="1"/>
    <col min="3848" max="3848" width="16.140625" style="70" customWidth="1"/>
    <col min="3849" max="3849" width="14" style="70" customWidth="1"/>
    <col min="3850" max="3850" width="15.28515625" style="70" customWidth="1"/>
    <col min="3851" max="3851" width="16.5703125" style="70" customWidth="1"/>
    <col min="3852" max="3852" width="15" style="70" customWidth="1"/>
    <col min="3853" max="3853" width="15.7109375" style="70" customWidth="1"/>
    <col min="3854" max="3854" width="13.85546875" style="70" customWidth="1"/>
    <col min="3855" max="3855" width="13" style="70" customWidth="1"/>
    <col min="3856" max="3856" width="13.42578125" style="70" customWidth="1"/>
    <col min="3857" max="3858" width="11.7109375" style="70" customWidth="1"/>
    <col min="3859" max="3861" width="8.28515625" style="70" customWidth="1"/>
    <col min="3862" max="3862" width="14" style="70" customWidth="1"/>
    <col min="3863" max="3863" width="12.7109375" style="70" customWidth="1"/>
    <col min="3864" max="3864" width="14.140625" style="70" customWidth="1"/>
    <col min="3865" max="3865" width="16" style="70" customWidth="1"/>
    <col min="3866" max="3866" width="16.42578125" style="70" customWidth="1"/>
    <col min="3867" max="3870" width="8.28515625" style="70" customWidth="1"/>
    <col min="3871" max="4096" width="9.140625" style="70"/>
    <col min="4097" max="4097" width="5.7109375" style="70" customWidth="1"/>
    <col min="4098" max="4098" width="19" style="70" customWidth="1"/>
    <col min="4099" max="4099" width="18" style="70" customWidth="1"/>
    <col min="4100" max="4101" width="16.7109375" style="70" customWidth="1"/>
    <col min="4102" max="4102" width="13.140625" style="70" customWidth="1"/>
    <col min="4103" max="4103" width="18.28515625" style="70" customWidth="1"/>
    <col min="4104" max="4104" width="16.140625" style="70" customWidth="1"/>
    <col min="4105" max="4105" width="14" style="70" customWidth="1"/>
    <col min="4106" max="4106" width="15.28515625" style="70" customWidth="1"/>
    <col min="4107" max="4107" width="16.5703125" style="70" customWidth="1"/>
    <col min="4108" max="4108" width="15" style="70" customWidth="1"/>
    <col min="4109" max="4109" width="15.7109375" style="70" customWidth="1"/>
    <col min="4110" max="4110" width="13.85546875" style="70" customWidth="1"/>
    <col min="4111" max="4111" width="13" style="70" customWidth="1"/>
    <col min="4112" max="4112" width="13.42578125" style="70" customWidth="1"/>
    <col min="4113" max="4114" width="11.7109375" style="70" customWidth="1"/>
    <col min="4115" max="4117" width="8.28515625" style="70" customWidth="1"/>
    <col min="4118" max="4118" width="14" style="70" customWidth="1"/>
    <col min="4119" max="4119" width="12.7109375" style="70" customWidth="1"/>
    <col min="4120" max="4120" width="14.140625" style="70" customWidth="1"/>
    <col min="4121" max="4121" width="16" style="70" customWidth="1"/>
    <col min="4122" max="4122" width="16.42578125" style="70" customWidth="1"/>
    <col min="4123" max="4126" width="8.28515625" style="70" customWidth="1"/>
    <col min="4127" max="4352" width="9.140625" style="70"/>
    <col min="4353" max="4353" width="5.7109375" style="70" customWidth="1"/>
    <col min="4354" max="4354" width="19" style="70" customWidth="1"/>
    <col min="4355" max="4355" width="18" style="70" customWidth="1"/>
    <col min="4356" max="4357" width="16.7109375" style="70" customWidth="1"/>
    <col min="4358" max="4358" width="13.140625" style="70" customWidth="1"/>
    <col min="4359" max="4359" width="18.28515625" style="70" customWidth="1"/>
    <col min="4360" max="4360" width="16.140625" style="70" customWidth="1"/>
    <col min="4361" max="4361" width="14" style="70" customWidth="1"/>
    <col min="4362" max="4362" width="15.28515625" style="70" customWidth="1"/>
    <col min="4363" max="4363" width="16.5703125" style="70" customWidth="1"/>
    <col min="4364" max="4364" width="15" style="70" customWidth="1"/>
    <col min="4365" max="4365" width="15.7109375" style="70" customWidth="1"/>
    <col min="4366" max="4366" width="13.85546875" style="70" customWidth="1"/>
    <col min="4367" max="4367" width="13" style="70" customWidth="1"/>
    <col min="4368" max="4368" width="13.42578125" style="70" customWidth="1"/>
    <col min="4369" max="4370" width="11.7109375" style="70" customWidth="1"/>
    <col min="4371" max="4373" width="8.28515625" style="70" customWidth="1"/>
    <col min="4374" max="4374" width="14" style="70" customWidth="1"/>
    <col min="4375" max="4375" width="12.7109375" style="70" customWidth="1"/>
    <col min="4376" max="4376" width="14.140625" style="70" customWidth="1"/>
    <col min="4377" max="4377" width="16" style="70" customWidth="1"/>
    <col min="4378" max="4378" width="16.42578125" style="70" customWidth="1"/>
    <col min="4379" max="4382" width="8.28515625" style="70" customWidth="1"/>
    <col min="4383" max="4608" width="9.140625" style="70"/>
    <col min="4609" max="4609" width="5.7109375" style="70" customWidth="1"/>
    <col min="4610" max="4610" width="19" style="70" customWidth="1"/>
    <col min="4611" max="4611" width="18" style="70" customWidth="1"/>
    <col min="4612" max="4613" width="16.7109375" style="70" customWidth="1"/>
    <col min="4614" max="4614" width="13.140625" style="70" customWidth="1"/>
    <col min="4615" max="4615" width="18.28515625" style="70" customWidth="1"/>
    <col min="4616" max="4616" width="16.140625" style="70" customWidth="1"/>
    <col min="4617" max="4617" width="14" style="70" customWidth="1"/>
    <col min="4618" max="4618" width="15.28515625" style="70" customWidth="1"/>
    <col min="4619" max="4619" width="16.5703125" style="70" customWidth="1"/>
    <col min="4620" max="4620" width="15" style="70" customWidth="1"/>
    <col min="4621" max="4621" width="15.7109375" style="70" customWidth="1"/>
    <col min="4622" max="4622" width="13.85546875" style="70" customWidth="1"/>
    <col min="4623" max="4623" width="13" style="70" customWidth="1"/>
    <col min="4624" max="4624" width="13.42578125" style="70" customWidth="1"/>
    <col min="4625" max="4626" width="11.7109375" style="70" customWidth="1"/>
    <col min="4627" max="4629" width="8.28515625" style="70" customWidth="1"/>
    <col min="4630" max="4630" width="14" style="70" customWidth="1"/>
    <col min="4631" max="4631" width="12.7109375" style="70" customWidth="1"/>
    <col min="4632" max="4632" width="14.140625" style="70" customWidth="1"/>
    <col min="4633" max="4633" width="16" style="70" customWidth="1"/>
    <col min="4634" max="4634" width="16.42578125" style="70" customWidth="1"/>
    <col min="4635" max="4638" width="8.28515625" style="70" customWidth="1"/>
    <col min="4639" max="4864" width="9.140625" style="70"/>
    <col min="4865" max="4865" width="5.7109375" style="70" customWidth="1"/>
    <col min="4866" max="4866" width="19" style="70" customWidth="1"/>
    <col min="4867" max="4867" width="18" style="70" customWidth="1"/>
    <col min="4868" max="4869" width="16.7109375" style="70" customWidth="1"/>
    <col min="4870" max="4870" width="13.140625" style="70" customWidth="1"/>
    <col min="4871" max="4871" width="18.28515625" style="70" customWidth="1"/>
    <col min="4872" max="4872" width="16.140625" style="70" customWidth="1"/>
    <col min="4873" max="4873" width="14" style="70" customWidth="1"/>
    <col min="4874" max="4874" width="15.28515625" style="70" customWidth="1"/>
    <col min="4875" max="4875" width="16.5703125" style="70" customWidth="1"/>
    <col min="4876" max="4876" width="15" style="70" customWidth="1"/>
    <col min="4877" max="4877" width="15.7109375" style="70" customWidth="1"/>
    <col min="4878" max="4878" width="13.85546875" style="70" customWidth="1"/>
    <col min="4879" max="4879" width="13" style="70" customWidth="1"/>
    <col min="4880" max="4880" width="13.42578125" style="70" customWidth="1"/>
    <col min="4881" max="4882" width="11.7109375" style="70" customWidth="1"/>
    <col min="4883" max="4885" width="8.28515625" style="70" customWidth="1"/>
    <col min="4886" max="4886" width="14" style="70" customWidth="1"/>
    <col min="4887" max="4887" width="12.7109375" style="70" customWidth="1"/>
    <col min="4888" max="4888" width="14.140625" style="70" customWidth="1"/>
    <col min="4889" max="4889" width="16" style="70" customWidth="1"/>
    <col min="4890" max="4890" width="16.42578125" style="70" customWidth="1"/>
    <col min="4891" max="4894" width="8.28515625" style="70" customWidth="1"/>
    <col min="4895" max="5120" width="9.140625" style="70"/>
    <col min="5121" max="5121" width="5.7109375" style="70" customWidth="1"/>
    <col min="5122" max="5122" width="19" style="70" customWidth="1"/>
    <col min="5123" max="5123" width="18" style="70" customWidth="1"/>
    <col min="5124" max="5125" width="16.7109375" style="70" customWidth="1"/>
    <col min="5126" max="5126" width="13.140625" style="70" customWidth="1"/>
    <col min="5127" max="5127" width="18.28515625" style="70" customWidth="1"/>
    <col min="5128" max="5128" width="16.140625" style="70" customWidth="1"/>
    <col min="5129" max="5129" width="14" style="70" customWidth="1"/>
    <col min="5130" max="5130" width="15.28515625" style="70" customWidth="1"/>
    <col min="5131" max="5131" width="16.5703125" style="70" customWidth="1"/>
    <col min="5132" max="5132" width="15" style="70" customWidth="1"/>
    <col min="5133" max="5133" width="15.7109375" style="70" customWidth="1"/>
    <col min="5134" max="5134" width="13.85546875" style="70" customWidth="1"/>
    <col min="5135" max="5135" width="13" style="70" customWidth="1"/>
    <col min="5136" max="5136" width="13.42578125" style="70" customWidth="1"/>
    <col min="5137" max="5138" width="11.7109375" style="70" customWidth="1"/>
    <col min="5139" max="5141" width="8.28515625" style="70" customWidth="1"/>
    <col min="5142" max="5142" width="14" style="70" customWidth="1"/>
    <col min="5143" max="5143" width="12.7109375" style="70" customWidth="1"/>
    <col min="5144" max="5144" width="14.140625" style="70" customWidth="1"/>
    <col min="5145" max="5145" width="16" style="70" customWidth="1"/>
    <col min="5146" max="5146" width="16.42578125" style="70" customWidth="1"/>
    <col min="5147" max="5150" width="8.28515625" style="70" customWidth="1"/>
    <col min="5151" max="5376" width="9.140625" style="70"/>
    <col min="5377" max="5377" width="5.7109375" style="70" customWidth="1"/>
    <col min="5378" max="5378" width="19" style="70" customWidth="1"/>
    <col min="5379" max="5379" width="18" style="70" customWidth="1"/>
    <col min="5380" max="5381" width="16.7109375" style="70" customWidth="1"/>
    <col min="5382" max="5382" width="13.140625" style="70" customWidth="1"/>
    <col min="5383" max="5383" width="18.28515625" style="70" customWidth="1"/>
    <col min="5384" max="5384" width="16.140625" style="70" customWidth="1"/>
    <col min="5385" max="5385" width="14" style="70" customWidth="1"/>
    <col min="5386" max="5386" width="15.28515625" style="70" customWidth="1"/>
    <col min="5387" max="5387" width="16.5703125" style="70" customWidth="1"/>
    <col min="5388" max="5388" width="15" style="70" customWidth="1"/>
    <col min="5389" max="5389" width="15.7109375" style="70" customWidth="1"/>
    <col min="5390" max="5390" width="13.85546875" style="70" customWidth="1"/>
    <col min="5391" max="5391" width="13" style="70" customWidth="1"/>
    <col min="5392" max="5392" width="13.42578125" style="70" customWidth="1"/>
    <col min="5393" max="5394" width="11.7109375" style="70" customWidth="1"/>
    <col min="5395" max="5397" width="8.28515625" style="70" customWidth="1"/>
    <col min="5398" max="5398" width="14" style="70" customWidth="1"/>
    <col min="5399" max="5399" width="12.7109375" style="70" customWidth="1"/>
    <col min="5400" max="5400" width="14.140625" style="70" customWidth="1"/>
    <col min="5401" max="5401" width="16" style="70" customWidth="1"/>
    <col min="5402" max="5402" width="16.42578125" style="70" customWidth="1"/>
    <col min="5403" max="5406" width="8.28515625" style="70" customWidth="1"/>
    <col min="5407" max="5632" width="9.140625" style="70"/>
    <col min="5633" max="5633" width="5.7109375" style="70" customWidth="1"/>
    <col min="5634" max="5634" width="19" style="70" customWidth="1"/>
    <col min="5635" max="5635" width="18" style="70" customWidth="1"/>
    <col min="5636" max="5637" width="16.7109375" style="70" customWidth="1"/>
    <col min="5638" max="5638" width="13.140625" style="70" customWidth="1"/>
    <col min="5639" max="5639" width="18.28515625" style="70" customWidth="1"/>
    <col min="5640" max="5640" width="16.140625" style="70" customWidth="1"/>
    <col min="5641" max="5641" width="14" style="70" customWidth="1"/>
    <col min="5642" max="5642" width="15.28515625" style="70" customWidth="1"/>
    <col min="5643" max="5643" width="16.5703125" style="70" customWidth="1"/>
    <col min="5644" max="5644" width="15" style="70" customWidth="1"/>
    <col min="5645" max="5645" width="15.7109375" style="70" customWidth="1"/>
    <col min="5646" max="5646" width="13.85546875" style="70" customWidth="1"/>
    <col min="5647" max="5647" width="13" style="70" customWidth="1"/>
    <col min="5648" max="5648" width="13.42578125" style="70" customWidth="1"/>
    <col min="5649" max="5650" width="11.7109375" style="70" customWidth="1"/>
    <col min="5651" max="5653" width="8.28515625" style="70" customWidth="1"/>
    <col min="5654" max="5654" width="14" style="70" customWidth="1"/>
    <col min="5655" max="5655" width="12.7109375" style="70" customWidth="1"/>
    <col min="5656" max="5656" width="14.140625" style="70" customWidth="1"/>
    <col min="5657" max="5657" width="16" style="70" customWidth="1"/>
    <col min="5658" max="5658" width="16.42578125" style="70" customWidth="1"/>
    <col min="5659" max="5662" width="8.28515625" style="70" customWidth="1"/>
    <col min="5663" max="5888" width="9.140625" style="70"/>
    <col min="5889" max="5889" width="5.7109375" style="70" customWidth="1"/>
    <col min="5890" max="5890" width="19" style="70" customWidth="1"/>
    <col min="5891" max="5891" width="18" style="70" customWidth="1"/>
    <col min="5892" max="5893" width="16.7109375" style="70" customWidth="1"/>
    <col min="5894" max="5894" width="13.140625" style="70" customWidth="1"/>
    <col min="5895" max="5895" width="18.28515625" style="70" customWidth="1"/>
    <col min="5896" max="5896" width="16.140625" style="70" customWidth="1"/>
    <col min="5897" max="5897" width="14" style="70" customWidth="1"/>
    <col min="5898" max="5898" width="15.28515625" style="70" customWidth="1"/>
    <col min="5899" max="5899" width="16.5703125" style="70" customWidth="1"/>
    <col min="5900" max="5900" width="15" style="70" customWidth="1"/>
    <col min="5901" max="5901" width="15.7109375" style="70" customWidth="1"/>
    <col min="5902" max="5902" width="13.85546875" style="70" customWidth="1"/>
    <col min="5903" max="5903" width="13" style="70" customWidth="1"/>
    <col min="5904" max="5904" width="13.42578125" style="70" customWidth="1"/>
    <col min="5905" max="5906" width="11.7109375" style="70" customWidth="1"/>
    <col min="5907" max="5909" width="8.28515625" style="70" customWidth="1"/>
    <col min="5910" max="5910" width="14" style="70" customWidth="1"/>
    <col min="5911" max="5911" width="12.7109375" style="70" customWidth="1"/>
    <col min="5912" max="5912" width="14.140625" style="70" customWidth="1"/>
    <col min="5913" max="5913" width="16" style="70" customWidth="1"/>
    <col min="5914" max="5914" width="16.42578125" style="70" customWidth="1"/>
    <col min="5915" max="5918" width="8.28515625" style="70" customWidth="1"/>
    <col min="5919" max="6144" width="9.140625" style="70"/>
    <col min="6145" max="6145" width="5.7109375" style="70" customWidth="1"/>
    <col min="6146" max="6146" width="19" style="70" customWidth="1"/>
    <col min="6147" max="6147" width="18" style="70" customWidth="1"/>
    <col min="6148" max="6149" width="16.7109375" style="70" customWidth="1"/>
    <col min="6150" max="6150" width="13.140625" style="70" customWidth="1"/>
    <col min="6151" max="6151" width="18.28515625" style="70" customWidth="1"/>
    <col min="6152" max="6152" width="16.140625" style="70" customWidth="1"/>
    <col min="6153" max="6153" width="14" style="70" customWidth="1"/>
    <col min="6154" max="6154" width="15.28515625" style="70" customWidth="1"/>
    <col min="6155" max="6155" width="16.5703125" style="70" customWidth="1"/>
    <col min="6156" max="6156" width="15" style="70" customWidth="1"/>
    <col min="6157" max="6157" width="15.7109375" style="70" customWidth="1"/>
    <col min="6158" max="6158" width="13.85546875" style="70" customWidth="1"/>
    <col min="6159" max="6159" width="13" style="70" customWidth="1"/>
    <col min="6160" max="6160" width="13.42578125" style="70" customWidth="1"/>
    <col min="6161" max="6162" width="11.7109375" style="70" customWidth="1"/>
    <col min="6163" max="6165" width="8.28515625" style="70" customWidth="1"/>
    <col min="6166" max="6166" width="14" style="70" customWidth="1"/>
    <col min="6167" max="6167" width="12.7109375" style="70" customWidth="1"/>
    <col min="6168" max="6168" width="14.140625" style="70" customWidth="1"/>
    <col min="6169" max="6169" width="16" style="70" customWidth="1"/>
    <col min="6170" max="6170" width="16.42578125" style="70" customWidth="1"/>
    <col min="6171" max="6174" width="8.28515625" style="70" customWidth="1"/>
    <col min="6175" max="6400" width="9.140625" style="70"/>
    <col min="6401" max="6401" width="5.7109375" style="70" customWidth="1"/>
    <col min="6402" max="6402" width="19" style="70" customWidth="1"/>
    <col min="6403" max="6403" width="18" style="70" customWidth="1"/>
    <col min="6404" max="6405" width="16.7109375" style="70" customWidth="1"/>
    <col min="6406" max="6406" width="13.140625" style="70" customWidth="1"/>
    <col min="6407" max="6407" width="18.28515625" style="70" customWidth="1"/>
    <col min="6408" max="6408" width="16.140625" style="70" customWidth="1"/>
    <col min="6409" max="6409" width="14" style="70" customWidth="1"/>
    <col min="6410" max="6410" width="15.28515625" style="70" customWidth="1"/>
    <col min="6411" max="6411" width="16.5703125" style="70" customWidth="1"/>
    <col min="6412" max="6412" width="15" style="70" customWidth="1"/>
    <col min="6413" max="6413" width="15.7109375" style="70" customWidth="1"/>
    <col min="6414" max="6414" width="13.85546875" style="70" customWidth="1"/>
    <col min="6415" max="6415" width="13" style="70" customWidth="1"/>
    <col min="6416" max="6416" width="13.42578125" style="70" customWidth="1"/>
    <col min="6417" max="6418" width="11.7109375" style="70" customWidth="1"/>
    <col min="6419" max="6421" width="8.28515625" style="70" customWidth="1"/>
    <col min="6422" max="6422" width="14" style="70" customWidth="1"/>
    <col min="6423" max="6423" width="12.7109375" style="70" customWidth="1"/>
    <col min="6424" max="6424" width="14.140625" style="70" customWidth="1"/>
    <col min="6425" max="6425" width="16" style="70" customWidth="1"/>
    <col min="6426" max="6426" width="16.42578125" style="70" customWidth="1"/>
    <col min="6427" max="6430" width="8.28515625" style="70" customWidth="1"/>
    <col min="6431" max="6656" width="9.140625" style="70"/>
    <col min="6657" max="6657" width="5.7109375" style="70" customWidth="1"/>
    <col min="6658" max="6658" width="19" style="70" customWidth="1"/>
    <col min="6659" max="6659" width="18" style="70" customWidth="1"/>
    <col min="6660" max="6661" width="16.7109375" style="70" customWidth="1"/>
    <col min="6662" max="6662" width="13.140625" style="70" customWidth="1"/>
    <col min="6663" max="6663" width="18.28515625" style="70" customWidth="1"/>
    <col min="6664" max="6664" width="16.140625" style="70" customWidth="1"/>
    <col min="6665" max="6665" width="14" style="70" customWidth="1"/>
    <col min="6666" max="6666" width="15.28515625" style="70" customWidth="1"/>
    <col min="6667" max="6667" width="16.5703125" style="70" customWidth="1"/>
    <col min="6668" max="6668" width="15" style="70" customWidth="1"/>
    <col min="6669" max="6669" width="15.7109375" style="70" customWidth="1"/>
    <col min="6670" max="6670" width="13.85546875" style="70" customWidth="1"/>
    <col min="6671" max="6671" width="13" style="70" customWidth="1"/>
    <col min="6672" max="6672" width="13.42578125" style="70" customWidth="1"/>
    <col min="6673" max="6674" width="11.7109375" style="70" customWidth="1"/>
    <col min="6675" max="6677" width="8.28515625" style="70" customWidth="1"/>
    <col min="6678" max="6678" width="14" style="70" customWidth="1"/>
    <col min="6679" max="6679" width="12.7109375" style="70" customWidth="1"/>
    <col min="6680" max="6680" width="14.140625" style="70" customWidth="1"/>
    <col min="6681" max="6681" width="16" style="70" customWidth="1"/>
    <col min="6682" max="6682" width="16.42578125" style="70" customWidth="1"/>
    <col min="6683" max="6686" width="8.28515625" style="70" customWidth="1"/>
    <col min="6687" max="6912" width="9.140625" style="70"/>
    <col min="6913" max="6913" width="5.7109375" style="70" customWidth="1"/>
    <col min="6914" max="6914" width="19" style="70" customWidth="1"/>
    <col min="6915" max="6915" width="18" style="70" customWidth="1"/>
    <col min="6916" max="6917" width="16.7109375" style="70" customWidth="1"/>
    <col min="6918" max="6918" width="13.140625" style="70" customWidth="1"/>
    <col min="6919" max="6919" width="18.28515625" style="70" customWidth="1"/>
    <col min="6920" max="6920" width="16.140625" style="70" customWidth="1"/>
    <col min="6921" max="6921" width="14" style="70" customWidth="1"/>
    <col min="6922" max="6922" width="15.28515625" style="70" customWidth="1"/>
    <col min="6923" max="6923" width="16.5703125" style="70" customWidth="1"/>
    <col min="6924" max="6924" width="15" style="70" customWidth="1"/>
    <col min="6925" max="6925" width="15.7109375" style="70" customWidth="1"/>
    <col min="6926" max="6926" width="13.85546875" style="70" customWidth="1"/>
    <col min="6927" max="6927" width="13" style="70" customWidth="1"/>
    <col min="6928" max="6928" width="13.42578125" style="70" customWidth="1"/>
    <col min="6929" max="6930" width="11.7109375" style="70" customWidth="1"/>
    <col min="6931" max="6933" width="8.28515625" style="70" customWidth="1"/>
    <col min="6934" max="6934" width="14" style="70" customWidth="1"/>
    <col min="6935" max="6935" width="12.7109375" style="70" customWidth="1"/>
    <col min="6936" max="6936" width="14.140625" style="70" customWidth="1"/>
    <col min="6937" max="6937" width="16" style="70" customWidth="1"/>
    <col min="6938" max="6938" width="16.42578125" style="70" customWidth="1"/>
    <col min="6939" max="6942" width="8.28515625" style="70" customWidth="1"/>
    <col min="6943" max="7168" width="9.140625" style="70"/>
    <col min="7169" max="7169" width="5.7109375" style="70" customWidth="1"/>
    <col min="7170" max="7170" width="19" style="70" customWidth="1"/>
    <col min="7171" max="7171" width="18" style="70" customWidth="1"/>
    <col min="7172" max="7173" width="16.7109375" style="70" customWidth="1"/>
    <col min="7174" max="7174" width="13.140625" style="70" customWidth="1"/>
    <col min="7175" max="7175" width="18.28515625" style="70" customWidth="1"/>
    <col min="7176" max="7176" width="16.140625" style="70" customWidth="1"/>
    <col min="7177" max="7177" width="14" style="70" customWidth="1"/>
    <col min="7178" max="7178" width="15.28515625" style="70" customWidth="1"/>
    <col min="7179" max="7179" width="16.5703125" style="70" customWidth="1"/>
    <col min="7180" max="7180" width="15" style="70" customWidth="1"/>
    <col min="7181" max="7181" width="15.7109375" style="70" customWidth="1"/>
    <col min="7182" max="7182" width="13.85546875" style="70" customWidth="1"/>
    <col min="7183" max="7183" width="13" style="70" customWidth="1"/>
    <col min="7184" max="7184" width="13.42578125" style="70" customWidth="1"/>
    <col min="7185" max="7186" width="11.7109375" style="70" customWidth="1"/>
    <col min="7187" max="7189" width="8.28515625" style="70" customWidth="1"/>
    <col min="7190" max="7190" width="14" style="70" customWidth="1"/>
    <col min="7191" max="7191" width="12.7109375" style="70" customWidth="1"/>
    <col min="7192" max="7192" width="14.140625" style="70" customWidth="1"/>
    <col min="7193" max="7193" width="16" style="70" customWidth="1"/>
    <col min="7194" max="7194" width="16.42578125" style="70" customWidth="1"/>
    <col min="7195" max="7198" width="8.28515625" style="70" customWidth="1"/>
    <col min="7199" max="7424" width="9.140625" style="70"/>
    <col min="7425" max="7425" width="5.7109375" style="70" customWidth="1"/>
    <col min="7426" max="7426" width="19" style="70" customWidth="1"/>
    <col min="7427" max="7427" width="18" style="70" customWidth="1"/>
    <col min="7428" max="7429" width="16.7109375" style="70" customWidth="1"/>
    <col min="7430" max="7430" width="13.140625" style="70" customWidth="1"/>
    <col min="7431" max="7431" width="18.28515625" style="70" customWidth="1"/>
    <col min="7432" max="7432" width="16.140625" style="70" customWidth="1"/>
    <col min="7433" max="7433" width="14" style="70" customWidth="1"/>
    <col min="7434" max="7434" width="15.28515625" style="70" customWidth="1"/>
    <col min="7435" max="7435" width="16.5703125" style="70" customWidth="1"/>
    <col min="7436" max="7436" width="15" style="70" customWidth="1"/>
    <col min="7437" max="7437" width="15.7109375" style="70" customWidth="1"/>
    <col min="7438" max="7438" width="13.85546875" style="70" customWidth="1"/>
    <col min="7439" max="7439" width="13" style="70" customWidth="1"/>
    <col min="7440" max="7440" width="13.42578125" style="70" customWidth="1"/>
    <col min="7441" max="7442" width="11.7109375" style="70" customWidth="1"/>
    <col min="7443" max="7445" width="8.28515625" style="70" customWidth="1"/>
    <col min="7446" max="7446" width="14" style="70" customWidth="1"/>
    <col min="7447" max="7447" width="12.7109375" style="70" customWidth="1"/>
    <col min="7448" max="7448" width="14.140625" style="70" customWidth="1"/>
    <col min="7449" max="7449" width="16" style="70" customWidth="1"/>
    <col min="7450" max="7450" width="16.42578125" style="70" customWidth="1"/>
    <col min="7451" max="7454" width="8.28515625" style="70" customWidth="1"/>
    <col min="7455" max="7680" width="9.140625" style="70"/>
    <col min="7681" max="7681" width="5.7109375" style="70" customWidth="1"/>
    <col min="7682" max="7682" width="19" style="70" customWidth="1"/>
    <col min="7683" max="7683" width="18" style="70" customWidth="1"/>
    <col min="7684" max="7685" width="16.7109375" style="70" customWidth="1"/>
    <col min="7686" max="7686" width="13.140625" style="70" customWidth="1"/>
    <col min="7687" max="7687" width="18.28515625" style="70" customWidth="1"/>
    <col min="7688" max="7688" width="16.140625" style="70" customWidth="1"/>
    <col min="7689" max="7689" width="14" style="70" customWidth="1"/>
    <col min="7690" max="7690" width="15.28515625" style="70" customWidth="1"/>
    <col min="7691" max="7691" width="16.5703125" style="70" customWidth="1"/>
    <col min="7692" max="7692" width="15" style="70" customWidth="1"/>
    <col min="7693" max="7693" width="15.7109375" style="70" customWidth="1"/>
    <col min="7694" max="7694" width="13.85546875" style="70" customWidth="1"/>
    <col min="7695" max="7695" width="13" style="70" customWidth="1"/>
    <col min="7696" max="7696" width="13.42578125" style="70" customWidth="1"/>
    <col min="7697" max="7698" width="11.7109375" style="70" customWidth="1"/>
    <col min="7699" max="7701" width="8.28515625" style="70" customWidth="1"/>
    <col min="7702" max="7702" width="14" style="70" customWidth="1"/>
    <col min="7703" max="7703" width="12.7109375" style="70" customWidth="1"/>
    <col min="7704" max="7704" width="14.140625" style="70" customWidth="1"/>
    <col min="7705" max="7705" width="16" style="70" customWidth="1"/>
    <col min="7706" max="7706" width="16.42578125" style="70" customWidth="1"/>
    <col min="7707" max="7710" width="8.28515625" style="70" customWidth="1"/>
    <col min="7711" max="7936" width="9.140625" style="70"/>
    <col min="7937" max="7937" width="5.7109375" style="70" customWidth="1"/>
    <col min="7938" max="7938" width="19" style="70" customWidth="1"/>
    <col min="7939" max="7939" width="18" style="70" customWidth="1"/>
    <col min="7940" max="7941" width="16.7109375" style="70" customWidth="1"/>
    <col min="7942" max="7942" width="13.140625" style="70" customWidth="1"/>
    <col min="7943" max="7943" width="18.28515625" style="70" customWidth="1"/>
    <col min="7944" max="7944" width="16.140625" style="70" customWidth="1"/>
    <col min="7945" max="7945" width="14" style="70" customWidth="1"/>
    <col min="7946" max="7946" width="15.28515625" style="70" customWidth="1"/>
    <col min="7947" max="7947" width="16.5703125" style="70" customWidth="1"/>
    <col min="7948" max="7948" width="15" style="70" customWidth="1"/>
    <col min="7949" max="7949" width="15.7109375" style="70" customWidth="1"/>
    <col min="7950" max="7950" width="13.85546875" style="70" customWidth="1"/>
    <col min="7951" max="7951" width="13" style="70" customWidth="1"/>
    <col min="7952" max="7952" width="13.42578125" style="70" customWidth="1"/>
    <col min="7953" max="7954" width="11.7109375" style="70" customWidth="1"/>
    <col min="7955" max="7957" width="8.28515625" style="70" customWidth="1"/>
    <col min="7958" max="7958" width="14" style="70" customWidth="1"/>
    <col min="7959" max="7959" width="12.7109375" style="70" customWidth="1"/>
    <col min="7960" max="7960" width="14.140625" style="70" customWidth="1"/>
    <col min="7961" max="7961" width="16" style="70" customWidth="1"/>
    <col min="7962" max="7962" width="16.42578125" style="70" customWidth="1"/>
    <col min="7963" max="7966" width="8.28515625" style="70" customWidth="1"/>
    <col min="7967" max="8192" width="9.140625" style="70"/>
    <col min="8193" max="8193" width="5.7109375" style="70" customWidth="1"/>
    <col min="8194" max="8194" width="19" style="70" customWidth="1"/>
    <col min="8195" max="8195" width="18" style="70" customWidth="1"/>
    <col min="8196" max="8197" width="16.7109375" style="70" customWidth="1"/>
    <col min="8198" max="8198" width="13.140625" style="70" customWidth="1"/>
    <col min="8199" max="8199" width="18.28515625" style="70" customWidth="1"/>
    <col min="8200" max="8200" width="16.140625" style="70" customWidth="1"/>
    <col min="8201" max="8201" width="14" style="70" customWidth="1"/>
    <col min="8202" max="8202" width="15.28515625" style="70" customWidth="1"/>
    <col min="8203" max="8203" width="16.5703125" style="70" customWidth="1"/>
    <col min="8204" max="8204" width="15" style="70" customWidth="1"/>
    <col min="8205" max="8205" width="15.7109375" style="70" customWidth="1"/>
    <col min="8206" max="8206" width="13.85546875" style="70" customWidth="1"/>
    <col min="8207" max="8207" width="13" style="70" customWidth="1"/>
    <col min="8208" max="8208" width="13.42578125" style="70" customWidth="1"/>
    <col min="8209" max="8210" width="11.7109375" style="70" customWidth="1"/>
    <col min="8211" max="8213" width="8.28515625" style="70" customWidth="1"/>
    <col min="8214" max="8214" width="14" style="70" customWidth="1"/>
    <col min="8215" max="8215" width="12.7109375" style="70" customWidth="1"/>
    <col min="8216" max="8216" width="14.140625" style="70" customWidth="1"/>
    <col min="8217" max="8217" width="16" style="70" customWidth="1"/>
    <col min="8218" max="8218" width="16.42578125" style="70" customWidth="1"/>
    <col min="8219" max="8222" width="8.28515625" style="70" customWidth="1"/>
    <col min="8223" max="8448" width="9.140625" style="70"/>
    <col min="8449" max="8449" width="5.7109375" style="70" customWidth="1"/>
    <col min="8450" max="8450" width="19" style="70" customWidth="1"/>
    <col min="8451" max="8451" width="18" style="70" customWidth="1"/>
    <col min="8452" max="8453" width="16.7109375" style="70" customWidth="1"/>
    <col min="8454" max="8454" width="13.140625" style="70" customWidth="1"/>
    <col min="8455" max="8455" width="18.28515625" style="70" customWidth="1"/>
    <col min="8456" max="8456" width="16.140625" style="70" customWidth="1"/>
    <col min="8457" max="8457" width="14" style="70" customWidth="1"/>
    <col min="8458" max="8458" width="15.28515625" style="70" customWidth="1"/>
    <col min="8459" max="8459" width="16.5703125" style="70" customWidth="1"/>
    <col min="8460" max="8460" width="15" style="70" customWidth="1"/>
    <col min="8461" max="8461" width="15.7109375" style="70" customWidth="1"/>
    <col min="8462" max="8462" width="13.85546875" style="70" customWidth="1"/>
    <col min="8463" max="8463" width="13" style="70" customWidth="1"/>
    <col min="8464" max="8464" width="13.42578125" style="70" customWidth="1"/>
    <col min="8465" max="8466" width="11.7109375" style="70" customWidth="1"/>
    <col min="8467" max="8469" width="8.28515625" style="70" customWidth="1"/>
    <col min="8470" max="8470" width="14" style="70" customWidth="1"/>
    <col min="8471" max="8471" width="12.7109375" style="70" customWidth="1"/>
    <col min="8472" max="8472" width="14.140625" style="70" customWidth="1"/>
    <col min="8473" max="8473" width="16" style="70" customWidth="1"/>
    <col min="8474" max="8474" width="16.42578125" style="70" customWidth="1"/>
    <col min="8475" max="8478" width="8.28515625" style="70" customWidth="1"/>
    <col min="8479" max="8704" width="9.140625" style="70"/>
    <col min="8705" max="8705" width="5.7109375" style="70" customWidth="1"/>
    <col min="8706" max="8706" width="19" style="70" customWidth="1"/>
    <col min="8707" max="8707" width="18" style="70" customWidth="1"/>
    <col min="8708" max="8709" width="16.7109375" style="70" customWidth="1"/>
    <col min="8710" max="8710" width="13.140625" style="70" customWidth="1"/>
    <col min="8711" max="8711" width="18.28515625" style="70" customWidth="1"/>
    <col min="8712" max="8712" width="16.140625" style="70" customWidth="1"/>
    <col min="8713" max="8713" width="14" style="70" customWidth="1"/>
    <col min="8714" max="8714" width="15.28515625" style="70" customWidth="1"/>
    <col min="8715" max="8715" width="16.5703125" style="70" customWidth="1"/>
    <col min="8716" max="8716" width="15" style="70" customWidth="1"/>
    <col min="8717" max="8717" width="15.7109375" style="70" customWidth="1"/>
    <col min="8718" max="8718" width="13.85546875" style="70" customWidth="1"/>
    <col min="8719" max="8719" width="13" style="70" customWidth="1"/>
    <col min="8720" max="8720" width="13.42578125" style="70" customWidth="1"/>
    <col min="8721" max="8722" width="11.7109375" style="70" customWidth="1"/>
    <col min="8723" max="8725" width="8.28515625" style="70" customWidth="1"/>
    <col min="8726" max="8726" width="14" style="70" customWidth="1"/>
    <col min="8727" max="8727" width="12.7109375" style="70" customWidth="1"/>
    <col min="8728" max="8728" width="14.140625" style="70" customWidth="1"/>
    <col min="8729" max="8729" width="16" style="70" customWidth="1"/>
    <col min="8730" max="8730" width="16.42578125" style="70" customWidth="1"/>
    <col min="8731" max="8734" width="8.28515625" style="70" customWidth="1"/>
    <col min="8735" max="8960" width="9.140625" style="70"/>
    <col min="8961" max="8961" width="5.7109375" style="70" customWidth="1"/>
    <col min="8962" max="8962" width="19" style="70" customWidth="1"/>
    <col min="8963" max="8963" width="18" style="70" customWidth="1"/>
    <col min="8964" max="8965" width="16.7109375" style="70" customWidth="1"/>
    <col min="8966" max="8966" width="13.140625" style="70" customWidth="1"/>
    <col min="8967" max="8967" width="18.28515625" style="70" customWidth="1"/>
    <col min="8968" max="8968" width="16.140625" style="70" customWidth="1"/>
    <col min="8969" max="8969" width="14" style="70" customWidth="1"/>
    <col min="8970" max="8970" width="15.28515625" style="70" customWidth="1"/>
    <col min="8971" max="8971" width="16.5703125" style="70" customWidth="1"/>
    <col min="8972" max="8972" width="15" style="70" customWidth="1"/>
    <col min="8973" max="8973" width="15.7109375" style="70" customWidth="1"/>
    <col min="8974" max="8974" width="13.85546875" style="70" customWidth="1"/>
    <col min="8975" max="8975" width="13" style="70" customWidth="1"/>
    <col min="8976" max="8976" width="13.42578125" style="70" customWidth="1"/>
    <col min="8977" max="8978" width="11.7109375" style="70" customWidth="1"/>
    <col min="8979" max="8981" width="8.28515625" style="70" customWidth="1"/>
    <col min="8982" max="8982" width="14" style="70" customWidth="1"/>
    <col min="8983" max="8983" width="12.7109375" style="70" customWidth="1"/>
    <col min="8984" max="8984" width="14.140625" style="70" customWidth="1"/>
    <col min="8985" max="8985" width="16" style="70" customWidth="1"/>
    <col min="8986" max="8986" width="16.42578125" style="70" customWidth="1"/>
    <col min="8987" max="8990" width="8.28515625" style="70" customWidth="1"/>
    <col min="8991" max="9216" width="9.140625" style="70"/>
    <col min="9217" max="9217" width="5.7109375" style="70" customWidth="1"/>
    <col min="9218" max="9218" width="19" style="70" customWidth="1"/>
    <col min="9219" max="9219" width="18" style="70" customWidth="1"/>
    <col min="9220" max="9221" width="16.7109375" style="70" customWidth="1"/>
    <col min="9222" max="9222" width="13.140625" style="70" customWidth="1"/>
    <col min="9223" max="9223" width="18.28515625" style="70" customWidth="1"/>
    <col min="9224" max="9224" width="16.140625" style="70" customWidth="1"/>
    <col min="9225" max="9225" width="14" style="70" customWidth="1"/>
    <col min="9226" max="9226" width="15.28515625" style="70" customWidth="1"/>
    <col min="9227" max="9227" width="16.5703125" style="70" customWidth="1"/>
    <col min="9228" max="9228" width="15" style="70" customWidth="1"/>
    <col min="9229" max="9229" width="15.7109375" style="70" customWidth="1"/>
    <col min="9230" max="9230" width="13.85546875" style="70" customWidth="1"/>
    <col min="9231" max="9231" width="13" style="70" customWidth="1"/>
    <col min="9232" max="9232" width="13.42578125" style="70" customWidth="1"/>
    <col min="9233" max="9234" width="11.7109375" style="70" customWidth="1"/>
    <col min="9235" max="9237" width="8.28515625" style="70" customWidth="1"/>
    <col min="9238" max="9238" width="14" style="70" customWidth="1"/>
    <col min="9239" max="9239" width="12.7109375" style="70" customWidth="1"/>
    <col min="9240" max="9240" width="14.140625" style="70" customWidth="1"/>
    <col min="9241" max="9241" width="16" style="70" customWidth="1"/>
    <col min="9242" max="9242" width="16.42578125" style="70" customWidth="1"/>
    <col min="9243" max="9246" width="8.28515625" style="70" customWidth="1"/>
    <col min="9247" max="9472" width="9.140625" style="70"/>
    <col min="9473" max="9473" width="5.7109375" style="70" customWidth="1"/>
    <col min="9474" max="9474" width="19" style="70" customWidth="1"/>
    <col min="9475" max="9475" width="18" style="70" customWidth="1"/>
    <col min="9476" max="9477" width="16.7109375" style="70" customWidth="1"/>
    <col min="9478" max="9478" width="13.140625" style="70" customWidth="1"/>
    <col min="9479" max="9479" width="18.28515625" style="70" customWidth="1"/>
    <col min="9480" max="9480" width="16.140625" style="70" customWidth="1"/>
    <col min="9481" max="9481" width="14" style="70" customWidth="1"/>
    <col min="9482" max="9482" width="15.28515625" style="70" customWidth="1"/>
    <col min="9483" max="9483" width="16.5703125" style="70" customWidth="1"/>
    <col min="9484" max="9484" width="15" style="70" customWidth="1"/>
    <col min="9485" max="9485" width="15.7109375" style="70" customWidth="1"/>
    <col min="9486" max="9486" width="13.85546875" style="70" customWidth="1"/>
    <col min="9487" max="9487" width="13" style="70" customWidth="1"/>
    <col min="9488" max="9488" width="13.42578125" style="70" customWidth="1"/>
    <col min="9489" max="9490" width="11.7109375" style="70" customWidth="1"/>
    <col min="9491" max="9493" width="8.28515625" style="70" customWidth="1"/>
    <col min="9494" max="9494" width="14" style="70" customWidth="1"/>
    <col min="9495" max="9495" width="12.7109375" style="70" customWidth="1"/>
    <col min="9496" max="9496" width="14.140625" style="70" customWidth="1"/>
    <col min="9497" max="9497" width="16" style="70" customWidth="1"/>
    <col min="9498" max="9498" width="16.42578125" style="70" customWidth="1"/>
    <col min="9499" max="9502" width="8.28515625" style="70" customWidth="1"/>
    <col min="9503" max="9728" width="9.140625" style="70"/>
    <col min="9729" max="9729" width="5.7109375" style="70" customWidth="1"/>
    <col min="9730" max="9730" width="19" style="70" customWidth="1"/>
    <col min="9731" max="9731" width="18" style="70" customWidth="1"/>
    <col min="9732" max="9733" width="16.7109375" style="70" customWidth="1"/>
    <col min="9734" max="9734" width="13.140625" style="70" customWidth="1"/>
    <col min="9735" max="9735" width="18.28515625" style="70" customWidth="1"/>
    <col min="9736" max="9736" width="16.140625" style="70" customWidth="1"/>
    <col min="9737" max="9737" width="14" style="70" customWidth="1"/>
    <col min="9738" max="9738" width="15.28515625" style="70" customWidth="1"/>
    <col min="9739" max="9739" width="16.5703125" style="70" customWidth="1"/>
    <col min="9740" max="9740" width="15" style="70" customWidth="1"/>
    <col min="9741" max="9741" width="15.7109375" style="70" customWidth="1"/>
    <col min="9742" max="9742" width="13.85546875" style="70" customWidth="1"/>
    <col min="9743" max="9743" width="13" style="70" customWidth="1"/>
    <col min="9744" max="9744" width="13.42578125" style="70" customWidth="1"/>
    <col min="9745" max="9746" width="11.7109375" style="70" customWidth="1"/>
    <col min="9747" max="9749" width="8.28515625" style="70" customWidth="1"/>
    <col min="9750" max="9750" width="14" style="70" customWidth="1"/>
    <col min="9751" max="9751" width="12.7109375" style="70" customWidth="1"/>
    <col min="9752" max="9752" width="14.140625" style="70" customWidth="1"/>
    <col min="9753" max="9753" width="16" style="70" customWidth="1"/>
    <col min="9754" max="9754" width="16.42578125" style="70" customWidth="1"/>
    <col min="9755" max="9758" width="8.28515625" style="70" customWidth="1"/>
    <col min="9759" max="9984" width="9.140625" style="70"/>
    <col min="9985" max="9985" width="5.7109375" style="70" customWidth="1"/>
    <col min="9986" max="9986" width="19" style="70" customWidth="1"/>
    <col min="9987" max="9987" width="18" style="70" customWidth="1"/>
    <col min="9988" max="9989" width="16.7109375" style="70" customWidth="1"/>
    <col min="9990" max="9990" width="13.140625" style="70" customWidth="1"/>
    <col min="9991" max="9991" width="18.28515625" style="70" customWidth="1"/>
    <col min="9992" max="9992" width="16.140625" style="70" customWidth="1"/>
    <col min="9993" max="9993" width="14" style="70" customWidth="1"/>
    <col min="9994" max="9994" width="15.28515625" style="70" customWidth="1"/>
    <col min="9995" max="9995" width="16.5703125" style="70" customWidth="1"/>
    <col min="9996" max="9996" width="15" style="70" customWidth="1"/>
    <col min="9997" max="9997" width="15.7109375" style="70" customWidth="1"/>
    <col min="9998" max="9998" width="13.85546875" style="70" customWidth="1"/>
    <col min="9999" max="9999" width="13" style="70" customWidth="1"/>
    <col min="10000" max="10000" width="13.42578125" style="70" customWidth="1"/>
    <col min="10001" max="10002" width="11.7109375" style="70" customWidth="1"/>
    <col min="10003" max="10005" width="8.28515625" style="70" customWidth="1"/>
    <col min="10006" max="10006" width="14" style="70" customWidth="1"/>
    <col min="10007" max="10007" width="12.7109375" style="70" customWidth="1"/>
    <col min="10008" max="10008" width="14.140625" style="70" customWidth="1"/>
    <col min="10009" max="10009" width="16" style="70" customWidth="1"/>
    <col min="10010" max="10010" width="16.42578125" style="70" customWidth="1"/>
    <col min="10011" max="10014" width="8.28515625" style="70" customWidth="1"/>
    <col min="10015" max="10240" width="9.140625" style="70"/>
    <col min="10241" max="10241" width="5.7109375" style="70" customWidth="1"/>
    <col min="10242" max="10242" width="19" style="70" customWidth="1"/>
    <col min="10243" max="10243" width="18" style="70" customWidth="1"/>
    <col min="10244" max="10245" width="16.7109375" style="70" customWidth="1"/>
    <col min="10246" max="10246" width="13.140625" style="70" customWidth="1"/>
    <col min="10247" max="10247" width="18.28515625" style="70" customWidth="1"/>
    <col min="10248" max="10248" width="16.140625" style="70" customWidth="1"/>
    <col min="10249" max="10249" width="14" style="70" customWidth="1"/>
    <col min="10250" max="10250" width="15.28515625" style="70" customWidth="1"/>
    <col min="10251" max="10251" width="16.5703125" style="70" customWidth="1"/>
    <col min="10252" max="10252" width="15" style="70" customWidth="1"/>
    <col min="10253" max="10253" width="15.7109375" style="70" customWidth="1"/>
    <col min="10254" max="10254" width="13.85546875" style="70" customWidth="1"/>
    <col min="10255" max="10255" width="13" style="70" customWidth="1"/>
    <col min="10256" max="10256" width="13.42578125" style="70" customWidth="1"/>
    <col min="10257" max="10258" width="11.7109375" style="70" customWidth="1"/>
    <col min="10259" max="10261" width="8.28515625" style="70" customWidth="1"/>
    <col min="10262" max="10262" width="14" style="70" customWidth="1"/>
    <col min="10263" max="10263" width="12.7109375" style="70" customWidth="1"/>
    <col min="10264" max="10264" width="14.140625" style="70" customWidth="1"/>
    <col min="10265" max="10265" width="16" style="70" customWidth="1"/>
    <col min="10266" max="10266" width="16.42578125" style="70" customWidth="1"/>
    <col min="10267" max="10270" width="8.28515625" style="70" customWidth="1"/>
    <col min="10271" max="10496" width="9.140625" style="70"/>
    <col min="10497" max="10497" width="5.7109375" style="70" customWidth="1"/>
    <col min="10498" max="10498" width="19" style="70" customWidth="1"/>
    <col min="10499" max="10499" width="18" style="70" customWidth="1"/>
    <col min="10500" max="10501" width="16.7109375" style="70" customWidth="1"/>
    <col min="10502" max="10502" width="13.140625" style="70" customWidth="1"/>
    <col min="10503" max="10503" width="18.28515625" style="70" customWidth="1"/>
    <col min="10504" max="10504" width="16.140625" style="70" customWidth="1"/>
    <col min="10505" max="10505" width="14" style="70" customWidth="1"/>
    <col min="10506" max="10506" width="15.28515625" style="70" customWidth="1"/>
    <col min="10507" max="10507" width="16.5703125" style="70" customWidth="1"/>
    <col min="10508" max="10508" width="15" style="70" customWidth="1"/>
    <col min="10509" max="10509" width="15.7109375" style="70" customWidth="1"/>
    <col min="10510" max="10510" width="13.85546875" style="70" customWidth="1"/>
    <col min="10511" max="10511" width="13" style="70" customWidth="1"/>
    <col min="10512" max="10512" width="13.42578125" style="70" customWidth="1"/>
    <col min="10513" max="10514" width="11.7109375" style="70" customWidth="1"/>
    <col min="10515" max="10517" width="8.28515625" style="70" customWidth="1"/>
    <col min="10518" max="10518" width="14" style="70" customWidth="1"/>
    <col min="10519" max="10519" width="12.7109375" style="70" customWidth="1"/>
    <col min="10520" max="10520" width="14.140625" style="70" customWidth="1"/>
    <col min="10521" max="10521" width="16" style="70" customWidth="1"/>
    <col min="10522" max="10522" width="16.42578125" style="70" customWidth="1"/>
    <col min="10523" max="10526" width="8.28515625" style="70" customWidth="1"/>
    <col min="10527" max="10752" width="9.140625" style="70"/>
    <col min="10753" max="10753" width="5.7109375" style="70" customWidth="1"/>
    <col min="10754" max="10754" width="19" style="70" customWidth="1"/>
    <col min="10755" max="10755" width="18" style="70" customWidth="1"/>
    <col min="10756" max="10757" width="16.7109375" style="70" customWidth="1"/>
    <col min="10758" max="10758" width="13.140625" style="70" customWidth="1"/>
    <col min="10759" max="10759" width="18.28515625" style="70" customWidth="1"/>
    <col min="10760" max="10760" width="16.140625" style="70" customWidth="1"/>
    <col min="10761" max="10761" width="14" style="70" customWidth="1"/>
    <col min="10762" max="10762" width="15.28515625" style="70" customWidth="1"/>
    <col min="10763" max="10763" width="16.5703125" style="70" customWidth="1"/>
    <col min="10764" max="10764" width="15" style="70" customWidth="1"/>
    <col min="10765" max="10765" width="15.7109375" style="70" customWidth="1"/>
    <col min="10766" max="10766" width="13.85546875" style="70" customWidth="1"/>
    <col min="10767" max="10767" width="13" style="70" customWidth="1"/>
    <col min="10768" max="10768" width="13.42578125" style="70" customWidth="1"/>
    <col min="10769" max="10770" width="11.7109375" style="70" customWidth="1"/>
    <col min="10771" max="10773" width="8.28515625" style="70" customWidth="1"/>
    <col min="10774" max="10774" width="14" style="70" customWidth="1"/>
    <col min="10775" max="10775" width="12.7109375" style="70" customWidth="1"/>
    <col min="10776" max="10776" width="14.140625" style="70" customWidth="1"/>
    <col min="10777" max="10777" width="16" style="70" customWidth="1"/>
    <col min="10778" max="10778" width="16.42578125" style="70" customWidth="1"/>
    <col min="10779" max="10782" width="8.28515625" style="70" customWidth="1"/>
    <col min="10783" max="11008" width="9.140625" style="70"/>
    <col min="11009" max="11009" width="5.7109375" style="70" customWidth="1"/>
    <col min="11010" max="11010" width="19" style="70" customWidth="1"/>
    <col min="11011" max="11011" width="18" style="70" customWidth="1"/>
    <col min="11012" max="11013" width="16.7109375" style="70" customWidth="1"/>
    <col min="11014" max="11014" width="13.140625" style="70" customWidth="1"/>
    <col min="11015" max="11015" width="18.28515625" style="70" customWidth="1"/>
    <col min="11016" max="11016" width="16.140625" style="70" customWidth="1"/>
    <col min="11017" max="11017" width="14" style="70" customWidth="1"/>
    <col min="11018" max="11018" width="15.28515625" style="70" customWidth="1"/>
    <col min="11019" max="11019" width="16.5703125" style="70" customWidth="1"/>
    <col min="11020" max="11020" width="15" style="70" customWidth="1"/>
    <col min="11021" max="11021" width="15.7109375" style="70" customWidth="1"/>
    <col min="11022" max="11022" width="13.85546875" style="70" customWidth="1"/>
    <col min="11023" max="11023" width="13" style="70" customWidth="1"/>
    <col min="11024" max="11024" width="13.42578125" style="70" customWidth="1"/>
    <col min="11025" max="11026" width="11.7109375" style="70" customWidth="1"/>
    <col min="11027" max="11029" width="8.28515625" style="70" customWidth="1"/>
    <col min="11030" max="11030" width="14" style="70" customWidth="1"/>
    <col min="11031" max="11031" width="12.7109375" style="70" customWidth="1"/>
    <col min="11032" max="11032" width="14.140625" style="70" customWidth="1"/>
    <col min="11033" max="11033" width="16" style="70" customWidth="1"/>
    <col min="11034" max="11034" width="16.42578125" style="70" customWidth="1"/>
    <col min="11035" max="11038" width="8.28515625" style="70" customWidth="1"/>
    <col min="11039" max="11264" width="9.140625" style="70"/>
    <col min="11265" max="11265" width="5.7109375" style="70" customWidth="1"/>
    <col min="11266" max="11266" width="19" style="70" customWidth="1"/>
    <col min="11267" max="11267" width="18" style="70" customWidth="1"/>
    <col min="11268" max="11269" width="16.7109375" style="70" customWidth="1"/>
    <col min="11270" max="11270" width="13.140625" style="70" customWidth="1"/>
    <col min="11271" max="11271" width="18.28515625" style="70" customWidth="1"/>
    <col min="11272" max="11272" width="16.140625" style="70" customWidth="1"/>
    <col min="11273" max="11273" width="14" style="70" customWidth="1"/>
    <col min="11274" max="11274" width="15.28515625" style="70" customWidth="1"/>
    <col min="11275" max="11275" width="16.5703125" style="70" customWidth="1"/>
    <col min="11276" max="11276" width="15" style="70" customWidth="1"/>
    <col min="11277" max="11277" width="15.7109375" style="70" customWidth="1"/>
    <col min="11278" max="11278" width="13.85546875" style="70" customWidth="1"/>
    <col min="11279" max="11279" width="13" style="70" customWidth="1"/>
    <col min="11280" max="11280" width="13.42578125" style="70" customWidth="1"/>
    <col min="11281" max="11282" width="11.7109375" style="70" customWidth="1"/>
    <col min="11283" max="11285" width="8.28515625" style="70" customWidth="1"/>
    <col min="11286" max="11286" width="14" style="70" customWidth="1"/>
    <col min="11287" max="11287" width="12.7109375" style="70" customWidth="1"/>
    <col min="11288" max="11288" width="14.140625" style="70" customWidth="1"/>
    <col min="11289" max="11289" width="16" style="70" customWidth="1"/>
    <col min="11290" max="11290" width="16.42578125" style="70" customWidth="1"/>
    <col min="11291" max="11294" width="8.28515625" style="70" customWidth="1"/>
    <col min="11295" max="11520" width="9.140625" style="70"/>
    <col min="11521" max="11521" width="5.7109375" style="70" customWidth="1"/>
    <col min="11522" max="11522" width="19" style="70" customWidth="1"/>
    <col min="11523" max="11523" width="18" style="70" customWidth="1"/>
    <col min="11524" max="11525" width="16.7109375" style="70" customWidth="1"/>
    <col min="11526" max="11526" width="13.140625" style="70" customWidth="1"/>
    <col min="11527" max="11527" width="18.28515625" style="70" customWidth="1"/>
    <col min="11528" max="11528" width="16.140625" style="70" customWidth="1"/>
    <col min="11529" max="11529" width="14" style="70" customWidth="1"/>
    <col min="11530" max="11530" width="15.28515625" style="70" customWidth="1"/>
    <col min="11531" max="11531" width="16.5703125" style="70" customWidth="1"/>
    <col min="11532" max="11532" width="15" style="70" customWidth="1"/>
    <col min="11533" max="11533" width="15.7109375" style="70" customWidth="1"/>
    <col min="11534" max="11534" width="13.85546875" style="70" customWidth="1"/>
    <col min="11535" max="11535" width="13" style="70" customWidth="1"/>
    <col min="11536" max="11536" width="13.42578125" style="70" customWidth="1"/>
    <col min="11537" max="11538" width="11.7109375" style="70" customWidth="1"/>
    <col min="11539" max="11541" width="8.28515625" style="70" customWidth="1"/>
    <col min="11542" max="11542" width="14" style="70" customWidth="1"/>
    <col min="11543" max="11543" width="12.7109375" style="70" customWidth="1"/>
    <col min="11544" max="11544" width="14.140625" style="70" customWidth="1"/>
    <col min="11545" max="11545" width="16" style="70" customWidth="1"/>
    <col min="11546" max="11546" width="16.42578125" style="70" customWidth="1"/>
    <col min="11547" max="11550" width="8.28515625" style="70" customWidth="1"/>
    <col min="11551" max="11776" width="9.140625" style="70"/>
    <col min="11777" max="11777" width="5.7109375" style="70" customWidth="1"/>
    <col min="11778" max="11778" width="19" style="70" customWidth="1"/>
    <col min="11779" max="11779" width="18" style="70" customWidth="1"/>
    <col min="11780" max="11781" width="16.7109375" style="70" customWidth="1"/>
    <col min="11782" max="11782" width="13.140625" style="70" customWidth="1"/>
    <col min="11783" max="11783" width="18.28515625" style="70" customWidth="1"/>
    <col min="11784" max="11784" width="16.140625" style="70" customWidth="1"/>
    <col min="11785" max="11785" width="14" style="70" customWidth="1"/>
    <col min="11786" max="11786" width="15.28515625" style="70" customWidth="1"/>
    <col min="11787" max="11787" width="16.5703125" style="70" customWidth="1"/>
    <col min="11788" max="11788" width="15" style="70" customWidth="1"/>
    <col min="11789" max="11789" width="15.7109375" style="70" customWidth="1"/>
    <col min="11790" max="11790" width="13.85546875" style="70" customWidth="1"/>
    <col min="11791" max="11791" width="13" style="70" customWidth="1"/>
    <col min="11792" max="11792" width="13.42578125" style="70" customWidth="1"/>
    <col min="11793" max="11794" width="11.7109375" style="70" customWidth="1"/>
    <col min="11795" max="11797" width="8.28515625" style="70" customWidth="1"/>
    <col min="11798" max="11798" width="14" style="70" customWidth="1"/>
    <col min="11799" max="11799" width="12.7109375" style="70" customWidth="1"/>
    <col min="11800" max="11800" width="14.140625" style="70" customWidth="1"/>
    <col min="11801" max="11801" width="16" style="70" customWidth="1"/>
    <col min="11802" max="11802" width="16.42578125" style="70" customWidth="1"/>
    <col min="11803" max="11806" width="8.28515625" style="70" customWidth="1"/>
    <col min="11807" max="12032" width="9.140625" style="70"/>
    <col min="12033" max="12033" width="5.7109375" style="70" customWidth="1"/>
    <col min="12034" max="12034" width="19" style="70" customWidth="1"/>
    <col min="12035" max="12035" width="18" style="70" customWidth="1"/>
    <col min="12036" max="12037" width="16.7109375" style="70" customWidth="1"/>
    <col min="12038" max="12038" width="13.140625" style="70" customWidth="1"/>
    <col min="12039" max="12039" width="18.28515625" style="70" customWidth="1"/>
    <col min="12040" max="12040" width="16.140625" style="70" customWidth="1"/>
    <col min="12041" max="12041" width="14" style="70" customWidth="1"/>
    <col min="12042" max="12042" width="15.28515625" style="70" customWidth="1"/>
    <col min="12043" max="12043" width="16.5703125" style="70" customWidth="1"/>
    <col min="12044" max="12044" width="15" style="70" customWidth="1"/>
    <col min="12045" max="12045" width="15.7109375" style="70" customWidth="1"/>
    <col min="12046" max="12046" width="13.85546875" style="70" customWidth="1"/>
    <col min="12047" max="12047" width="13" style="70" customWidth="1"/>
    <col min="12048" max="12048" width="13.42578125" style="70" customWidth="1"/>
    <col min="12049" max="12050" width="11.7109375" style="70" customWidth="1"/>
    <col min="12051" max="12053" width="8.28515625" style="70" customWidth="1"/>
    <col min="12054" max="12054" width="14" style="70" customWidth="1"/>
    <col min="12055" max="12055" width="12.7109375" style="70" customWidth="1"/>
    <col min="12056" max="12056" width="14.140625" style="70" customWidth="1"/>
    <col min="12057" max="12057" width="16" style="70" customWidth="1"/>
    <col min="12058" max="12058" width="16.42578125" style="70" customWidth="1"/>
    <col min="12059" max="12062" width="8.28515625" style="70" customWidth="1"/>
    <col min="12063" max="12288" width="9.140625" style="70"/>
    <col min="12289" max="12289" width="5.7109375" style="70" customWidth="1"/>
    <col min="12290" max="12290" width="19" style="70" customWidth="1"/>
    <col min="12291" max="12291" width="18" style="70" customWidth="1"/>
    <col min="12292" max="12293" width="16.7109375" style="70" customWidth="1"/>
    <col min="12294" max="12294" width="13.140625" style="70" customWidth="1"/>
    <col min="12295" max="12295" width="18.28515625" style="70" customWidth="1"/>
    <col min="12296" max="12296" width="16.140625" style="70" customWidth="1"/>
    <col min="12297" max="12297" width="14" style="70" customWidth="1"/>
    <col min="12298" max="12298" width="15.28515625" style="70" customWidth="1"/>
    <col min="12299" max="12299" width="16.5703125" style="70" customWidth="1"/>
    <col min="12300" max="12300" width="15" style="70" customWidth="1"/>
    <col min="12301" max="12301" width="15.7109375" style="70" customWidth="1"/>
    <col min="12302" max="12302" width="13.85546875" style="70" customWidth="1"/>
    <col min="12303" max="12303" width="13" style="70" customWidth="1"/>
    <col min="12304" max="12304" width="13.42578125" style="70" customWidth="1"/>
    <col min="12305" max="12306" width="11.7109375" style="70" customWidth="1"/>
    <col min="12307" max="12309" width="8.28515625" style="70" customWidth="1"/>
    <col min="12310" max="12310" width="14" style="70" customWidth="1"/>
    <col min="12311" max="12311" width="12.7109375" style="70" customWidth="1"/>
    <col min="12312" max="12312" width="14.140625" style="70" customWidth="1"/>
    <col min="12313" max="12313" width="16" style="70" customWidth="1"/>
    <col min="12314" max="12314" width="16.42578125" style="70" customWidth="1"/>
    <col min="12315" max="12318" width="8.28515625" style="70" customWidth="1"/>
    <col min="12319" max="12544" width="9.140625" style="70"/>
    <col min="12545" max="12545" width="5.7109375" style="70" customWidth="1"/>
    <col min="12546" max="12546" width="19" style="70" customWidth="1"/>
    <col min="12547" max="12547" width="18" style="70" customWidth="1"/>
    <col min="12548" max="12549" width="16.7109375" style="70" customWidth="1"/>
    <col min="12550" max="12550" width="13.140625" style="70" customWidth="1"/>
    <col min="12551" max="12551" width="18.28515625" style="70" customWidth="1"/>
    <col min="12552" max="12552" width="16.140625" style="70" customWidth="1"/>
    <col min="12553" max="12553" width="14" style="70" customWidth="1"/>
    <col min="12554" max="12554" width="15.28515625" style="70" customWidth="1"/>
    <col min="12555" max="12555" width="16.5703125" style="70" customWidth="1"/>
    <col min="12556" max="12556" width="15" style="70" customWidth="1"/>
    <col min="12557" max="12557" width="15.7109375" style="70" customWidth="1"/>
    <col min="12558" max="12558" width="13.85546875" style="70" customWidth="1"/>
    <col min="12559" max="12559" width="13" style="70" customWidth="1"/>
    <col min="12560" max="12560" width="13.42578125" style="70" customWidth="1"/>
    <col min="12561" max="12562" width="11.7109375" style="70" customWidth="1"/>
    <col min="12563" max="12565" width="8.28515625" style="70" customWidth="1"/>
    <col min="12566" max="12566" width="14" style="70" customWidth="1"/>
    <col min="12567" max="12567" width="12.7109375" style="70" customWidth="1"/>
    <col min="12568" max="12568" width="14.140625" style="70" customWidth="1"/>
    <col min="12569" max="12569" width="16" style="70" customWidth="1"/>
    <col min="12570" max="12570" width="16.42578125" style="70" customWidth="1"/>
    <col min="12571" max="12574" width="8.28515625" style="70" customWidth="1"/>
    <col min="12575" max="12800" width="9.140625" style="70"/>
    <col min="12801" max="12801" width="5.7109375" style="70" customWidth="1"/>
    <col min="12802" max="12802" width="19" style="70" customWidth="1"/>
    <col min="12803" max="12803" width="18" style="70" customWidth="1"/>
    <col min="12804" max="12805" width="16.7109375" style="70" customWidth="1"/>
    <col min="12806" max="12806" width="13.140625" style="70" customWidth="1"/>
    <col min="12807" max="12807" width="18.28515625" style="70" customWidth="1"/>
    <col min="12808" max="12808" width="16.140625" style="70" customWidth="1"/>
    <col min="12809" max="12809" width="14" style="70" customWidth="1"/>
    <col min="12810" max="12810" width="15.28515625" style="70" customWidth="1"/>
    <col min="12811" max="12811" width="16.5703125" style="70" customWidth="1"/>
    <col min="12812" max="12812" width="15" style="70" customWidth="1"/>
    <col min="12813" max="12813" width="15.7109375" style="70" customWidth="1"/>
    <col min="12814" max="12814" width="13.85546875" style="70" customWidth="1"/>
    <col min="12815" max="12815" width="13" style="70" customWidth="1"/>
    <col min="12816" max="12816" width="13.42578125" style="70" customWidth="1"/>
    <col min="12817" max="12818" width="11.7109375" style="70" customWidth="1"/>
    <col min="12819" max="12821" width="8.28515625" style="70" customWidth="1"/>
    <col min="12822" max="12822" width="14" style="70" customWidth="1"/>
    <col min="12823" max="12823" width="12.7109375" style="70" customWidth="1"/>
    <col min="12824" max="12824" width="14.140625" style="70" customWidth="1"/>
    <col min="12825" max="12825" width="16" style="70" customWidth="1"/>
    <col min="12826" max="12826" width="16.42578125" style="70" customWidth="1"/>
    <col min="12827" max="12830" width="8.28515625" style="70" customWidth="1"/>
    <col min="12831" max="13056" width="9.140625" style="70"/>
    <col min="13057" max="13057" width="5.7109375" style="70" customWidth="1"/>
    <col min="13058" max="13058" width="19" style="70" customWidth="1"/>
    <col min="13059" max="13059" width="18" style="70" customWidth="1"/>
    <col min="13060" max="13061" width="16.7109375" style="70" customWidth="1"/>
    <col min="13062" max="13062" width="13.140625" style="70" customWidth="1"/>
    <col min="13063" max="13063" width="18.28515625" style="70" customWidth="1"/>
    <col min="13064" max="13064" width="16.140625" style="70" customWidth="1"/>
    <col min="13065" max="13065" width="14" style="70" customWidth="1"/>
    <col min="13066" max="13066" width="15.28515625" style="70" customWidth="1"/>
    <col min="13067" max="13067" width="16.5703125" style="70" customWidth="1"/>
    <col min="13068" max="13068" width="15" style="70" customWidth="1"/>
    <col min="13069" max="13069" width="15.7109375" style="70" customWidth="1"/>
    <col min="13070" max="13070" width="13.85546875" style="70" customWidth="1"/>
    <col min="13071" max="13071" width="13" style="70" customWidth="1"/>
    <col min="13072" max="13072" width="13.42578125" style="70" customWidth="1"/>
    <col min="13073" max="13074" width="11.7109375" style="70" customWidth="1"/>
    <col min="13075" max="13077" width="8.28515625" style="70" customWidth="1"/>
    <col min="13078" max="13078" width="14" style="70" customWidth="1"/>
    <col min="13079" max="13079" width="12.7109375" style="70" customWidth="1"/>
    <col min="13080" max="13080" width="14.140625" style="70" customWidth="1"/>
    <col min="13081" max="13081" width="16" style="70" customWidth="1"/>
    <col min="13082" max="13082" width="16.42578125" style="70" customWidth="1"/>
    <col min="13083" max="13086" width="8.28515625" style="70" customWidth="1"/>
    <col min="13087" max="13312" width="9.140625" style="70"/>
    <col min="13313" max="13313" width="5.7109375" style="70" customWidth="1"/>
    <col min="13314" max="13314" width="19" style="70" customWidth="1"/>
    <col min="13315" max="13315" width="18" style="70" customWidth="1"/>
    <col min="13316" max="13317" width="16.7109375" style="70" customWidth="1"/>
    <col min="13318" max="13318" width="13.140625" style="70" customWidth="1"/>
    <col min="13319" max="13319" width="18.28515625" style="70" customWidth="1"/>
    <col min="13320" max="13320" width="16.140625" style="70" customWidth="1"/>
    <col min="13321" max="13321" width="14" style="70" customWidth="1"/>
    <col min="13322" max="13322" width="15.28515625" style="70" customWidth="1"/>
    <col min="13323" max="13323" width="16.5703125" style="70" customWidth="1"/>
    <col min="13324" max="13324" width="15" style="70" customWidth="1"/>
    <col min="13325" max="13325" width="15.7109375" style="70" customWidth="1"/>
    <col min="13326" max="13326" width="13.85546875" style="70" customWidth="1"/>
    <col min="13327" max="13327" width="13" style="70" customWidth="1"/>
    <col min="13328" max="13328" width="13.42578125" style="70" customWidth="1"/>
    <col min="13329" max="13330" width="11.7109375" style="70" customWidth="1"/>
    <col min="13331" max="13333" width="8.28515625" style="70" customWidth="1"/>
    <col min="13334" max="13334" width="14" style="70" customWidth="1"/>
    <col min="13335" max="13335" width="12.7109375" style="70" customWidth="1"/>
    <col min="13336" max="13336" width="14.140625" style="70" customWidth="1"/>
    <col min="13337" max="13337" width="16" style="70" customWidth="1"/>
    <col min="13338" max="13338" width="16.42578125" style="70" customWidth="1"/>
    <col min="13339" max="13342" width="8.28515625" style="70" customWidth="1"/>
    <col min="13343" max="13568" width="9.140625" style="70"/>
    <col min="13569" max="13569" width="5.7109375" style="70" customWidth="1"/>
    <col min="13570" max="13570" width="19" style="70" customWidth="1"/>
    <col min="13571" max="13571" width="18" style="70" customWidth="1"/>
    <col min="13572" max="13573" width="16.7109375" style="70" customWidth="1"/>
    <col min="13574" max="13574" width="13.140625" style="70" customWidth="1"/>
    <col min="13575" max="13575" width="18.28515625" style="70" customWidth="1"/>
    <col min="13576" max="13576" width="16.140625" style="70" customWidth="1"/>
    <col min="13577" max="13577" width="14" style="70" customWidth="1"/>
    <col min="13578" max="13578" width="15.28515625" style="70" customWidth="1"/>
    <col min="13579" max="13579" width="16.5703125" style="70" customWidth="1"/>
    <col min="13580" max="13580" width="15" style="70" customWidth="1"/>
    <col min="13581" max="13581" width="15.7109375" style="70" customWidth="1"/>
    <col min="13582" max="13582" width="13.85546875" style="70" customWidth="1"/>
    <col min="13583" max="13583" width="13" style="70" customWidth="1"/>
    <col min="13584" max="13584" width="13.42578125" style="70" customWidth="1"/>
    <col min="13585" max="13586" width="11.7109375" style="70" customWidth="1"/>
    <col min="13587" max="13589" width="8.28515625" style="70" customWidth="1"/>
    <col min="13590" max="13590" width="14" style="70" customWidth="1"/>
    <col min="13591" max="13591" width="12.7109375" style="70" customWidth="1"/>
    <col min="13592" max="13592" width="14.140625" style="70" customWidth="1"/>
    <col min="13593" max="13593" width="16" style="70" customWidth="1"/>
    <col min="13594" max="13594" width="16.42578125" style="70" customWidth="1"/>
    <col min="13595" max="13598" width="8.28515625" style="70" customWidth="1"/>
    <col min="13599" max="13824" width="9.140625" style="70"/>
    <col min="13825" max="13825" width="5.7109375" style="70" customWidth="1"/>
    <col min="13826" max="13826" width="19" style="70" customWidth="1"/>
    <col min="13827" max="13827" width="18" style="70" customWidth="1"/>
    <col min="13828" max="13829" width="16.7109375" style="70" customWidth="1"/>
    <col min="13830" max="13830" width="13.140625" style="70" customWidth="1"/>
    <col min="13831" max="13831" width="18.28515625" style="70" customWidth="1"/>
    <col min="13832" max="13832" width="16.140625" style="70" customWidth="1"/>
    <col min="13833" max="13833" width="14" style="70" customWidth="1"/>
    <col min="13834" max="13834" width="15.28515625" style="70" customWidth="1"/>
    <col min="13835" max="13835" width="16.5703125" style="70" customWidth="1"/>
    <col min="13836" max="13836" width="15" style="70" customWidth="1"/>
    <col min="13837" max="13837" width="15.7109375" style="70" customWidth="1"/>
    <col min="13838" max="13838" width="13.85546875" style="70" customWidth="1"/>
    <col min="13839" max="13839" width="13" style="70" customWidth="1"/>
    <col min="13840" max="13840" width="13.42578125" style="70" customWidth="1"/>
    <col min="13841" max="13842" width="11.7109375" style="70" customWidth="1"/>
    <col min="13843" max="13845" width="8.28515625" style="70" customWidth="1"/>
    <col min="13846" max="13846" width="14" style="70" customWidth="1"/>
    <col min="13847" max="13847" width="12.7109375" style="70" customWidth="1"/>
    <col min="13848" max="13848" width="14.140625" style="70" customWidth="1"/>
    <col min="13849" max="13849" width="16" style="70" customWidth="1"/>
    <col min="13850" max="13850" width="16.42578125" style="70" customWidth="1"/>
    <col min="13851" max="13854" width="8.28515625" style="70" customWidth="1"/>
    <col min="13855" max="14080" width="9.140625" style="70"/>
    <col min="14081" max="14081" width="5.7109375" style="70" customWidth="1"/>
    <col min="14082" max="14082" width="19" style="70" customWidth="1"/>
    <col min="14083" max="14083" width="18" style="70" customWidth="1"/>
    <col min="14084" max="14085" width="16.7109375" style="70" customWidth="1"/>
    <col min="14086" max="14086" width="13.140625" style="70" customWidth="1"/>
    <col min="14087" max="14087" width="18.28515625" style="70" customWidth="1"/>
    <col min="14088" max="14088" width="16.140625" style="70" customWidth="1"/>
    <col min="14089" max="14089" width="14" style="70" customWidth="1"/>
    <col min="14090" max="14090" width="15.28515625" style="70" customWidth="1"/>
    <col min="14091" max="14091" width="16.5703125" style="70" customWidth="1"/>
    <col min="14092" max="14092" width="15" style="70" customWidth="1"/>
    <col min="14093" max="14093" width="15.7109375" style="70" customWidth="1"/>
    <col min="14094" max="14094" width="13.85546875" style="70" customWidth="1"/>
    <col min="14095" max="14095" width="13" style="70" customWidth="1"/>
    <col min="14096" max="14096" width="13.42578125" style="70" customWidth="1"/>
    <col min="14097" max="14098" width="11.7109375" style="70" customWidth="1"/>
    <col min="14099" max="14101" width="8.28515625" style="70" customWidth="1"/>
    <col min="14102" max="14102" width="14" style="70" customWidth="1"/>
    <col min="14103" max="14103" width="12.7109375" style="70" customWidth="1"/>
    <col min="14104" max="14104" width="14.140625" style="70" customWidth="1"/>
    <col min="14105" max="14105" width="16" style="70" customWidth="1"/>
    <col min="14106" max="14106" width="16.42578125" style="70" customWidth="1"/>
    <col min="14107" max="14110" width="8.28515625" style="70" customWidth="1"/>
    <col min="14111" max="14336" width="9.140625" style="70"/>
    <col min="14337" max="14337" width="5.7109375" style="70" customWidth="1"/>
    <col min="14338" max="14338" width="19" style="70" customWidth="1"/>
    <col min="14339" max="14339" width="18" style="70" customWidth="1"/>
    <col min="14340" max="14341" width="16.7109375" style="70" customWidth="1"/>
    <col min="14342" max="14342" width="13.140625" style="70" customWidth="1"/>
    <col min="14343" max="14343" width="18.28515625" style="70" customWidth="1"/>
    <col min="14344" max="14344" width="16.140625" style="70" customWidth="1"/>
    <col min="14345" max="14345" width="14" style="70" customWidth="1"/>
    <col min="14346" max="14346" width="15.28515625" style="70" customWidth="1"/>
    <col min="14347" max="14347" width="16.5703125" style="70" customWidth="1"/>
    <col min="14348" max="14348" width="15" style="70" customWidth="1"/>
    <col min="14349" max="14349" width="15.7109375" style="70" customWidth="1"/>
    <col min="14350" max="14350" width="13.85546875" style="70" customWidth="1"/>
    <col min="14351" max="14351" width="13" style="70" customWidth="1"/>
    <col min="14352" max="14352" width="13.42578125" style="70" customWidth="1"/>
    <col min="14353" max="14354" width="11.7109375" style="70" customWidth="1"/>
    <col min="14355" max="14357" width="8.28515625" style="70" customWidth="1"/>
    <col min="14358" max="14358" width="14" style="70" customWidth="1"/>
    <col min="14359" max="14359" width="12.7109375" style="70" customWidth="1"/>
    <col min="14360" max="14360" width="14.140625" style="70" customWidth="1"/>
    <col min="14361" max="14361" width="16" style="70" customWidth="1"/>
    <col min="14362" max="14362" width="16.42578125" style="70" customWidth="1"/>
    <col min="14363" max="14366" width="8.28515625" style="70" customWidth="1"/>
    <col min="14367" max="14592" width="9.140625" style="70"/>
    <col min="14593" max="14593" width="5.7109375" style="70" customWidth="1"/>
    <col min="14594" max="14594" width="19" style="70" customWidth="1"/>
    <col min="14595" max="14595" width="18" style="70" customWidth="1"/>
    <col min="14596" max="14597" width="16.7109375" style="70" customWidth="1"/>
    <col min="14598" max="14598" width="13.140625" style="70" customWidth="1"/>
    <col min="14599" max="14599" width="18.28515625" style="70" customWidth="1"/>
    <col min="14600" max="14600" width="16.140625" style="70" customWidth="1"/>
    <col min="14601" max="14601" width="14" style="70" customWidth="1"/>
    <col min="14602" max="14602" width="15.28515625" style="70" customWidth="1"/>
    <col min="14603" max="14603" width="16.5703125" style="70" customWidth="1"/>
    <col min="14604" max="14604" width="15" style="70" customWidth="1"/>
    <col min="14605" max="14605" width="15.7109375" style="70" customWidth="1"/>
    <col min="14606" max="14606" width="13.85546875" style="70" customWidth="1"/>
    <col min="14607" max="14607" width="13" style="70" customWidth="1"/>
    <col min="14608" max="14608" width="13.42578125" style="70" customWidth="1"/>
    <col min="14609" max="14610" width="11.7109375" style="70" customWidth="1"/>
    <col min="14611" max="14613" width="8.28515625" style="70" customWidth="1"/>
    <col min="14614" max="14614" width="14" style="70" customWidth="1"/>
    <col min="14615" max="14615" width="12.7109375" style="70" customWidth="1"/>
    <col min="14616" max="14616" width="14.140625" style="70" customWidth="1"/>
    <col min="14617" max="14617" width="16" style="70" customWidth="1"/>
    <col min="14618" max="14618" width="16.42578125" style="70" customWidth="1"/>
    <col min="14619" max="14622" width="8.28515625" style="70" customWidth="1"/>
    <col min="14623" max="14848" width="9.140625" style="70"/>
    <col min="14849" max="14849" width="5.7109375" style="70" customWidth="1"/>
    <col min="14850" max="14850" width="19" style="70" customWidth="1"/>
    <col min="14851" max="14851" width="18" style="70" customWidth="1"/>
    <col min="14852" max="14853" width="16.7109375" style="70" customWidth="1"/>
    <col min="14854" max="14854" width="13.140625" style="70" customWidth="1"/>
    <col min="14855" max="14855" width="18.28515625" style="70" customWidth="1"/>
    <col min="14856" max="14856" width="16.140625" style="70" customWidth="1"/>
    <col min="14857" max="14857" width="14" style="70" customWidth="1"/>
    <col min="14858" max="14858" width="15.28515625" style="70" customWidth="1"/>
    <col min="14859" max="14859" width="16.5703125" style="70" customWidth="1"/>
    <col min="14860" max="14860" width="15" style="70" customWidth="1"/>
    <col min="14861" max="14861" width="15.7109375" style="70" customWidth="1"/>
    <col min="14862" max="14862" width="13.85546875" style="70" customWidth="1"/>
    <col min="14863" max="14863" width="13" style="70" customWidth="1"/>
    <col min="14864" max="14864" width="13.42578125" style="70" customWidth="1"/>
    <col min="14865" max="14866" width="11.7109375" style="70" customWidth="1"/>
    <col min="14867" max="14869" width="8.28515625" style="70" customWidth="1"/>
    <col min="14870" max="14870" width="14" style="70" customWidth="1"/>
    <col min="14871" max="14871" width="12.7109375" style="70" customWidth="1"/>
    <col min="14872" max="14872" width="14.140625" style="70" customWidth="1"/>
    <col min="14873" max="14873" width="16" style="70" customWidth="1"/>
    <col min="14874" max="14874" width="16.42578125" style="70" customWidth="1"/>
    <col min="14875" max="14878" width="8.28515625" style="70" customWidth="1"/>
    <col min="14879" max="15104" width="9.140625" style="70"/>
    <col min="15105" max="15105" width="5.7109375" style="70" customWidth="1"/>
    <col min="15106" max="15106" width="19" style="70" customWidth="1"/>
    <col min="15107" max="15107" width="18" style="70" customWidth="1"/>
    <col min="15108" max="15109" width="16.7109375" style="70" customWidth="1"/>
    <col min="15110" max="15110" width="13.140625" style="70" customWidth="1"/>
    <col min="15111" max="15111" width="18.28515625" style="70" customWidth="1"/>
    <col min="15112" max="15112" width="16.140625" style="70" customWidth="1"/>
    <col min="15113" max="15113" width="14" style="70" customWidth="1"/>
    <col min="15114" max="15114" width="15.28515625" style="70" customWidth="1"/>
    <col min="15115" max="15115" width="16.5703125" style="70" customWidth="1"/>
    <col min="15116" max="15116" width="15" style="70" customWidth="1"/>
    <col min="15117" max="15117" width="15.7109375" style="70" customWidth="1"/>
    <col min="15118" max="15118" width="13.85546875" style="70" customWidth="1"/>
    <col min="15119" max="15119" width="13" style="70" customWidth="1"/>
    <col min="15120" max="15120" width="13.42578125" style="70" customWidth="1"/>
    <col min="15121" max="15122" width="11.7109375" style="70" customWidth="1"/>
    <col min="15123" max="15125" width="8.28515625" style="70" customWidth="1"/>
    <col min="15126" max="15126" width="14" style="70" customWidth="1"/>
    <col min="15127" max="15127" width="12.7109375" style="70" customWidth="1"/>
    <col min="15128" max="15128" width="14.140625" style="70" customWidth="1"/>
    <col min="15129" max="15129" width="16" style="70" customWidth="1"/>
    <col min="15130" max="15130" width="16.42578125" style="70" customWidth="1"/>
    <col min="15131" max="15134" width="8.28515625" style="70" customWidth="1"/>
    <col min="15135" max="15360" width="9.140625" style="70"/>
    <col min="15361" max="15361" width="5.7109375" style="70" customWidth="1"/>
    <col min="15362" max="15362" width="19" style="70" customWidth="1"/>
    <col min="15363" max="15363" width="18" style="70" customWidth="1"/>
    <col min="15364" max="15365" width="16.7109375" style="70" customWidth="1"/>
    <col min="15366" max="15366" width="13.140625" style="70" customWidth="1"/>
    <col min="15367" max="15367" width="18.28515625" style="70" customWidth="1"/>
    <col min="15368" max="15368" width="16.140625" style="70" customWidth="1"/>
    <col min="15369" max="15369" width="14" style="70" customWidth="1"/>
    <col min="15370" max="15370" width="15.28515625" style="70" customWidth="1"/>
    <col min="15371" max="15371" width="16.5703125" style="70" customWidth="1"/>
    <col min="15372" max="15372" width="15" style="70" customWidth="1"/>
    <col min="15373" max="15373" width="15.7109375" style="70" customWidth="1"/>
    <col min="15374" max="15374" width="13.85546875" style="70" customWidth="1"/>
    <col min="15375" max="15375" width="13" style="70" customWidth="1"/>
    <col min="15376" max="15376" width="13.42578125" style="70" customWidth="1"/>
    <col min="15377" max="15378" width="11.7109375" style="70" customWidth="1"/>
    <col min="15379" max="15381" width="8.28515625" style="70" customWidth="1"/>
    <col min="15382" max="15382" width="14" style="70" customWidth="1"/>
    <col min="15383" max="15383" width="12.7109375" style="70" customWidth="1"/>
    <col min="15384" max="15384" width="14.140625" style="70" customWidth="1"/>
    <col min="15385" max="15385" width="16" style="70" customWidth="1"/>
    <col min="15386" max="15386" width="16.42578125" style="70" customWidth="1"/>
    <col min="15387" max="15390" width="8.28515625" style="70" customWidth="1"/>
    <col min="15391" max="15616" width="9.140625" style="70"/>
    <col min="15617" max="15617" width="5.7109375" style="70" customWidth="1"/>
    <col min="15618" max="15618" width="19" style="70" customWidth="1"/>
    <col min="15619" max="15619" width="18" style="70" customWidth="1"/>
    <col min="15620" max="15621" width="16.7109375" style="70" customWidth="1"/>
    <col min="15622" max="15622" width="13.140625" style="70" customWidth="1"/>
    <col min="15623" max="15623" width="18.28515625" style="70" customWidth="1"/>
    <col min="15624" max="15624" width="16.140625" style="70" customWidth="1"/>
    <col min="15625" max="15625" width="14" style="70" customWidth="1"/>
    <col min="15626" max="15626" width="15.28515625" style="70" customWidth="1"/>
    <col min="15627" max="15627" width="16.5703125" style="70" customWidth="1"/>
    <col min="15628" max="15628" width="15" style="70" customWidth="1"/>
    <col min="15629" max="15629" width="15.7109375" style="70" customWidth="1"/>
    <col min="15630" max="15630" width="13.85546875" style="70" customWidth="1"/>
    <col min="15631" max="15631" width="13" style="70" customWidth="1"/>
    <col min="15632" max="15632" width="13.42578125" style="70" customWidth="1"/>
    <col min="15633" max="15634" width="11.7109375" style="70" customWidth="1"/>
    <col min="15635" max="15637" width="8.28515625" style="70" customWidth="1"/>
    <col min="15638" max="15638" width="14" style="70" customWidth="1"/>
    <col min="15639" max="15639" width="12.7109375" style="70" customWidth="1"/>
    <col min="15640" max="15640" width="14.140625" style="70" customWidth="1"/>
    <col min="15641" max="15641" width="16" style="70" customWidth="1"/>
    <col min="15642" max="15642" width="16.42578125" style="70" customWidth="1"/>
    <col min="15643" max="15646" width="8.28515625" style="70" customWidth="1"/>
    <col min="15647" max="15872" width="9.140625" style="70"/>
    <col min="15873" max="15873" width="5.7109375" style="70" customWidth="1"/>
    <col min="15874" max="15874" width="19" style="70" customWidth="1"/>
    <col min="15875" max="15875" width="18" style="70" customWidth="1"/>
    <col min="15876" max="15877" width="16.7109375" style="70" customWidth="1"/>
    <col min="15878" max="15878" width="13.140625" style="70" customWidth="1"/>
    <col min="15879" max="15879" width="18.28515625" style="70" customWidth="1"/>
    <col min="15880" max="15880" width="16.140625" style="70" customWidth="1"/>
    <col min="15881" max="15881" width="14" style="70" customWidth="1"/>
    <col min="15882" max="15882" width="15.28515625" style="70" customWidth="1"/>
    <col min="15883" max="15883" width="16.5703125" style="70" customWidth="1"/>
    <col min="15884" max="15884" width="15" style="70" customWidth="1"/>
    <col min="15885" max="15885" width="15.7109375" style="70" customWidth="1"/>
    <col min="15886" max="15886" width="13.85546875" style="70" customWidth="1"/>
    <col min="15887" max="15887" width="13" style="70" customWidth="1"/>
    <col min="15888" max="15888" width="13.42578125" style="70" customWidth="1"/>
    <col min="15889" max="15890" width="11.7109375" style="70" customWidth="1"/>
    <col min="15891" max="15893" width="8.28515625" style="70" customWidth="1"/>
    <col min="15894" max="15894" width="14" style="70" customWidth="1"/>
    <col min="15895" max="15895" width="12.7109375" style="70" customWidth="1"/>
    <col min="15896" max="15896" width="14.140625" style="70" customWidth="1"/>
    <col min="15897" max="15897" width="16" style="70" customWidth="1"/>
    <col min="15898" max="15898" width="16.42578125" style="70" customWidth="1"/>
    <col min="15899" max="15902" width="8.28515625" style="70" customWidth="1"/>
    <col min="15903" max="16128" width="9.140625" style="70"/>
    <col min="16129" max="16129" width="5.7109375" style="70" customWidth="1"/>
    <col min="16130" max="16130" width="19" style="70" customWidth="1"/>
    <col min="16131" max="16131" width="18" style="70" customWidth="1"/>
    <col min="16132" max="16133" width="16.7109375" style="70" customWidth="1"/>
    <col min="16134" max="16134" width="13.140625" style="70" customWidth="1"/>
    <col min="16135" max="16135" width="18.28515625" style="70" customWidth="1"/>
    <col min="16136" max="16136" width="16.140625" style="70" customWidth="1"/>
    <col min="16137" max="16137" width="14" style="70" customWidth="1"/>
    <col min="16138" max="16138" width="15.28515625" style="70" customWidth="1"/>
    <col min="16139" max="16139" width="16.5703125" style="70" customWidth="1"/>
    <col min="16140" max="16140" width="15" style="70" customWidth="1"/>
    <col min="16141" max="16141" width="15.7109375" style="70" customWidth="1"/>
    <col min="16142" max="16142" width="13.85546875" style="70" customWidth="1"/>
    <col min="16143" max="16143" width="13" style="70" customWidth="1"/>
    <col min="16144" max="16144" width="13.42578125" style="70" customWidth="1"/>
    <col min="16145" max="16146" width="11.7109375" style="70" customWidth="1"/>
    <col min="16147" max="16149" width="8.28515625" style="70" customWidth="1"/>
    <col min="16150" max="16150" width="14" style="70" customWidth="1"/>
    <col min="16151" max="16151" width="12.7109375" style="70" customWidth="1"/>
    <col min="16152" max="16152" width="14.140625" style="70" customWidth="1"/>
    <col min="16153" max="16153" width="16" style="70" customWidth="1"/>
    <col min="16154" max="16154" width="16.42578125" style="70" customWidth="1"/>
    <col min="16155" max="16158" width="8.28515625" style="70" customWidth="1"/>
    <col min="16159" max="16384" width="9.140625" style="70"/>
  </cols>
  <sheetData>
    <row r="1" spans="1:30" ht="15.75" x14ac:dyDescent="0.25">
      <c r="A1" s="289" t="s">
        <v>1083</v>
      </c>
    </row>
    <row r="3" spans="1:30" ht="15.75" x14ac:dyDescent="0.25">
      <c r="A3" s="1299" t="s">
        <v>692</v>
      </c>
      <c r="B3" s="1299"/>
      <c r="C3" s="1299"/>
      <c r="D3" s="1299"/>
      <c r="E3" s="1299"/>
      <c r="F3" s="1299"/>
      <c r="G3" s="1299"/>
      <c r="H3" s="1299"/>
      <c r="I3" s="1299"/>
      <c r="J3" s="1299"/>
      <c r="K3" s="1299"/>
      <c r="L3" s="1299"/>
      <c r="M3" s="584"/>
      <c r="N3" s="584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  <c r="Z3" s="584"/>
      <c r="AA3" s="584"/>
      <c r="AB3" s="584"/>
      <c r="AC3" s="584"/>
      <c r="AD3" s="584"/>
    </row>
    <row r="4" spans="1:30" ht="15.75" x14ac:dyDescent="0.25">
      <c r="A4" s="222"/>
      <c r="B4" s="222"/>
      <c r="C4" s="222"/>
      <c r="D4" s="222"/>
      <c r="E4" s="222"/>
      <c r="F4" s="587" t="str">
        <f>'1'!$E$5</f>
        <v>KABUPATEN/KOTA</v>
      </c>
      <c r="G4" s="588" t="str">
        <f>'1'!$F$5</f>
        <v>….......</v>
      </c>
      <c r="H4" s="222"/>
      <c r="I4" s="222"/>
      <c r="J4" s="222"/>
      <c r="K4" s="222"/>
      <c r="L4" s="222"/>
      <c r="X4" s="127"/>
    </row>
    <row r="5" spans="1:30" ht="15.75" x14ac:dyDescent="0.25">
      <c r="A5" s="222"/>
      <c r="B5" s="222"/>
      <c r="C5" s="222"/>
      <c r="D5" s="222"/>
      <c r="E5" s="222"/>
      <c r="F5" s="587" t="str">
        <f>'1'!$E$6</f>
        <v>TAHUN</v>
      </c>
      <c r="G5" s="588" t="str">
        <f>'1'!$F$6</f>
        <v>….......</v>
      </c>
      <c r="H5" s="222"/>
      <c r="I5" s="222"/>
      <c r="J5" s="222"/>
      <c r="K5" s="222"/>
      <c r="L5" s="222"/>
      <c r="P5" s="563"/>
      <c r="Q5" s="563"/>
      <c r="R5" s="563"/>
      <c r="S5" s="563"/>
      <c r="T5" s="563"/>
      <c r="U5" s="563"/>
      <c r="X5" s="127"/>
      <c r="Y5" s="563"/>
      <c r="Z5" s="563"/>
      <c r="AA5" s="563"/>
      <c r="AB5" s="563"/>
      <c r="AC5" s="563"/>
      <c r="AD5" s="563"/>
    </row>
    <row r="6" spans="1:30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30" ht="17.25" customHeight="1" x14ac:dyDescent="0.25">
      <c r="A7" s="1096" t="s">
        <v>2</v>
      </c>
      <c r="B7" s="1096" t="s">
        <v>254</v>
      </c>
      <c r="C7" s="1096" t="s">
        <v>409</v>
      </c>
      <c r="D7" s="1085" t="s">
        <v>693</v>
      </c>
      <c r="E7" s="1086"/>
      <c r="F7" s="1087"/>
      <c r="G7" s="1085" t="s">
        <v>694</v>
      </c>
      <c r="H7" s="1086"/>
      <c r="I7" s="1087"/>
      <c r="J7" s="1085" t="s">
        <v>695</v>
      </c>
      <c r="K7" s="1086"/>
      <c r="L7" s="1087"/>
      <c r="M7" s="344"/>
      <c r="N7" s="344"/>
      <c r="O7" s="107"/>
      <c r="S7" s="344"/>
      <c r="T7" s="344"/>
      <c r="U7" s="344"/>
      <c r="V7" s="344"/>
      <c r="W7" s="344"/>
      <c r="X7" s="107"/>
    </row>
    <row r="8" spans="1:30" ht="18.75" customHeight="1" x14ac:dyDescent="0.25">
      <c r="A8" s="1070"/>
      <c r="B8" s="1070"/>
      <c r="C8" s="1070"/>
      <c r="D8" s="1075" t="s">
        <v>670</v>
      </c>
      <c r="E8" s="1270" t="s">
        <v>696</v>
      </c>
      <c r="F8" s="1298"/>
      <c r="G8" s="1075" t="s">
        <v>599</v>
      </c>
      <c r="H8" s="1298" t="s">
        <v>696</v>
      </c>
      <c r="I8" s="1271"/>
      <c r="J8" s="1075" t="s">
        <v>599</v>
      </c>
      <c r="K8" s="1270" t="s">
        <v>696</v>
      </c>
      <c r="L8" s="1271"/>
      <c r="M8" s="120"/>
      <c r="N8" s="120"/>
      <c r="O8" s="120"/>
      <c r="P8" s="120"/>
    </row>
    <row r="9" spans="1:30" ht="16.5" customHeight="1" x14ac:dyDescent="0.25">
      <c r="A9" s="1071"/>
      <c r="B9" s="1071"/>
      <c r="C9" s="1071"/>
      <c r="D9" s="1071"/>
      <c r="E9" s="798" t="s">
        <v>629</v>
      </c>
      <c r="F9" s="761" t="s">
        <v>27</v>
      </c>
      <c r="G9" s="1071"/>
      <c r="H9" s="799" t="s">
        <v>629</v>
      </c>
      <c r="I9" s="761" t="s">
        <v>27</v>
      </c>
      <c r="J9" s="1071"/>
      <c r="K9" s="798" t="s">
        <v>629</v>
      </c>
      <c r="L9" s="761" t="s">
        <v>27</v>
      </c>
    </row>
    <row r="10" spans="1:30" s="908" customFormat="1" ht="15.75" customHeight="1" x14ac:dyDescent="0.25">
      <c r="A10" s="906">
        <v>1</v>
      </c>
      <c r="B10" s="927">
        <v>2</v>
      </c>
      <c r="C10" s="906">
        <v>3</v>
      </c>
      <c r="D10" s="906">
        <v>4</v>
      </c>
      <c r="E10" s="906">
        <v>5</v>
      </c>
      <c r="F10" s="927">
        <v>6</v>
      </c>
      <c r="G10" s="906">
        <v>7</v>
      </c>
      <c r="H10" s="927">
        <v>8</v>
      </c>
      <c r="I10" s="906">
        <v>9</v>
      </c>
      <c r="J10" s="927">
        <v>10</v>
      </c>
      <c r="K10" s="906">
        <v>11</v>
      </c>
      <c r="L10" s="927">
        <v>12</v>
      </c>
    </row>
    <row r="11" spans="1:30" x14ac:dyDescent="0.25">
      <c r="A11" s="560">
        <v>1</v>
      </c>
      <c r="B11" s="130">
        <f>'9'!B9</f>
        <v>0</v>
      </c>
      <c r="C11" s="130">
        <f>'9'!C9</f>
        <v>0</v>
      </c>
      <c r="D11" s="323"/>
      <c r="E11" s="323"/>
      <c r="F11" s="278" t="e">
        <f>E11/D11*100</f>
        <v>#DIV/0!</v>
      </c>
      <c r="G11" s="323"/>
      <c r="H11" s="323"/>
      <c r="I11" s="278" t="e">
        <f t="shared" ref="I11:I30" si="0">H11/G11*100</f>
        <v>#DIV/0!</v>
      </c>
      <c r="J11" s="323">
        <f>SUM(D11,G11)</f>
        <v>0</v>
      </c>
      <c r="K11" s="323">
        <f>SUM(E11,H11)</f>
        <v>0</v>
      </c>
      <c r="L11" s="278" t="e">
        <f t="shared" ref="L11:L30" si="1">K11/J11*100</f>
        <v>#DIV/0!</v>
      </c>
    </row>
    <row r="12" spans="1:30" x14ac:dyDescent="0.25">
      <c r="A12" s="556">
        <v>2</v>
      </c>
      <c r="B12" s="130">
        <f>'9'!B10</f>
        <v>0</v>
      </c>
      <c r="C12" s="130">
        <f>'9'!C10</f>
        <v>0</v>
      </c>
      <c r="D12" s="323"/>
      <c r="E12" s="323"/>
      <c r="F12" s="278" t="e">
        <f t="shared" ref="F12:F30" si="2">E12/D12*100</f>
        <v>#DIV/0!</v>
      </c>
      <c r="G12" s="323"/>
      <c r="H12" s="323"/>
      <c r="I12" s="278" t="e">
        <f t="shared" si="0"/>
        <v>#DIV/0!</v>
      </c>
      <c r="J12" s="323">
        <f>SUM(D12,G12)</f>
        <v>0</v>
      </c>
      <c r="K12" s="323">
        <f>SUM(E12,H12)</f>
        <v>0</v>
      </c>
      <c r="L12" s="278" t="e">
        <f>K12/J12*100</f>
        <v>#DIV/0!</v>
      </c>
    </row>
    <row r="13" spans="1:30" x14ac:dyDescent="0.25">
      <c r="A13" s="556">
        <v>3</v>
      </c>
      <c r="B13" s="130">
        <f>'9'!B11</f>
        <v>0</v>
      </c>
      <c r="C13" s="130">
        <f>'9'!C11</f>
        <v>0</v>
      </c>
      <c r="D13" s="323"/>
      <c r="E13" s="323"/>
      <c r="F13" s="278" t="e">
        <f t="shared" si="2"/>
        <v>#DIV/0!</v>
      </c>
      <c r="G13" s="323"/>
      <c r="H13" s="323"/>
      <c r="I13" s="278" t="e">
        <f t="shared" si="0"/>
        <v>#DIV/0!</v>
      </c>
      <c r="J13" s="323">
        <f t="shared" ref="J13:K30" si="3">SUM(D13,G13)</f>
        <v>0</v>
      </c>
      <c r="K13" s="323">
        <f t="shared" si="3"/>
        <v>0</v>
      </c>
      <c r="L13" s="278" t="e">
        <f t="shared" si="1"/>
        <v>#DIV/0!</v>
      </c>
    </row>
    <row r="14" spans="1:30" x14ac:dyDescent="0.25">
      <c r="A14" s="556">
        <v>4</v>
      </c>
      <c r="B14" s="130">
        <f>'9'!B12</f>
        <v>0</v>
      </c>
      <c r="C14" s="130">
        <f>'9'!C12</f>
        <v>0</v>
      </c>
      <c r="D14" s="323"/>
      <c r="E14" s="323"/>
      <c r="F14" s="278" t="e">
        <f>E14/D14*100</f>
        <v>#DIV/0!</v>
      </c>
      <c r="G14" s="323"/>
      <c r="H14" s="323"/>
      <c r="I14" s="278" t="e">
        <f>H14/G14*100</f>
        <v>#DIV/0!</v>
      </c>
      <c r="J14" s="323">
        <f t="shared" si="3"/>
        <v>0</v>
      </c>
      <c r="K14" s="323">
        <f t="shared" si="3"/>
        <v>0</v>
      </c>
      <c r="L14" s="278" t="e">
        <f t="shared" si="1"/>
        <v>#DIV/0!</v>
      </c>
    </row>
    <row r="15" spans="1:30" x14ac:dyDescent="0.25">
      <c r="A15" s="556">
        <v>5</v>
      </c>
      <c r="B15" s="130">
        <f>'9'!B13</f>
        <v>0</v>
      </c>
      <c r="C15" s="130">
        <f>'9'!C13</f>
        <v>0</v>
      </c>
      <c r="D15" s="323"/>
      <c r="E15" s="323"/>
      <c r="F15" s="278" t="e">
        <f t="shared" si="2"/>
        <v>#DIV/0!</v>
      </c>
      <c r="G15" s="323"/>
      <c r="H15" s="323"/>
      <c r="I15" s="278" t="e">
        <f>H15/G15*100</f>
        <v>#DIV/0!</v>
      </c>
      <c r="J15" s="323">
        <f t="shared" si="3"/>
        <v>0</v>
      </c>
      <c r="K15" s="323">
        <f t="shared" si="3"/>
        <v>0</v>
      </c>
      <c r="L15" s="278" t="e">
        <f t="shared" si="1"/>
        <v>#DIV/0!</v>
      </c>
    </row>
    <row r="16" spans="1:30" ht="15" customHeight="1" x14ac:dyDescent="0.25">
      <c r="A16" s="556">
        <v>6</v>
      </c>
      <c r="B16" s="130">
        <f>'9'!B14</f>
        <v>0</v>
      </c>
      <c r="C16" s="130">
        <f>'9'!C14</f>
        <v>0</v>
      </c>
      <c r="D16" s="323"/>
      <c r="E16" s="323"/>
      <c r="F16" s="278" t="e">
        <f t="shared" si="2"/>
        <v>#DIV/0!</v>
      </c>
      <c r="G16" s="323"/>
      <c r="H16" s="323"/>
      <c r="I16" s="278" t="e">
        <f t="shared" si="0"/>
        <v>#DIV/0!</v>
      </c>
      <c r="J16" s="323">
        <f t="shared" si="3"/>
        <v>0</v>
      </c>
      <c r="K16" s="323">
        <f t="shared" si="3"/>
        <v>0</v>
      </c>
      <c r="L16" s="278" t="e">
        <f t="shared" si="1"/>
        <v>#DIV/0!</v>
      </c>
    </row>
    <row r="17" spans="1:12" x14ac:dyDescent="0.25">
      <c r="A17" s="556">
        <v>7</v>
      </c>
      <c r="B17" s="130">
        <f>'9'!B15</f>
        <v>0</v>
      </c>
      <c r="C17" s="130">
        <f>'9'!C15</f>
        <v>0</v>
      </c>
      <c r="D17" s="323"/>
      <c r="E17" s="323"/>
      <c r="F17" s="278" t="e">
        <f t="shared" si="2"/>
        <v>#DIV/0!</v>
      </c>
      <c r="G17" s="323"/>
      <c r="H17" s="323"/>
      <c r="I17" s="278" t="e">
        <f t="shared" si="0"/>
        <v>#DIV/0!</v>
      </c>
      <c r="J17" s="323">
        <f t="shared" si="3"/>
        <v>0</v>
      </c>
      <c r="K17" s="323">
        <f t="shared" si="3"/>
        <v>0</v>
      </c>
      <c r="L17" s="278" t="e">
        <f t="shared" si="1"/>
        <v>#DIV/0!</v>
      </c>
    </row>
    <row r="18" spans="1:12" x14ac:dyDescent="0.25">
      <c r="A18" s="556">
        <v>8</v>
      </c>
      <c r="B18" s="130">
        <f>'9'!B16</f>
        <v>0</v>
      </c>
      <c r="C18" s="130">
        <f>'9'!C16</f>
        <v>0</v>
      </c>
      <c r="D18" s="323"/>
      <c r="E18" s="323"/>
      <c r="F18" s="278" t="e">
        <f t="shared" si="2"/>
        <v>#DIV/0!</v>
      </c>
      <c r="G18" s="323"/>
      <c r="H18" s="323"/>
      <c r="I18" s="278" t="e">
        <f t="shared" si="0"/>
        <v>#DIV/0!</v>
      </c>
      <c r="J18" s="323">
        <f t="shared" si="3"/>
        <v>0</v>
      </c>
      <c r="K18" s="323">
        <f t="shared" si="3"/>
        <v>0</v>
      </c>
      <c r="L18" s="278" t="e">
        <f t="shared" si="1"/>
        <v>#DIV/0!</v>
      </c>
    </row>
    <row r="19" spans="1:12" x14ac:dyDescent="0.25">
      <c r="A19" s="556">
        <v>9</v>
      </c>
      <c r="B19" s="130">
        <f>'9'!B17</f>
        <v>0</v>
      </c>
      <c r="C19" s="130">
        <f>'9'!C17</f>
        <v>0</v>
      </c>
      <c r="D19" s="323"/>
      <c r="E19" s="323"/>
      <c r="F19" s="278" t="e">
        <f t="shared" si="2"/>
        <v>#DIV/0!</v>
      </c>
      <c r="G19" s="323"/>
      <c r="H19" s="323"/>
      <c r="I19" s="278" t="e">
        <f t="shared" si="0"/>
        <v>#DIV/0!</v>
      </c>
      <c r="J19" s="323">
        <f t="shared" si="3"/>
        <v>0</v>
      </c>
      <c r="K19" s="323">
        <f t="shared" si="3"/>
        <v>0</v>
      </c>
      <c r="L19" s="278" t="e">
        <f t="shared" si="1"/>
        <v>#DIV/0!</v>
      </c>
    </row>
    <row r="20" spans="1:12" x14ac:dyDescent="0.25">
      <c r="A20" s="556">
        <v>10</v>
      </c>
      <c r="B20" s="130">
        <f>'9'!B18</f>
        <v>0</v>
      </c>
      <c r="C20" s="130">
        <f>'9'!C18</f>
        <v>0</v>
      </c>
      <c r="D20" s="323"/>
      <c r="E20" s="323"/>
      <c r="F20" s="278" t="e">
        <f t="shared" si="2"/>
        <v>#DIV/0!</v>
      </c>
      <c r="G20" s="323"/>
      <c r="H20" s="323"/>
      <c r="I20" s="278" t="e">
        <f t="shared" si="0"/>
        <v>#DIV/0!</v>
      </c>
      <c r="J20" s="323">
        <f t="shared" si="3"/>
        <v>0</v>
      </c>
      <c r="K20" s="323">
        <f t="shared" si="3"/>
        <v>0</v>
      </c>
      <c r="L20" s="278" t="e">
        <f t="shared" si="1"/>
        <v>#DIV/0!</v>
      </c>
    </row>
    <row r="21" spans="1:12" x14ac:dyDescent="0.25">
      <c r="A21" s="556">
        <v>11</v>
      </c>
      <c r="B21" s="130">
        <f>'9'!B19</f>
        <v>0</v>
      </c>
      <c r="C21" s="130">
        <f>'9'!C19</f>
        <v>0</v>
      </c>
      <c r="D21" s="323"/>
      <c r="E21" s="323"/>
      <c r="F21" s="278" t="e">
        <f t="shared" si="2"/>
        <v>#DIV/0!</v>
      </c>
      <c r="G21" s="323"/>
      <c r="H21" s="323"/>
      <c r="I21" s="278" t="e">
        <f t="shared" si="0"/>
        <v>#DIV/0!</v>
      </c>
      <c r="J21" s="323">
        <f t="shared" si="3"/>
        <v>0</v>
      </c>
      <c r="K21" s="323">
        <f t="shared" si="3"/>
        <v>0</v>
      </c>
      <c r="L21" s="278" t="e">
        <f t="shared" si="1"/>
        <v>#DIV/0!</v>
      </c>
    </row>
    <row r="22" spans="1:12" x14ac:dyDescent="0.25">
      <c r="A22" s="556">
        <v>12</v>
      </c>
      <c r="B22" s="130">
        <f>'9'!B20</f>
        <v>0</v>
      </c>
      <c r="C22" s="130">
        <f>'9'!C20</f>
        <v>0</v>
      </c>
      <c r="D22" s="323"/>
      <c r="E22" s="323"/>
      <c r="F22" s="278" t="e">
        <f t="shared" si="2"/>
        <v>#DIV/0!</v>
      </c>
      <c r="G22" s="323"/>
      <c r="H22" s="323"/>
      <c r="I22" s="278" t="e">
        <f t="shared" si="0"/>
        <v>#DIV/0!</v>
      </c>
      <c r="J22" s="323">
        <f t="shared" si="3"/>
        <v>0</v>
      </c>
      <c r="K22" s="323">
        <f t="shared" si="3"/>
        <v>0</v>
      </c>
      <c r="L22" s="278" t="e">
        <f t="shared" si="1"/>
        <v>#DIV/0!</v>
      </c>
    </row>
    <row r="23" spans="1:12" x14ac:dyDescent="0.25">
      <c r="A23" s="556">
        <v>13</v>
      </c>
      <c r="B23" s="130">
        <f>'9'!B21</f>
        <v>0</v>
      </c>
      <c r="C23" s="130">
        <f>'9'!C21</f>
        <v>0</v>
      </c>
      <c r="D23" s="323"/>
      <c r="E23" s="323"/>
      <c r="F23" s="278" t="e">
        <f t="shared" si="2"/>
        <v>#DIV/0!</v>
      </c>
      <c r="G23" s="323"/>
      <c r="H23" s="323"/>
      <c r="I23" s="278" t="e">
        <f t="shared" si="0"/>
        <v>#DIV/0!</v>
      </c>
      <c r="J23" s="323">
        <f t="shared" si="3"/>
        <v>0</v>
      </c>
      <c r="K23" s="323">
        <f t="shared" si="3"/>
        <v>0</v>
      </c>
      <c r="L23" s="278" t="e">
        <f t="shared" si="1"/>
        <v>#DIV/0!</v>
      </c>
    </row>
    <row r="24" spans="1:12" x14ac:dyDescent="0.25">
      <c r="A24" s="556">
        <v>14</v>
      </c>
      <c r="B24" s="130">
        <f>'9'!B22</f>
        <v>0</v>
      </c>
      <c r="C24" s="130">
        <f>'9'!C22</f>
        <v>0</v>
      </c>
      <c r="D24" s="323"/>
      <c r="E24" s="323"/>
      <c r="F24" s="278" t="e">
        <f t="shared" si="2"/>
        <v>#DIV/0!</v>
      </c>
      <c r="G24" s="323"/>
      <c r="H24" s="323"/>
      <c r="I24" s="278" t="e">
        <f t="shared" si="0"/>
        <v>#DIV/0!</v>
      </c>
      <c r="J24" s="323">
        <f t="shared" si="3"/>
        <v>0</v>
      </c>
      <c r="K24" s="323">
        <f t="shared" si="3"/>
        <v>0</v>
      </c>
      <c r="L24" s="278" t="e">
        <f t="shared" si="1"/>
        <v>#DIV/0!</v>
      </c>
    </row>
    <row r="25" spans="1:12" x14ac:dyDescent="0.25">
      <c r="A25" s="556">
        <v>15</v>
      </c>
      <c r="B25" s="130">
        <f>'9'!B23</f>
        <v>0</v>
      </c>
      <c r="C25" s="130">
        <f>'9'!C23</f>
        <v>0</v>
      </c>
      <c r="D25" s="323"/>
      <c r="E25" s="323"/>
      <c r="F25" s="278" t="e">
        <f t="shared" si="2"/>
        <v>#DIV/0!</v>
      </c>
      <c r="G25" s="323"/>
      <c r="H25" s="323"/>
      <c r="I25" s="278" t="e">
        <f t="shared" si="0"/>
        <v>#DIV/0!</v>
      </c>
      <c r="J25" s="323">
        <f t="shared" si="3"/>
        <v>0</v>
      </c>
      <c r="K25" s="323">
        <f t="shared" si="3"/>
        <v>0</v>
      </c>
      <c r="L25" s="278" t="e">
        <f>K25/J25*100</f>
        <v>#DIV/0!</v>
      </c>
    </row>
    <row r="26" spans="1:12" x14ac:dyDescent="0.25">
      <c r="A26" s="556">
        <v>16</v>
      </c>
      <c r="B26" s="130">
        <f>'9'!B24</f>
        <v>0</v>
      </c>
      <c r="C26" s="130">
        <f>'9'!C24</f>
        <v>0</v>
      </c>
      <c r="D26" s="323"/>
      <c r="E26" s="323"/>
      <c r="F26" s="278" t="e">
        <f t="shared" si="2"/>
        <v>#DIV/0!</v>
      </c>
      <c r="G26" s="323"/>
      <c r="H26" s="323"/>
      <c r="I26" s="278" t="e">
        <f t="shared" si="0"/>
        <v>#DIV/0!</v>
      </c>
      <c r="J26" s="323">
        <f t="shared" si="3"/>
        <v>0</v>
      </c>
      <c r="K26" s="323">
        <f t="shared" si="3"/>
        <v>0</v>
      </c>
      <c r="L26" s="278" t="e">
        <f t="shared" si="1"/>
        <v>#DIV/0!</v>
      </c>
    </row>
    <row r="27" spans="1:12" x14ac:dyDescent="0.25">
      <c r="A27" s="556">
        <v>17</v>
      </c>
      <c r="B27" s="130">
        <f>'9'!B25</f>
        <v>0</v>
      </c>
      <c r="C27" s="130">
        <f>'9'!C25</f>
        <v>0</v>
      </c>
      <c r="D27" s="323"/>
      <c r="E27" s="323"/>
      <c r="F27" s="278" t="e">
        <f t="shared" si="2"/>
        <v>#DIV/0!</v>
      </c>
      <c r="G27" s="323"/>
      <c r="H27" s="323"/>
      <c r="I27" s="278" t="e">
        <f t="shared" si="0"/>
        <v>#DIV/0!</v>
      </c>
      <c r="J27" s="323">
        <f t="shared" si="3"/>
        <v>0</v>
      </c>
      <c r="K27" s="323">
        <f t="shared" si="3"/>
        <v>0</v>
      </c>
      <c r="L27" s="278" t="e">
        <f t="shared" si="1"/>
        <v>#DIV/0!</v>
      </c>
    </row>
    <row r="28" spans="1:12" x14ac:dyDescent="0.25">
      <c r="A28" s="556">
        <v>18</v>
      </c>
      <c r="B28" s="130">
        <f>'9'!B26</f>
        <v>0</v>
      </c>
      <c r="C28" s="130">
        <f>'9'!C26</f>
        <v>0</v>
      </c>
      <c r="D28" s="323"/>
      <c r="E28" s="323"/>
      <c r="F28" s="278" t="e">
        <f t="shared" si="2"/>
        <v>#DIV/0!</v>
      </c>
      <c r="G28" s="323"/>
      <c r="H28" s="323"/>
      <c r="I28" s="278" t="e">
        <f t="shared" si="0"/>
        <v>#DIV/0!</v>
      </c>
      <c r="J28" s="323">
        <f t="shared" si="3"/>
        <v>0</v>
      </c>
      <c r="K28" s="323">
        <f t="shared" si="3"/>
        <v>0</v>
      </c>
      <c r="L28" s="278" t="e">
        <f t="shared" si="1"/>
        <v>#DIV/0!</v>
      </c>
    </row>
    <row r="29" spans="1:12" x14ac:dyDescent="0.25">
      <c r="A29" s="556">
        <v>19</v>
      </c>
      <c r="B29" s="130">
        <f>'9'!B27</f>
        <v>0</v>
      </c>
      <c r="C29" s="130">
        <f>'9'!C27</f>
        <v>0</v>
      </c>
      <c r="D29" s="323"/>
      <c r="E29" s="323"/>
      <c r="F29" s="278" t="e">
        <f t="shared" si="2"/>
        <v>#DIV/0!</v>
      </c>
      <c r="G29" s="323"/>
      <c r="H29" s="323"/>
      <c r="I29" s="278" t="e">
        <f t="shared" si="0"/>
        <v>#DIV/0!</v>
      </c>
      <c r="J29" s="323">
        <f t="shared" si="3"/>
        <v>0</v>
      </c>
      <c r="K29" s="323">
        <f t="shared" si="3"/>
        <v>0</v>
      </c>
      <c r="L29" s="278" t="e">
        <f t="shared" si="1"/>
        <v>#DIV/0!</v>
      </c>
    </row>
    <row r="30" spans="1:12" x14ac:dyDescent="0.25">
      <c r="A30" s="556">
        <v>20</v>
      </c>
      <c r="B30" s="130">
        <f>'9'!B28</f>
        <v>0</v>
      </c>
      <c r="C30" s="130">
        <f>'9'!C28</f>
        <v>0</v>
      </c>
      <c r="D30" s="323"/>
      <c r="E30" s="323"/>
      <c r="F30" s="278" t="e">
        <f t="shared" si="2"/>
        <v>#DIV/0!</v>
      </c>
      <c r="G30" s="323"/>
      <c r="H30" s="323"/>
      <c r="I30" s="278" t="e">
        <f t="shared" si="0"/>
        <v>#DIV/0!</v>
      </c>
      <c r="J30" s="323">
        <f t="shared" si="3"/>
        <v>0</v>
      </c>
      <c r="K30" s="323">
        <f t="shared" si="3"/>
        <v>0</v>
      </c>
      <c r="L30" s="278" t="e">
        <f t="shared" si="1"/>
        <v>#DIV/0!</v>
      </c>
    </row>
    <row r="31" spans="1:12" x14ac:dyDescent="0.25">
      <c r="A31" s="72"/>
      <c r="B31" s="82"/>
      <c r="C31" s="82"/>
      <c r="D31" s="323"/>
      <c r="E31" s="323"/>
      <c r="F31" s="278"/>
      <c r="G31" s="323"/>
      <c r="H31" s="323"/>
      <c r="I31" s="278"/>
      <c r="J31" s="323"/>
      <c r="K31" s="323"/>
      <c r="L31" s="278"/>
    </row>
    <row r="32" spans="1:12" x14ac:dyDescent="0.25">
      <c r="A32" s="72"/>
      <c r="B32" s="82"/>
      <c r="C32" s="82"/>
      <c r="D32" s="323"/>
      <c r="E32" s="323"/>
      <c r="F32" s="278"/>
      <c r="G32" s="323"/>
      <c r="H32" s="323"/>
      <c r="I32" s="278"/>
      <c r="J32" s="323"/>
      <c r="K32" s="323"/>
      <c r="L32" s="278"/>
    </row>
    <row r="33" spans="1:12" x14ac:dyDescent="0.25">
      <c r="A33" s="72"/>
      <c r="B33" s="82"/>
      <c r="C33" s="82"/>
      <c r="D33" s="323"/>
      <c r="E33" s="323"/>
      <c r="F33" s="278"/>
      <c r="G33" s="323"/>
      <c r="H33" s="323"/>
      <c r="I33" s="278"/>
      <c r="J33" s="323"/>
      <c r="K33" s="323"/>
      <c r="L33" s="278"/>
    </row>
    <row r="34" spans="1:12" x14ac:dyDescent="0.25">
      <c r="A34" s="72"/>
      <c r="B34" s="82"/>
      <c r="C34" s="82"/>
      <c r="D34" s="323"/>
      <c r="E34" s="323"/>
      <c r="F34" s="278"/>
      <c r="G34" s="323"/>
      <c r="H34" s="323"/>
      <c r="I34" s="278"/>
      <c r="J34" s="323"/>
      <c r="K34" s="323"/>
      <c r="L34" s="278"/>
    </row>
    <row r="35" spans="1:12" ht="16.5" thickBot="1" x14ac:dyDescent="0.3">
      <c r="A35" s="83" t="s">
        <v>484</v>
      </c>
      <c r="B35" s="567"/>
      <c r="C35" s="569"/>
      <c r="D35" s="328">
        <f>SUM(D11:D34)</f>
        <v>0</v>
      </c>
      <c r="E35" s="328">
        <f>SUM(E11:E34)</f>
        <v>0</v>
      </c>
      <c r="F35" s="221" t="e">
        <f>E35/D35*100</f>
        <v>#DIV/0!</v>
      </c>
      <c r="G35" s="328">
        <f>SUM(G11:G34)</f>
        <v>0</v>
      </c>
      <c r="H35" s="328">
        <f>SUM(H11:H34)</f>
        <v>0</v>
      </c>
      <c r="I35" s="221" t="e">
        <f>H35/G35*100</f>
        <v>#DIV/0!</v>
      </c>
      <c r="J35" s="328">
        <f>SUM(J11:J34)</f>
        <v>0</v>
      </c>
      <c r="K35" s="328">
        <f>SUM(K11:K34)</f>
        <v>0</v>
      </c>
      <c r="L35" s="221" t="e">
        <f>K35/J35*100</f>
        <v>#DIV/0!</v>
      </c>
    </row>
    <row r="36" spans="1:12" ht="20.100000000000001" customHeight="1" x14ac:dyDescent="0.25"/>
    <row r="37" spans="1:12" x14ac:dyDescent="0.25">
      <c r="A37" s="733" t="s">
        <v>388</v>
      </c>
      <c r="B37" s="733"/>
      <c r="C37" s="733"/>
      <c r="D37" s="733"/>
      <c r="E37" s="733"/>
      <c r="F37" s="733"/>
      <c r="G37" s="733"/>
      <c r="H37" s="727"/>
      <c r="I37" s="727"/>
      <c r="J37" s="727"/>
    </row>
    <row r="38" spans="1:12" x14ac:dyDescent="0.2">
      <c r="A38" s="1004" t="s">
        <v>697</v>
      </c>
      <c r="B38" s="733"/>
      <c r="C38" s="733"/>
      <c r="D38" s="733"/>
      <c r="E38" s="733"/>
      <c r="F38" s="733"/>
      <c r="G38" s="733"/>
      <c r="H38" s="727"/>
      <c r="I38" s="727"/>
      <c r="J38" s="727"/>
    </row>
    <row r="39" spans="1:12" x14ac:dyDescent="0.25">
      <c r="A39" s="733"/>
      <c r="B39" s="733" t="s">
        <v>698</v>
      </c>
      <c r="C39" s="733"/>
      <c r="D39" s="733"/>
      <c r="E39" s="733"/>
      <c r="F39" s="733"/>
      <c r="G39" s="733"/>
      <c r="H39" s="727"/>
      <c r="I39" s="727"/>
      <c r="J39" s="727"/>
    </row>
    <row r="40" spans="1:12" x14ac:dyDescent="0.25">
      <c r="A40" s="733"/>
      <c r="B40" s="733" t="s">
        <v>699</v>
      </c>
      <c r="C40" s="733"/>
      <c r="D40" s="733"/>
      <c r="E40" s="733"/>
      <c r="F40" s="733"/>
      <c r="G40" s="733"/>
      <c r="H40" s="727"/>
      <c r="I40" s="727"/>
      <c r="J40" s="727"/>
    </row>
  </sheetData>
  <mergeCells count="13">
    <mergeCell ref="H8:I8"/>
    <mergeCell ref="J8:J9"/>
    <mergeCell ref="K8:L8"/>
    <mergeCell ref="A3:L3"/>
    <mergeCell ref="A7:A9"/>
    <mergeCell ref="B7:B9"/>
    <mergeCell ref="C7:C9"/>
    <mergeCell ref="D7:F7"/>
    <mergeCell ref="G7:I7"/>
    <mergeCell ref="J7:L7"/>
    <mergeCell ref="D8:D9"/>
    <mergeCell ref="E8:F8"/>
    <mergeCell ref="G8:G9"/>
  </mergeCells>
  <printOptions horizontalCentered="1"/>
  <pageMargins left="0.55000000000000004" right="0.48" top="1.14173228346457" bottom="0.90551181102362199" header="0" footer="0"/>
  <pageSetup paperSize="9" scale="72" orientation="landscape" horizontalDpi="300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F388E-9F82-43C0-8249-C2AFAC26EE2D}">
  <sheetPr codeName="Sheet45">
    <tabColor rgb="FF92D050"/>
    <pageSetUpPr fitToPage="1"/>
  </sheetPr>
  <dimension ref="A1:X36"/>
  <sheetViews>
    <sheetView zoomScale="60" zoomScaleNormal="60" workbookViewId="0">
      <pane xSplit="3" ySplit="9" topLeftCell="D10" activePane="bottomRight" state="frozen"/>
      <selection activeCell="A4" sqref="A4:Y5"/>
      <selection pane="topRight" activeCell="A4" sqref="A4:Y5"/>
      <selection pane="bottomLeft" activeCell="A4" sqref="A4:Y5"/>
      <selection pane="bottomRight" activeCell="M42" sqref="M42"/>
    </sheetView>
  </sheetViews>
  <sheetFormatPr defaultColWidth="21.7109375" defaultRowHeight="15" x14ac:dyDescent="0.25"/>
  <cols>
    <col min="1" max="1" width="5.7109375" style="702" customWidth="1"/>
    <col min="2" max="2" width="24" style="702" customWidth="1"/>
    <col min="3" max="3" width="24.28515625" style="702" customWidth="1"/>
    <col min="4" max="5" width="25.7109375" style="702" customWidth="1"/>
    <col min="6" max="13" width="20.28515625" style="702" customWidth="1"/>
    <col min="14" max="14" width="9.28515625" style="148" customWidth="1"/>
    <col min="15" max="18" width="8.28515625" style="148" customWidth="1"/>
    <col min="19" max="19" width="9.28515625" style="148" customWidth="1"/>
    <col min="20" max="20" width="8.28515625" style="148" customWidth="1"/>
    <col min="21" max="21" width="9.28515625" style="148" customWidth="1"/>
    <col min="22" max="22" width="8.28515625" style="148" customWidth="1"/>
    <col min="23" max="23" width="9.28515625" style="148" customWidth="1"/>
    <col min="24" max="24" width="8.28515625" style="148" customWidth="1"/>
    <col min="25" max="240" width="9.28515625" style="148" customWidth="1"/>
    <col min="241" max="241" width="5.7109375" style="148" customWidth="1"/>
    <col min="242" max="257" width="21.7109375" style="148"/>
    <col min="258" max="258" width="5.7109375" style="148" customWidth="1"/>
    <col min="259" max="261" width="25.7109375" style="148" customWidth="1"/>
    <col min="262" max="265" width="20.28515625" style="148" customWidth="1"/>
    <col min="266" max="266" width="9.7109375" style="148" bestFit="1" customWidth="1"/>
    <col min="267" max="267" width="8.28515625" style="148" customWidth="1"/>
    <col min="268" max="268" width="9.28515625" style="148" customWidth="1"/>
    <col min="269" max="269" width="8.28515625" style="148" customWidth="1"/>
    <col min="270" max="270" width="9.28515625" style="148" customWidth="1"/>
    <col min="271" max="274" width="8.28515625" style="148" customWidth="1"/>
    <col min="275" max="275" width="9.28515625" style="148" customWidth="1"/>
    <col min="276" max="276" width="8.28515625" style="148" customWidth="1"/>
    <col min="277" max="277" width="9.28515625" style="148" customWidth="1"/>
    <col min="278" max="278" width="8.28515625" style="148" customWidth="1"/>
    <col min="279" max="279" width="9.28515625" style="148" customWidth="1"/>
    <col min="280" max="280" width="8.28515625" style="148" customWidth="1"/>
    <col min="281" max="496" width="9.28515625" style="148" customWidth="1"/>
    <col min="497" max="497" width="5.7109375" style="148" customWidth="1"/>
    <col min="498" max="513" width="21.7109375" style="148"/>
    <col min="514" max="514" width="5.7109375" style="148" customWidth="1"/>
    <col min="515" max="517" width="25.7109375" style="148" customWidth="1"/>
    <col min="518" max="521" width="20.28515625" style="148" customWidth="1"/>
    <col min="522" max="522" width="9.7109375" style="148" bestFit="1" customWidth="1"/>
    <col min="523" max="523" width="8.28515625" style="148" customWidth="1"/>
    <col min="524" max="524" width="9.28515625" style="148" customWidth="1"/>
    <col min="525" max="525" width="8.28515625" style="148" customWidth="1"/>
    <col min="526" max="526" width="9.28515625" style="148" customWidth="1"/>
    <col min="527" max="530" width="8.28515625" style="148" customWidth="1"/>
    <col min="531" max="531" width="9.28515625" style="148" customWidth="1"/>
    <col min="532" max="532" width="8.28515625" style="148" customWidth="1"/>
    <col min="533" max="533" width="9.28515625" style="148" customWidth="1"/>
    <col min="534" max="534" width="8.28515625" style="148" customWidth="1"/>
    <col min="535" max="535" width="9.28515625" style="148" customWidth="1"/>
    <col min="536" max="536" width="8.28515625" style="148" customWidth="1"/>
    <col min="537" max="752" width="9.28515625" style="148" customWidth="1"/>
    <col min="753" max="753" width="5.7109375" style="148" customWidth="1"/>
    <col min="754" max="769" width="21.7109375" style="148"/>
    <col min="770" max="770" width="5.7109375" style="148" customWidth="1"/>
    <col min="771" max="773" width="25.7109375" style="148" customWidth="1"/>
    <col min="774" max="777" width="20.28515625" style="148" customWidth="1"/>
    <col min="778" max="778" width="9.7109375" style="148" bestFit="1" customWidth="1"/>
    <col min="779" max="779" width="8.28515625" style="148" customWidth="1"/>
    <col min="780" max="780" width="9.28515625" style="148" customWidth="1"/>
    <col min="781" max="781" width="8.28515625" style="148" customWidth="1"/>
    <col min="782" max="782" width="9.28515625" style="148" customWidth="1"/>
    <col min="783" max="786" width="8.28515625" style="148" customWidth="1"/>
    <col min="787" max="787" width="9.28515625" style="148" customWidth="1"/>
    <col min="788" max="788" width="8.28515625" style="148" customWidth="1"/>
    <col min="789" max="789" width="9.28515625" style="148" customWidth="1"/>
    <col min="790" max="790" width="8.28515625" style="148" customWidth="1"/>
    <col min="791" max="791" width="9.28515625" style="148" customWidth="1"/>
    <col min="792" max="792" width="8.28515625" style="148" customWidth="1"/>
    <col min="793" max="1008" width="9.28515625" style="148" customWidth="1"/>
    <col min="1009" max="1009" width="5.7109375" style="148" customWidth="1"/>
    <col min="1010" max="1025" width="21.7109375" style="148"/>
    <col min="1026" max="1026" width="5.7109375" style="148" customWidth="1"/>
    <col min="1027" max="1029" width="25.7109375" style="148" customWidth="1"/>
    <col min="1030" max="1033" width="20.28515625" style="148" customWidth="1"/>
    <col min="1034" max="1034" width="9.7109375" style="148" bestFit="1" customWidth="1"/>
    <col min="1035" max="1035" width="8.28515625" style="148" customWidth="1"/>
    <col min="1036" max="1036" width="9.28515625" style="148" customWidth="1"/>
    <col min="1037" max="1037" width="8.28515625" style="148" customWidth="1"/>
    <col min="1038" max="1038" width="9.28515625" style="148" customWidth="1"/>
    <col min="1039" max="1042" width="8.28515625" style="148" customWidth="1"/>
    <col min="1043" max="1043" width="9.28515625" style="148" customWidth="1"/>
    <col min="1044" max="1044" width="8.28515625" style="148" customWidth="1"/>
    <col min="1045" max="1045" width="9.28515625" style="148" customWidth="1"/>
    <col min="1046" max="1046" width="8.28515625" style="148" customWidth="1"/>
    <col min="1047" max="1047" width="9.28515625" style="148" customWidth="1"/>
    <col min="1048" max="1048" width="8.28515625" style="148" customWidth="1"/>
    <col min="1049" max="1264" width="9.28515625" style="148" customWidth="1"/>
    <col min="1265" max="1265" width="5.7109375" style="148" customWidth="1"/>
    <col min="1266" max="1281" width="21.7109375" style="148"/>
    <col min="1282" max="1282" width="5.7109375" style="148" customWidth="1"/>
    <col min="1283" max="1285" width="25.7109375" style="148" customWidth="1"/>
    <col min="1286" max="1289" width="20.28515625" style="148" customWidth="1"/>
    <col min="1290" max="1290" width="9.7109375" style="148" bestFit="1" customWidth="1"/>
    <col min="1291" max="1291" width="8.28515625" style="148" customWidth="1"/>
    <col min="1292" max="1292" width="9.28515625" style="148" customWidth="1"/>
    <col min="1293" max="1293" width="8.28515625" style="148" customWidth="1"/>
    <col min="1294" max="1294" width="9.28515625" style="148" customWidth="1"/>
    <col min="1295" max="1298" width="8.28515625" style="148" customWidth="1"/>
    <col min="1299" max="1299" width="9.28515625" style="148" customWidth="1"/>
    <col min="1300" max="1300" width="8.28515625" style="148" customWidth="1"/>
    <col min="1301" max="1301" width="9.28515625" style="148" customWidth="1"/>
    <col min="1302" max="1302" width="8.28515625" style="148" customWidth="1"/>
    <col min="1303" max="1303" width="9.28515625" style="148" customWidth="1"/>
    <col min="1304" max="1304" width="8.28515625" style="148" customWidth="1"/>
    <col min="1305" max="1520" width="9.28515625" style="148" customWidth="1"/>
    <col min="1521" max="1521" width="5.7109375" style="148" customWidth="1"/>
    <col min="1522" max="1537" width="21.7109375" style="148"/>
    <col min="1538" max="1538" width="5.7109375" style="148" customWidth="1"/>
    <col min="1539" max="1541" width="25.7109375" style="148" customWidth="1"/>
    <col min="1542" max="1545" width="20.28515625" style="148" customWidth="1"/>
    <col min="1546" max="1546" width="9.7109375" style="148" bestFit="1" customWidth="1"/>
    <col min="1547" max="1547" width="8.28515625" style="148" customWidth="1"/>
    <col min="1548" max="1548" width="9.28515625" style="148" customWidth="1"/>
    <col min="1549" max="1549" width="8.28515625" style="148" customWidth="1"/>
    <col min="1550" max="1550" width="9.28515625" style="148" customWidth="1"/>
    <col min="1551" max="1554" width="8.28515625" style="148" customWidth="1"/>
    <col min="1555" max="1555" width="9.28515625" style="148" customWidth="1"/>
    <col min="1556" max="1556" width="8.28515625" style="148" customWidth="1"/>
    <col min="1557" max="1557" width="9.28515625" style="148" customWidth="1"/>
    <col min="1558" max="1558" width="8.28515625" style="148" customWidth="1"/>
    <col min="1559" max="1559" width="9.28515625" style="148" customWidth="1"/>
    <col min="1560" max="1560" width="8.28515625" style="148" customWidth="1"/>
    <col min="1561" max="1776" width="9.28515625" style="148" customWidth="1"/>
    <col min="1777" max="1777" width="5.7109375" style="148" customWidth="1"/>
    <col min="1778" max="1793" width="21.7109375" style="148"/>
    <col min="1794" max="1794" width="5.7109375" style="148" customWidth="1"/>
    <col min="1795" max="1797" width="25.7109375" style="148" customWidth="1"/>
    <col min="1798" max="1801" width="20.28515625" style="148" customWidth="1"/>
    <col min="1802" max="1802" width="9.7109375" style="148" bestFit="1" customWidth="1"/>
    <col min="1803" max="1803" width="8.28515625" style="148" customWidth="1"/>
    <col min="1804" max="1804" width="9.28515625" style="148" customWidth="1"/>
    <col min="1805" max="1805" width="8.28515625" style="148" customWidth="1"/>
    <col min="1806" max="1806" width="9.28515625" style="148" customWidth="1"/>
    <col min="1807" max="1810" width="8.28515625" style="148" customWidth="1"/>
    <col min="1811" max="1811" width="9.28515625" style="148" customWidth="1"/>
    <col min="1812" max="1812" width="8.28515625" style="148" customWidth="1"/>
    <col min="1813" max="1813" width="9.28515625" style="148" customWidth="1"/>
    <col min="1814" max="1814" width="8.28515625" style="148" customWidth="1"/>
    <col min="1815" max="1815" width="9.28515625" style="148" customWidth="1"/>
    <col min="1816" max="1816" width="8.28515625" style="148" customWidth="1"/>
    <col min="1817" max="2032" width="9.28515625" style="148" customWidth="1"/>
    <col min="2033" max="2033" width="5.7109375" style="148" customWidth="1"/>
    <col min="2034" max="2049" width="21.7109375" style="148"/>
    <col min="2050" max="2050" width="5.7109375" style="148" customWidth="1"/>
    <col min="2051" max="2053" width="25.7109375" style="148" customWidth="1"/>
    <col min="2054" max="2057" width="20.28515625" style="148" customWidth="1"/>
    <col min="2058" max="2058" width="9.7109375" style="148" bestFit="1" customWidth="1"/>
    <col min="2059" max="2059" width="8.28515625" style="148" customWidth="1"/>
    <col min="2060" max="2060" width="9.28515625" style="148" customWidth="1"/>
    <col min="2061" max="2061" width="8.28515625" style="148" customWidth="1"/>
    <col min="2062" max="2062" width="9.28515625" style="148" customWidth="1"/>
    <col min="2063" max="2066" width="8.28515625" style="148" customWidth="1"/>
    <col min="2067" max="2067" width="9.28515625" style="148" customWidth="1"/>
    <col min="2068" max="2068" width="8.28515625" style="148" customWidth="1"/>
    <col min="2069" max="2069" width="9.28515625" style="148" customWidth="1"/>
    <col min="2070" max="2070" width="8.28515625" style="148" customWidth="1"/>
    <col min="2071" max="2071" width="9.28515625" style="148" customWidth="1"/>
    <col min="2072" max="2072" width="8.28515625" style="148" customWidth="1"/>
    <col min="2073" max="2288" width="9.28515625" style="148" customWidth="1"/>
    <col min="2289" max="2289" width="5.7109375" style="148" customWidth="1"/>
    <col min="2290" max="2305" width="21.7109375" style="148"/>
    <col min="2306" max="2306" width="5.7109375" style="148" customWidth="1"/>
    <col min="2307" max="2309" width="25.7109375" style="148" customWidth="1"/>
    <col min="2310" max="2313" width="20.28515625" style="148" customWidth="1"/>
    <col min="2314" max="2314" width="9.7109375" style="148" bestFit="1" customWidth="1"/>
    <col min="2315" max="2315" width="8.28515625" style="148" customWidth="1"/>
    <col min="2316" max="2316" width="9.28515625" style="148" customWidth="1"/>
    <col min="2317" max="2317" width="8.28515625" style="148" customWidth="1"/>
    <col min="2318" max="2318" width="9.28515625" style="148" customWidth="1"/>
    <col min="2319" max="2322" width="8.28515625" style="148" customWidth="1"/>
    <col min="2323" max="2323" width="9.28515625" style="148" customWidth="1"/>
    <col min="2324" max="2324" width="8.28515625" style="148" customWidth="1"/>
    <col min="2325" max="2325" width="9.28515625" style="148" customWidth="1"/>
    <col min="2326" max="2326" width="8.28515625" style="148" customWidth="1"/>
    <col min="2327" max="2327" width="9.28515625" style="148" customWidth="1"/>
    <col min="2328" max="2328" width="8.28515625" style="148" customWidth="1"/>
    <col min="2329" max="2544" width="9.28515625" style="148" customWidth="1"/>
    <col min="2545" max="2545" width="5.7109375" style="148" customWidth="1"/>
    <col min="2546" max="2561" width="21.7109375" style="148"/>
    <col min="2562" max="2562" width="5.7109375" style="148" customWidth="1"/>
    <col min="2563" max="2565" width="25.7109375" style="148" customWidth="1"/>
    <col min="2566" max="2569" width="20.28515625" style="148" customWidth="1"/>
    <col min="2570" max="2570" width="9.7109375" style="148" bestFit="1" customWidth="1"/>
    <col min="2571" max="2571" width="8.28515625" style="148" customWidth="1"/>
    <col min="2572" max="2572" width="9.28515625" style="148" customWidth="1"/>
    <col min="2573" max="2573" width="8.28515625" style="148" customWidth="1"/>
    <col min="2574" max="2574" width="9.28515625" style="148" customWidth="1"/>
    <col min="2575" max="2578" width="8.28515625" style="148" customWidth="1"/>
    <col min="2579" max="2579" width="9.28515625" style="148" customWidth="1"/>
    <col min="2580" max="2580" width="8.28515625" style="148" customWidth="1"/>
    <col min="2581" max="2581" width="9.28515625" style="148" customWidth="1"/>
    <col min="2582" max="2582" width="8.28515625" style="148" customWidth="1"/>
    <col min="2583" max="2583" width="9.28515625" style="148" customWidth="1"/>
    <col min="2584" max="2584" width="8.28515625" style="148" customWidth="1"/>
    <col min="2585" max="2800" width="9.28515625" style="148" customWidth="1"/>
    <col min="2801" max="2801" width="5.7109375" style="148" customWidth="1"/>
    <col min="2802" max="2817" width="21.7109375" style="148"/>
    <col min="2818" max="2818" width="5.7109375" style="148" customWidth="1"/>
    <col min="2819" max="2821" width="25.7109375" style="148" customWidth="1"/>
    <col min="2822" max="2825" width="20.28515625" style="148" customWidth="1"/>
    <col min="2826" max="2826" width="9.7109375" style="148" bestFit="1" customWidth="1"/>
    <col min="2827" max="2827" width="8.28515625" style="148" customWidth="1"/>
    <col min="2828" max="2828" width="9.28515625" style="148" customWidth="1"/>
    <col min="2829" max="2829" width="8.28515625" style="148" customWidth="1"/>
    <col min="2830" max="2830" width="9.28515625" style="148" customWidth="1"/>
    <col min="2831" max="2834" width="8.28515625" style="148" customWidth="1"/>
    <col min="2835" max="2835" width="9.28515625" style="148" customWidth="1"/>
    <col min="2836" max="2836" width="8.28515625" style="148" customWidth="1"/>
    <col min="2837" max="2837" width="9.28515625" style="148" customWidth="1"/>
    <col min="2838" max="2838" width="8.28515625" style="148" customWidth="1"/>
    <col min="2839" max="2839" width="9.28515625" style="148" customWidth="1"/>
    <col min="2840" max="2840" width="8.28515625" style="148" customWidth="1"/>
    <col min="2841" max="3056" width="9.28515625" style="148" customWidth="1"/>
    <col min="3057" max="3057" width="5.7109375" style="148" customWidth="1"/>
    <col min="3058" max="3073" width="21.7109375" style="148"/>
    <col min="3074" max="3074" width="5.7109375" style="148" customWidth="1"/>
    <col min="3075" max="3077" width="25.7109375" style="148" customWidth="1"/>
    <col min="3078" max="3081" width="20.28515625" style="148" customWidth="1"/>
    <col min="3082" max="3082" width="9.7109375" style="148" bestFit="1" customWidth="1"/>
    <col min="3083" max="3083" width="8.28515625" style="148" customWidth="1"/>
    <col min="3084" max="3084" width="9.28515625" style="148" customWidth="1"/>
    <col min="3085" max="3085" width="8.28515625" style="148" customWidth="1"/>
    <col min="3086" max="3086" width="9.28515625" style="148" customWidth="1"/>
    <col min="3087" max="3090" width="8.28515625" style="148" customWidth="1"/>
    <col min="3091" max="3091" width="9.28515625" style="148" customWidth="1"/>
    <col min="3092" max="3092" width="8.28515625" style="148" customWidth="1"/>
    <col min="3093" max="3093" width="9.28515625" style="148" customWidth="1"/>
    <col min="3094" max="3094" width="8.28515625" style="148" customWidth="1"/>
    <col min="3095" max="3095" width="9.28515625" style="148" customWidth="1"/>
    <col min="3096" max="3096" width="8.28515625" style="148" customWidth="1"/>
    <col min="3097" max="3312" width="9.28515625" style="148" customWidth="1"/>
    <col min="3313" max="3313" width="5.7109375" style="148" customWidth="1"/>
    <col min="3314" max="3329" width="21.7109375" style="148"/>
    <col min="3330" max="3330" width="5.7109375" style="148" customWidth="1"/>
    <col min="3331" max="3333" width="25.7109375" style="148" customWidth="1"/>
    <col min="3334" max="3337" width="20.28515625" style="148" customWidth="1"/>
    <col min="3338" max="3338" width="9.7109375" style="148" bestFit="1" customWidth="1"/>
    <col min="3339" max="3339" width="8.28515625" style="148" customWidth="1"/>
    <col min="3340" max="3340" width="9.28515625" style="148" customWidth="1"/>
    <col min="3341" max="3341" width="8.28515625" style="148" customWidth="1"/>
    <col min="3342" max="3342" width="9.28515625" style="148" customWidth="1"/>
    <col min="3343" max="3346" width="8.28515625" style="148" customWidth="1"/>
    <col min="3347" max="3347" width="9.28515625" style="148" customWidth="1"/>
    <col min="3348" max="3348" width="8.28515625" style="148" customWidth="1"/>
    <col min="3349" max="3349" width="9.28515625" style="148" customWidth="1"/>
    <col min="3350" max="3350" width="8.28515625" style="148" customWidth="1"/>
    <col min="3351" max="3351" width="9.28515625" style="148" customWidth="1"/>
    <col min="3352" max="3352" width="8.28515625" style="148" customWidth="1"/>
    <col min="3353" max="3568" width="9.28515625" style="148" customWidth="1"/>
    <col min="3569" max="3569" width="5.7109375" style="148" customWidth="1"/>
    <col min="3570" max="3585" width="21.7109375" style="148"/>
    <col min="3586" max="3586" width="5.7109375" style="148" customWidth="1"/>
    <col min="3587" max="3589" width="25.7109375" style="148" customWidth="1"/>
    <col min="3590" max="3593" width="20.28515625" style="148" customWidth="1"/>
    <col min="3594" max="3594" width="9.7109375" style="148" bestFit="1" customWidth="1"/>
    <col min="3595" max="3595" width="8.28515625" style="148" customWidth="1"/>
    <col min="3596" max="3596" width="9.28515625" style="148" customWidth="1"/>
    <col min="3597" max="3597" width="8.28515625" style="148" customWidth="1"/>
    <col min="3598" max="3598" width="9.28515625" style="148" customWidth="1"/>
    <col min="3599" max="3602" width="8.28515625" style="148" customWidth="1"/>
    <col min="3603" max="3603" width="9.28515625" style="148" customWidth="1"/>
    <col min="3604" max="3604" width="8.28515625" style="148" customWidth="1"/>
    <col min="3605" max="3605" width="9.28515625" style="148" customWidth="1"/>
    <col min="3606" max="3606" width="8.28515625" style="148" customWidth="1"/>
    <col min="3607" max="3607" width="9.28515625" style="148" customWidth="1"/>
    <col min="3608" max="3608" width="8.28515625" style="148" customWidth="1"/>
    <col min="3609" max="3824" width="9.28515625" style="148" customWidth="1"/>
    <col min="3825" max="3825" width="5.7109375" style="148" customWidth="1"/>
    <col min="3826" max="3841" width="21.7109375" style="148"/>
    <col min="3842" max="3842" width="5.7109375" style="148" customWidth="1"/>
    <col min="3843" max="3845" width="25.7109375" style="148" customWidth="1"/>
    <col min="3846" max="3849" width="20.28515625" style="148" customWidth="1"/>
    <col min="3850" max="3850" width="9.7109375" style="148" bestFit="1" customWidth="1"/>
    <col min="3851" max="3851" width="8.28515625" style="148" customWidth="1"/>
    <col min="3852" max="3852" width="9.28515625" style="148" customWidth="1"/>
    <col min="3853" max="3853" width="8.28515625" style="148" customWidth="1"/>
    <col min="3854" max="3854" width="9.28515625" style="148" customWidth="1"/>
    <col min="3855" max="3858" width="8.28515625" style="148" customWidth="1"/>
    <col min="3859" max="3859" width="9.28515625" style="148" customWidth="1"/>
    <col min="3860" max="3860" width="8.28515625" style="148" customWidth="1"/>
    <col min="3861" max="3861" width="9.28515625" style="148" customWidth="1"/>
    <col min="3862" max="3862" width="8.28515625" style="148" customWidth="1"/>
    <col min="3863" max="3863" width="9.28515625" style="148" customWidth="1"/>
    <col min="3864" max="3864" width="8.28515625" style="148" customWidth="1"/>
    <col min="3865" max="4080" width="9.28515625" style="148" customWidth="1"/>
    <col min="4081" max="4081" width="5.7109375" style="148" customWidth="1"/>
    <col min="4082" max="4097" width="21.7109375" style="148"/>
    <col min="4098" max="4098" width="5.7109375" style="148" customWidth="1"/>
    <col min="4099" max="4101" width="25.7109375" style="148" customWidth="1"/>
    <col min="4102" max="4105" width="20.28515625" style="148" customWidth="1"/>
    <col min="4106" max="4106" width="9.7109375" style="148" bestFit="1" customWidth="1"/>
    <col min="4107" max="4107" width="8.28515625" style="148" customWidth="1"/>
    <col min="4108" max="4108" width="9.28515625" style="148" customWidth="1"/>
    <col min="4109" max="4109" width="8.28515625" style="148" customWidth="1"/>
    <col min="4110" max="4110" width="9.28515625" style="148" customWidth="1"/>
    <col min="4111" max="4114" width="8.28515625" style="148" customWidth="1"/>
    <col min="4115" max="4115" width="9.28515625" style="148" customWidth="1"/>
    <col min="4116" max="4116" width="8.28515625" style="148" customWidth="1"/>
    <col min="4117" max="4117" width="9.28515625" style="148" customWidth="1"/>
    <col min="4118" max="4118" width="8.28515625" style="148" customWidth="1"/>
    <col min="4119" max="4119" width="9.28515625" style="148" customWidth="1"/>
    <col min="4120" max="4120" width="8.28515625" style="148" customWidth="1"/>
    <col min="4121" max="4336" width="9.28515625" style="148" customWidth="1"/>
    <col min="4337" max="4337" width="5.7109375" style="148" customWidth="1"/>
    <col min="4338" max="4353" width="21.7109375" style="148"/>
    <col min="4354" max="4354" width="5.7109375" style="148" customWidth="1"/>
    <col min="4355" max="4357" width="25.7109375" style="148" customWidth="1"/>
    <col min="4358" max="4361" width="20.28515625" style="148" customWidth="1"/>
    <col min="4362" max="4362" width="9.7109375" style="148" bestFit="1" customWidth="1"/>
    <col min="4363" max="4363" width="8.28515625" style="148" customWidth="1"/>
    <col min="4364" max="4364" width="9.28515625" style="148" customWidth="1"/>
    <col min="4365" max="4365" width="8.28515625" style="148" customWidth="1"/>
    <col min="4366" max="4366" width="9.28515625" style="148" customWidth="1"/>
    <col min="4367" max="4370" width="8.28515625" style="148" customWidth="1"/>
    <col min="4371" max="4371" width="9.28515625" style="148" customWidth="1"/>
    <col min="4372" max="4372" width="8.28515625" style="148" customWidth="1"/>
    <col min="4373" max="4373" width="9.28515625" style="148" customWidth="1"/>
    <col min="4374" max="4374" width="8.28515625" style="148" customWidth="1"/>
    <col min="4375" max="4375" width="9.28515625" style="148" customWidth="1"/>
    <col min="4376" max="4376" width="8.28515625" style="148" customWidth="1"/>
    <col min="4377" max="4592" width="9.28515625" style="148" customWidth="1"/>
    <col min="4593" max="4593" width="5.7109375" style="148" customWidth="1"/>
    <col min="4594" max="4609" width="21.7109375" style="148"/>
    <col min="4610" max="4610" width="5.7109375" style="148" customWidth="1"/>
    <col min="4611" max="4613" width="25.7109375" style="148" customWidth="1"/>
    <col min="4614" max="4617" width="20.28515625" style="148" customWidth="1"/>
    <col min="4618" max="4618" width="9.7109375" style="148" bestFit="1" customWidth="1"/>
    <col min="4619" max="4619" width="8.28515625" style="148" customWidth="1"/>
    <col min="4620" max="4620" width="9.28515625" style="148" customWidth="1"/>
    <col min="4621" max="4621" width="8.28515625" style="148" customWidth="1"/>
    <col min="4622" max="4622" width="9.28515625" style="148" customWidth="1"/>
    <col min="4623" max="4626" width="8.28515625" style="148" customWidth="1"/>
    <col min="4627" max="4627" width="9.28515625" style="148" customWidth="1"/>
    <col min="4628" max="4628" width="8.28515625" style="148" customWidth="1"/>
    <col min="4629" max="4629" width="9.28515625" style="148" customWidth="1"/>
    <col min="4630" max="4630" width="8.28515625" style="148" customWidth="1"/>
    <col min="4631" max="4631" width="9.28515625" style="148" customWidth="1"/>
    <col min="4632" max="4632" width="8.28515625" style="148" customWidth="1"/>
    <col min="4633" max="4848" width="9.28515625" style="148" customWidth="1"/>
    <col min="4849" max="4849" width="5.7109375" style="148" customWidth="1"/>
    <col min="4850" max="4865" width="21.7109375" style="148"/>
    <col min="4866" max="4866" width="5.7109375" style="148" customWidth="1"/>
    <col min="4867" max="4869" width="25.7109375" style="148" customWidth="1"/>
    <col min="4870" max="4873" width="20.28515625" style="148" customWidth="1"/>
    <col min="4874" max="4874" width="9.7109375" style="148" bestFit="1" customWidth="1"/>
    <col min="4875" max="4875" width="8.28515625" style="148" customWidth="1"/>
    <col min="4876" max="4876" width="9.28515625" style="148" customWidth="1"/>
    <col min="4877" max="4877" width="8.28515625" style="148" customWidth="1"/>
    <col min="4878" max="4878" width="9.28515625" style="148" customWidth="1"/>
    <col min="4879" max="4882" width="8.28515625" style="148" customWidth="1"/>
    <col min="4883" max="4883" width="9.28515625" style="148" customWidth="1"/>
    <col min="4884" max="4884" width="8.28515625" style="148" customWidth="1"/>
    <col min="4885" max="4885" width="9.28515625" style="148" customWidth="1"/>
    <col min="4886" max="4886" width="8.28515625" style="148" customWidth="1"/>
    <col min="4887" max="4887" width="9.28515625" style="148" customWidth="1"/>
    <col min="4888" max="4888" width="8.28515625" style="148" customWidth="1"/>
    <col min="4889" max="5104" width="9.28515625" style="148" customWidth="1"/>
    <col min="5105" max="5105" width="5.7109375" style="148" customWidth="1"/>
    <col min="5106" max="5121" width="21.7109375" style="148"/>
    <col min="5122" max="5122" width="5.7109375" style="148" customWidth="1"/>
    <col min="5123" max="5125" width="25.7109375" style="148" customWidth="1"/>
    <col min="5126" max="5129" width="20.28515625" style="148" customWidth="1"/>
    <col min="5130" max="5130" width="9.7109375" style="148" bestFit="1" customWidth="1"/>
    <col min="5131" max="5131" width="8.28515625" style="148" customWidth="1"/>
    <col min="5132" max="5132" width="9.28515625" style="148" customWidth="1"/>
    <col min="5133" max="5133" width="8.28515625" style="148" customWidth="1"/>
    <col min="5134" max="5134" width="9.28515625" style="148" customWidth="1"/>
    <col min="5135" max="5138" width="8.28515625" style="148" customWidth="1"/>
    <col min="5139" max="5139" width="9.28515625" style="148" customWidth="1"/>
    <col min="5140" max="5140" width="8.28515625" style="148" customWidth="1"/>
    <col min="5141" max="5141" width="9.28515625" style="148" customWidth="1"/>
    <col min="5142" max="5142" width="8.28515625" style="148" customWidth="1"/>
    <col min="5143" max="5143" width="9.28515625" style="148" customWidth="1"/>
    <col min="5144" max="5144" width="8.28515625" style="148" customWidth="1"/>
    <col min="5145" max="5360" width="9.28515625" style="148" customWidth="1"/>
    <col min="5361" max="5361" width="5.7109375" style="148" customWidth="1"/>
    <col min="5362" max="5377" width="21.7109375" style="148"/>
    <col min="5378" max="5378" width="5.7109375" style="148" customWidth="1"/>
    <col min="5379" max="5381" width="25.7109375" style="148" customWidth="1"/>
    <col min="5382" max="5385" width="20.28515625" style="148" customWidth="1"/>
    <col min="5386" max="5386" width="9.7109375" style="148" bestFit="1" customWidth="1"/>
    <col min="5387" max="5387" width="8.28515625" style="148" customWidth="1"/>
    <col min="5388" max="5388" width="9.28515625" style="148" customWidth="1"/>
    <col min="5389" max="5389" width="8.28515625" style="148" customWidth="1"/>
    <col min="5390" max="5390" width="9.28515625" style="148" customWidth="1"/>
    <col min="5391" max="5394" width="8.28515625" style="148" customWidth="1"/>
    <col min="5395" max="5395" width="9.28515625" style="148" customWidth="1"/>
    <col min="5396" max="5396" width="8.28515625" style="148" customWidth="1"/>
    <col min="5397" max="5397" width="9.28515625" style="148" customWidth="1"/>
    <col min="5398" max="5398" width="8.28515625" style="148" customWidth="1"/>
    <col min="5399" max="5399" width="9.28515625" style="148" customWidth="1"/>
    <col min="5400" max="5400" width="8.28515625" style="148" customWidth="1"/>
    <col min="5401" max="5616" width="9.28515625" style="148" customWidth="1"/>
    <col min="5617" max="5617" width="5.7109375" style="148" customWidth="1"/>
    <col min="5618" max="5633" width="21.7109375" style="148"/>
    <col min="5634" max="5634" width="5.7109375" style="148" customWidth="1"/>
    <col min="5635" max="5637" width="25.7109375" style="148" customWidth="1"/>
    <col min="5638" max="5641" width="20.28515625" style="148" customWidth="1"/>
    <col min="5642" max="5642" width="9.7109375" style="148" bestFit="1" customWidth="1"/>
    <col min="5643" max="5643" width="8.28515625" style="148" customWidth="1"/>
    <col min="5644" max="5644" width="9.28515625" style="148" customWidth="1"/>
    <col min="5645" max="5645" width="8.28515625" style="148" customWidth="1"/>
    <col min="5646" max="5646" width="9.28515625" style="148" customWidth="1"/>
    <col min="5647" max="5650" width="8.28515625" style="148" customWidth="1"/>
    <col min="5651" max="5651" width="9.28515625" style="148" customWidth="1"/>
    <col min="5652" max="5652" width="8.28515625" style="148" customWidth="1"/>
    <col min="5653" max="5653" width="9.28515625" style="148" customWidth="1"/>
    <col min="5654" max="5654" width="8.28515625" style="148" customWidth="1"/>
    <col min="5655" max="5655" width="9.28515625" style="148" customWidth="1"/>
    <col min="5656" max="5656" width="8.28515625" style="148" customWidth="1"/>
    <col min="5657" max="5872" width="9.28515625" style="148" customWidth="1"/>
    <col min="5873" max="5873" width="5.7109375" style="148" customWidth="1"/>
    <col min="5874" max="5889" width="21.7109375" style="148"/>
    <col min="5890" max="5890" width="5.7109375" style="148" customWidth="1"/>
    <col min="5891" max="5893" width="25.7109375" style="148" customWidth="1"/>
    <col min="5894" max="5897" width="20.28515625" style="148" customWidth="1"/>
    <col min="5898" max="5898" width="9.7109375" style="148" bestFit="1" customWidth="1"/>
    <col min="5899" max="5899" width="8.28515625" style="148" customWidth="1"/>
    <col min="5900" max="5900" width="9.28515625" style="148" customWidth="1"/>
    <col min="5901" max="5901" width="8.28515625" style="148" customWidth="1"/>
    <col min="5902" max="5902" width="9.28515625" style="148" customWidth="1"/>
    <col min="5903" max="5906" width="8.28515625" style="148" customWidth="1"/>
    <col min="5907" max="5907" width="9.28515625" style="148" customWidth="1"/>
    <col min="5908" max="5908" width="8.28515625" style="148" customWidth="1"/>
    <col min="5909" max="5909" width="9.28515625" style="148" customWidth="1"/>
    <col min="5910" max="5910" width="8.28515625" style="148" customWidth="1"/>
    <col min="5911" max="5911" width="9.28515625" style="148" customWidth="1"/>
    <col min="5912" max="5912" width="8.28515625" style="148" customWidth="1"/>
    <col min="5913" max="6128" width="9.28515625" style="148" customWidth="1"/>
    <col min="6129" max="6129" width="5.7109375" style="148" customWidth="1"/>
    <col min="6130" max="6145" width="21.7109375" style="148"/>
    <col min="6146" max="6146" width="5.7109375" style="148" customWidth="1"/>
    <col min="6147" max="6149" width="25.7109375" style="148" customWidth="1"/>
    <col min="6150" max="6153" width="20.28515625" style="148" customWidth="1"/>
    <col min="6154" max="6154" width="9.7109375" style="148" bestFit="1" customWidth="1"/>
    <col min="6155" max="6155" width="8.28515625" style="148" customWidth="1"/>
    <col min="6156" max="6156" width="9.28515625" style="148" customWidth="1"/>
    <col min="6157" max="6157" width="8.28515625" style="148" customWidth="1"/>
    <col min="6158" max="6158" width="9.28515625" style="148" customWidth="1"/>
    <col min="6159" max="6162" width="8.28515625" style="148" customWidth="1"/>
    <col min="6163" max="6163" width="9.28515625" style="148" customWidth="1"/>
    <col min="6164" max="6164" width="8.28515625" style="148" customWidth="1"/>
    <col min="6165" max="6165" width="9.28515625" style="148" customWidth="1"/>
    <col min="6166" max="6166" width="8.28515625" style="148" customWidth="1"/>
    <col min="6167" max="6167" width="9.28515625" style="148" customWidth="1"/>
    <col min="6168" max="6168" width="8.28515625" style="148" customWidth="1"/>
    <col min="6169" max="6384" width="9.28515625" style="148" customWidth="1"/>
    <col min="6385" max="6385" width="5.7109375" style="148" customWidth="1"/>
    <col min="6386" max="6401" width="21.7109375" style="148"/>
    <col min="6402" max="6402" width="5.7109375" style="148" customWidth="1"/>
    <col min="6403" max="6405" width="25.7109375" style="148" customWidth="1"/>
    <col min="6406" max="6409" width="20.28515625" style="148" customWidth="1"/>
    <col min="6410" max="6410" width="9.7109375" style="148" bestFit="1" customWidth="1"/>
    <col min="6411" max="6411" width="8.28515625" style="148" customWidth="1"/>
    <col min="6412" max="6412" width="9.28515625" style="148" customWidth="1"/>
    <col min="6413" max="6413" width="8.28515625" style="148" customWidth="1"/>
    <col min="6414" max="6414" width="9.28515625" style="148" customWidth="1"/>
    <col min="6415" max="6418" width="8.28515625" style="148" customWidth="1"/>
    <col min="6419" max="6419" width="9.28515625" style="148" customWidth="1"/>
    <col min="6420" max="6420" width="8.28515625" style="148" customWidth="1"/>
    <col min="6421" max="6421" width="9.28515625" style="148" customWidth="1"/>
    <col min="6422" max="6422" width="8.28515625" style="148" customWidth="1"/>
    <col min="6423" max="6423" width="9.28515625" style="148" customWidth="1"/>
    <col min="6424" max="6424" width="8.28515625" style="148" customWidth="1"/>
    <col min="6425" max="6640" width="9.28515625" style="148" customWidth="1"/>
    <col min="6641" max="6641" width="5.7109375" style="148" customWidth="1"/>
    <col min="6642" max="6657" width="21.7109375" style="148"/>
    <col min="6658" max="6658" width="5.7109375" style="148" customWidth="1"/>
    <col min="6659" max="6661" width="25.7109375" style="148" customWidth="1"/>
    <col min="6662" max="6665" width="20.28515625" style="148" customWidth="1"/>
    <col min="6666" max="6666" width="9.7109375" style="148" bestFit="1" customWidth="1"/>
    <col min="6667" max="6667" width="8.28515625" style="148" customWidth="1"/>
    <col min="6668" max="6668" width="9.28515625" style="148" customWidth="1"/>
    <col min="6669" max="6669" width="8.28515625" style="148" customWidth="1"/>
    <col min="6670" max="6670" width="9.28515625" style="148" customWidth="1"/>
    <col min="6671" max="6674" width="8.28515625" style="148" customWidth="1"/>
    <col min="6675" max="6675" width="9.28515625" style="148" customWidth="1"/>
    <col min="6676" max="6676" width="8.28515625" style="148" customWidth="1"/>
    <col min="6677" max="6677" width="9.28515625" style="148" customWidth="1"/>
    <col min="6678" max="6678" width="8.28515625" style="148" customWidth="1"/>
    <col min="6679" max="6679" width="9.28515625" style="148" customWidth="1"/>
    <col min="6680" max="6680" width="8.28515625" style="148" customWidth="1"/>
    <col min="6681" max="6896" width="9.28515625" style="148" customWidth="1"/>
    <col min="6897" max="6897" width="5.7109375" style="148" customWidth="1"/>
    <col min="6898" max="6913" width="21.7109375" style="148"/>
    <col min="6914" max="6914" width="5.7109375" style="148" customWidth="1"/>
    <col min="6915" max="6917" width="25.7109375" style="148" customWidth="1"/>
    <col min="6918" max="6921" width="20.28515625" style="148" customWidth="1"/>
    <col min="6922" max="6922" width="9.7109375" style="148" bestFit="1" customWidth="1"/>
    <col min="6923" max="6923" width="8.28515625" style="148" customWidth="1"/>
    <col min="6924" max="6924" width="9.28515625" style="148" customWidth="1"/>
    <col min="6925" max="6925" width="8.28515625" style="148" customWidth="1"/>
    <col min="6926" max="6926" width="9.28515625" style="148" customWidth="1"/>
    <col min="6927" max="6930" width="8.28515625" style="148" customWidth="1"/>
    <col min="6931" max="6931" width="9.28515625" style="148" customWidth="1"/>
    <col min="6932" max="6932" width="8.28515625" style="148" customWidth="1"/>
    <col min="6933" max="6933" width="9.28515625" style="148" customWidth="1"/>
    <col min="6934" max="6934" width="8.28515625" style="148" customWidth="1"/>
    <col min="6935" max="6935" width="9.28515625" style="148" customWidth="1"/>
    <col min="6936" max="6936" width="8.28515625" style="148" customWidth="1"/>
    <col min="6937" max="7152" width="9.28515625" style="148" customWidth="1"/>
    <col min="7153" max="7153" width="5.7109375" style="148" customWidth="1"/>
    <col min="7154" max="7169" width="21.7109375" style="148"/>
    <col min="7170" max="7170" width="5.7109375" style="148" customWidth="1"/>
    <col min="7171" max="7173" width="25.7109375" style="148" customWidth="1"/>
    <col min="7174" max="7177" width="20.28515625" style="148" customWidth="1"/>
    <col min="7178" max="7178" width="9.7109375" style="148" bestFit="1" customWidth="1"/>
    <col min="7179" max="7179" width="8.28515625" style="148" customWidth="1"/>
    <col min="7180" max="7180" width="9.28515625" style="148" customWidth="1"/>
    <col min="7181" max="7181" width="8.28515625" style="148" customWidth="1"/>
    <col min="7182" max="7182" width="9.28515625" style="148" customWidth="1"/>
    <col min="7183" max="7186" width="8.28515625" style="148" customWidth="1"/>
    <col min="7187" max="7187" width="9.28515625" style="148" customWidth="1"/>
    <col min="7188" max="7188" width="8.28515625" style="148" customWidth="1"/>
    <col min="7189" max="7189" width="9.28515625" style="148" customWidth="1"/>
    <col min="7190" max="7190" width="8.28515625" style="148" customWidth="1"/>
    <col min="7191" max="7191" width="9.28515625" style="148" customWidth="1"/>
    <col min="7192" max="7192" width="8.28515625" style="148" customWidth="1"/>
    <col min="7193" max="7408" width="9.28515625" style="148" customWidth="1"/>
    <col min="7409" max="7409" width="5.7109375" style="148" customWidth="1"/>
    <col min="7410" max="7425" width="21.7109375" style="148"/>
    <col min="7426" max="7426" width="5.7109375" style="148" customWidth="1"/>
    <col min="7427" max="7429" width="25.7109375" style="148" customWidth="1"/>
    <col min="7430" max="7433" width="20.28515625" style="148" customWidth="1"/>
    <col min="7434" max="7434" width="9.7109375" style="148" bestFit="1" customWidth="1"/>
    <col min="7435" max="7435" width="8.28515625" style="148" customWidth="1"/>
    <col min="7436" max="7436" width="9.28515625" style="148" customWidth="1"/>
    <col min="7437" max="7437" width="8.28515625" style="148" customWidth="1"/>
    <col min="7438" max="7438" width="9.28515625" style="148" customWidth="1"/>
    <col min="7439" max="7442" width="8.28515625" style="148" customWidth="1"/>
    <col min="7443" max="7443" width="9.28515625" style="148" customWidth="1"/>
    <col min="7444" max="7444" width="8.28515625" style="148" customWidth="1"/>
    <col min="7445" max="7445" width="9.28515625" style="148" customWidth="1"/>
    <col min="7446" max="7446" width="8.28515625" style="148" customWidth="1"/>
    <col min="7447" max="7447" width="9.28515625" style="148" customWidth="1"/>
    <col min="7448" max="7448" width="8.28515625" style="148" customWidth="1"/>
    <col min="7449" max="7664" width="9.28515625" style="148" customWidth="1"/>
    <col min="7665" max="7665" width="5.7109375" style="148" customWidth="1"/>
    <col min="7666" max="7681" width="21.7109375" style="148"/>
    <col min="7682" max="7682" width="5.7109375" style="148" customWidth="1"/>
    <col min="7683" max="7685" width="25.7109375" style="148" customWidth="1"/>
    <col min="7686" max="7689" width="20.28515625" style="148" customWidth="1"/>
    <col min="7690" max="7690" width="9.7109375" style="148" bestFit="1" customWidth="1"/>
    <col min="7691" max="7691" width="8.28515625" style="148" customWidth="1"/>
    <col min="7692" max="7692" width="9.28515625" style="148" customWidth="1"/>
    <col min="7693" max="7693" width="8.28515625" style="148" customWidth="1"/>
    <col min="7694" max="7694" width="9.28515625" style="148" customWidth="1"/>
    <col min="7695" max="7698" width="8.28515625" style="148" customWidth="1"/>
    <col min="7699" max="7699" width="9.28515625" style="148" customWidth="1"/>
    <col min="7700" max="7700" width="8.28515625" style="148" customWidth="1"/>
    <col min="7701" max="7701" width="9.28515625" style="148" customWidth="1"/>
    <col min="7702" max="7702" width="8.28515625" style="148" customWidth="1"/>
    <col min="7703" max="7703" width="9.28515625" style="148" customWidth="1"/>
    <col min="7704" max="7704" width="8.28515625" style="148" customWidth="1"/>
    <col min="7705" max="7920" width="9.28515625" style="148" customWidth="1"/>
    <col min="7921" max="7921" width="5.7109375" style="148" customWidth="1"/>
    <col min="7922" max="7937" width="21.7109375" style="148"/>
    <col min="7938" max="7938" width="5.7109375" style="148" customWidth="1"/>
    <col min="7939" max="7941" width="25.7109375" style="148" customWidth="1"/>
    <col min="7942" max="7945" width="20.28515625" style="148" customWidth="1"/>
    <col min="7946" max="7946" width="9.7109375" style="148" bestFit="1" customWidth="1"/>
    <col min="7947" max="7947" width="8.28515625" style="148" customWidth="1"/>
    <col min="7948" max="7948" width="9.28515625" style="148" customWidth="1"/>
    <col min="7949" max="7949" width="8.28515625" style="148" customWidth="1"/>
    <col min="7950" max="7950" width="9.28515625" style="148" customWidth="1"/>
    <col min="7951" max="7954" width="8.28515625" style="148" customWidth="1"/>
    <col min="7955" max="7955" width="9.28515625" style="148" customWidth="1"/>
    <col min="7956" max="7956" width="8.28515625" style="148" customWidth="1"/>
    <col min="7957" max="7957" width="9.28515625" style="148" customWidth="1"/>
    <col min="7958" max="7958" width="8.28515625" style="148" customWidth="1"/>
    <col min="7959" max="7959" width="9.28515625" style="148" customWidth="1"/>
    <col min="7960" max="7960" width="8.28515625" style="148" customWidth="1"/>
    <col min="7961" max="8176" width="9.28515625" style="148" customWidth="1"/>
    <col min="8177" max="8177" width="5.7109375" style="148" customWidth="1"/>
    <col min="8178" max="8193" width="21.7109375" style="148"/>
    <col min="8194" max="8194" width="5.7109375" style="148" customWidth="1"/>
    <col min="8195" max="8197" width="25.7109375" style="148" customWidth="1"/>
    <col min="8198" max="8201" width="20.28515625" style="148" customWidth="1"/>
    <col min="8202" max="8202" width="9.7109375" style="148" bestFit="1" customWidth="1"/>
    <col min="8203" max="8203" width="8.28515625" style="148" customWidth="1"/>
    <col min="8204" max="8204" width="9.28515625" style="148" customWidth="1"/>
    <col min="8205" max="8205" width="8.28515625" style="148" customWidth="1"/>
    <col min="8206" max="8206" width="9.28515625" style="148" customWidth="1"/>
    <col min="8207" max="8210" width="8.28515625" style="148" customWidth="1"/>
    <col min="8211" max="8211" width="9.28515625" style="148" customWidth="1"/>
    <col min="8212" max="8212" width="8.28515625" style="148" customWidth="1"/>
    <col min="8213" max="8213" width="9.28515625" style="148" customWidth="1"/>
    <col min="8214" max="8214" width="8.28515625" style="148" customWidth="1"/>
    <col min="8215" max="8215" width="9.28515625" style="148" customWidth="1"/>
    <col min="8216" max="8216" width="8.28515625" style="148" customWidth="1"/>
    <col min="8217" max="8432" width="9.28515625" style="148" customWidth="1"/>
    <col min="8433" max="8433" width="5.7109375" style="148" customWidth="1"/>
    <col min="8434" max="8449" width="21.7109375" style="148"/>
    <col min="8450" max="8450" width="5.7109375" style="148" customWidth="1"/>
    <col min="8451" max="8453" width="25.7109375" style="148" customWidth="1"/>
    <col min="8454" max="8457" width="20.28515625" style="148" customWidth="1"/>
    <col min="8458" max="8458" width="9.7109375" style="148" bestFit="1" customWidth="1"/>
    <col min="8459" max="8459" width="8.28515625" style="148" customWidth="1"/>
    <col min="8460" max="8460" width="9.28515625" style="148" customWidth="1"/>
    <col min="8461" max="8461" width="8.28515625" style="148" customWidth="1"/>
    <col min="8462" max="8462" width="9.28515625" style="148" customWidth="1"/>
    <col min="8463" max="8466" width="8.28515625" style="148" customWidth="1"/>
    <col min="8467" max="8467" width="9.28515625" style="148" customWidth="1"/>
    <col min="8468" max="8468" width="8.28515625" style="148" customWidth="1"/>
    <col min="8469" max="8469" width="9.28515625" style="148" customWidth="1"/>
    <col min="8470" max="8470" width="8.28515625" style="148" customWidth="1"/>
    <col min="8471" max="8471" width="9.28515625" style="148" customWidth="1"/>
    <col min="8472" max="8472" width="8.28515625" style="148" customWidth="1"/>
    <col min="8473" max="8688" width="9.28515625" style="148" customWidth="1"/>
    <col min="8689" max="8689" width="5.7109375" style="148" customWidth="1"/>
    <col min="8690" max="8705" width="21.7109375" style="148"/>
    <col min="8706" max="8706" width="5.7109375" style="148" customWidth="1"/>
    <col min="8707" max="8709" width="25.7109375" style="148" customWidth="1"/>
    <col min="8710" max="8713" width="20.28515625" style="148" customWidth="1"/>
    <col min="8714" max="8714" width="9.7109375" style="148" bestFit="1" customWidth="1"/>
    <col min="8715" max="8715" width="8.28515625" style="148" customWidth="1"/>
    <col min="8716" max="8716" width="9.28515625" style="148" customWidth="1"/>
    <col min="8717" max="8717" width="8.28515625" style="148" customWidth="1"/>
    <col min="8718" max="8718" width="9.28515625" style="148" customWidth="1"/>
    <col min="8719" max="8722" width="8.28515625" style="148" customWidth="1"/>
    <col min="8723" max="8723" width="9.28515625" style="148" customWidth="1"/>
    <col min="8724" max="8724" width="8.28515625" style="148" customWidth="1"/>
    <col min="8725" max="8725" width="9.28515625" style="148" customWidth="1"/>
    <col min="8726" max="8726" width="8.28515625" style="148" customWidth="1"/>
    <col min="8727" max="8727" width="9.28515625" style="148" customWidth="1"/>
    <col min="8728" max="8728" width="8.28515625" style="148" customWidth="1"/>
    <col min="8729" max="8944" width="9.28515625" style="148" customWidth="1"/>
    <col min="8945" max="8945" width="5.7109375" style="148" customWidth="1"/>
    <col min="8946" max="8961" width="21.7109375" style="148"/>
    <col min="8962" max="8962" width="5.7109375" style="148" customWidth="1"/>
    <col min="8963" max="8965" width="25.7109375" style="148" customWidth="1"/>
    <col min="8966" max="8969" width="20.28515625" style="148" customWidth="1"/>
    <col min="8970" max="8970" width="9.7109375" style="148" bestFit="1" customWidth="1"/>
    <col min="8971" max="8971" width="8.28515625" style="148" customWidth="1"/>
    <col min="8972" max="8972" width="9.28515625" style="148" customWidth="1"/>
    <col min="8973" max="8973" width="8.28515625" style="148" customWidth="1"/>
    <col min="8974" max="8974" width="9.28515625" style="148" customWidth="1"/>
    <col min="8975" max="8978" width="8.28515625" style="148" customWidth="1"/>
    <col min="8979" max="8979" width="9.28515625" style="148" customWidth="1"/>
    <col min="8980" max="8980" width="8.28515625" style="148" customWidth="1"/>
    <col min="8981" max="8981" width="9.28515625" style="148" customWidth="1"/>
    <col min="8982" max="8982" width="8.28515625" style="148" customWidth="1"/>
    <col min="8983" max="8983" width="9.28515625" style="148" customWidth="1"/>
    <col min="8984" max="8984" width="8.28515625" style="148" customWidth="1"/>
    <col min="8985" max="9200" width="9.28515625" style="148" customWidth="1"/>
    <col min="9201" max="9201" width="5.7109375" style="148" customWidth="1"/>
    <col min="9202" max="9217" width="21.7109375" style="148"/>
    <col min="9218" max="9218" width="5.7109375" style="148" customWidth="1"/>
    <col min="9219" max="9221" width="25.7109375" style="148" customWidth="1"/>
    <col min="9222" max="9225" width="20.28515625" style="148" customWidth="1"/>
    <col min="9226" max="9226" width="9.7109375" style="148" bestFit="1" customWidth="1"/>
    <col min="9227" max="9227" width="8.28515625" style="148" customWidth="1"/>
    <col min="9228" max="9228" width="9.28515625" style="148" customWidth="1"/>
    <col min="9229" max="9229" width="8.28515625" style="148" customWidth="1"/>
    <col min="9230" max="9230" width="9.28515625" style="148" customWidth="1"/>
    <col min="9231" max="9234" width="8.28515625" style="148" customWidth="1"/>
    <col min="9235" max="9235" width="9.28515625" style="148" customWidth="1"/>
    <col min="9236" max="9236" width="8.28515625" style="148" customWidth="1"/>
    <col min="9237" max="9237" width="9.28515625" style="148" customWidth="1"/>
    <col min="9238" max="9238" width="8.28515625" style="148" customWidth="1"/>
    <col min="9239" max="9239" width="9.28515625" style="148" customWidth="1"/>
    <col min="9240" max="9240" width="8.28515625" style="148" customWidth="1"/>
    <col min="9241" max="9456" width="9.28515625" style="148" customWidth="1"/>
    <col min="9457" max="9457" width="5.7109375" style="148" customWidth="1"/>
    <col min="9458" max="9473" width="21.7109375" style="148"/>
    <col min="9474" max="9474" width="5.7109375" style="148" customWidth="1"/>
    <col min="9475" max="9477" width="25.7109375" style="148" customWidth="1"/>
    <col min="9478" max="9481" width="20.28515625" style="148" customWidth="1"/>
    <col min="9482" max="9482" width="9.7109375" style="148" bestFit="1" customWidth="1"/>
    <col min="9483" max="9483" width="8.28515625" style="148" customWidth="1"/>
    <col min="9484" max="9484" width="9.28515625" style="148" customWidth="1"/>
    <col min="9485" max="9485" width="8.28515625" style="148" customWidth="1"/>
    <col min="9486" max="9486" width="9.28515625" style="148" customWidth="1"/>
    <col min="9487" max="9490" width="8.28515625" style="148" customWidth="1"/>
    <col min="9491" max="9491" width="9.28515625" style="148" customWidth="1"/>
    <col min="9492" max="9492" width="8.28515625" style="148" customWidth="1"/>
    <col min="9493" max="9493" width="9.28515625" style="148" customWidth="1"/>
    <col min="9494" max="9494" width="8.28515625" style="148" customWidth="1"/>
    <col min="9495" max="9495" width="9.28515625" style="148" customWidth="1"/>
    <col min="9496" max="9496" width="8.28515625" style="148" customWidth="1"/>
    <col min="9497" max="9712" width="9.28515625" style="148" customWidth="1"/>
    <col min="9713" max="9713" width="5.7109375" style="148" customWidth="1"/>
    <col min="9714" max="9729" width="21.7109375" style="148"/>
    <col min="9730" max="9730" width="5.7109375" style="148" customWidth="1"/>
    <col min="9731" max="9733" width="25.7109375" style="148" customWidth="1"/>
    <col min="9734" max="9737" width="20.28515625" style="148" customWidth="1"/>
    <col min="9738" max="9738" width="9.7109375" style="148" bestFit="1" customWidth="1"/>
    <col min="9739" max="9739" width="8.28515625" style="148" customWidth="1"/>
    <col min="9740" max="9740" width="9.28515625" style="148" customWidth="1"/>
    <col min="9741" max="9741" width="8.28515625" style="148" customWidth="1"/>
    <col min="9742" max="9742" width="9.28515625" style="148" customWidth="1"/>
    <col min="9743" max="9746" width="8.28515625" style="148" customWidth="1"/>
    <col min="9747" max="9747" width="9.28515625" style="148" customWidth="1"/>
    <col min="9748" max="9748" width="8.28515625" style="148" customWidth="1"/>
    <col min="9749" max="9749" width="9.28515625" style="148" customWidth="1"/>
    <col min="9750" max="9750" width="8.28515625" style="148" customWidth="1"/>
    <col min="9751" max="9751" width="9.28515625" style="148" customWidth="1"/>
    <col min="9752" max="9752" width="8.28515625" style="148" customWidth="1"/>
    <col min="9753" max="9968" width="9.28515625" style="148" customWidth="1"/>
    <col min="9969" max="9969" width="5.7109375" style="148" customWidth="1"/>
    <col min="9970" max="9985" width="21.7109375" style="148"/>
    <col min="9986" max="9986" width="5.7109375" style="148" customWidth="1"/>
    <col min="9987" max="9989" width="25.7109375" style="148" customWidth="1"/>
    <col min="9990" max="9993" width="20.28515625" style="148" customWidth="1"/>
    <col min="9994" max="9994" width="9.7109375" style="148" bestFit="1" customWidth="1"/>
    <col min="9995" max="9995" width="8.28515625" style="148" customWidth="1"/>
    <col min="9996" max="9996" width="9.28515625" style="148" customWidth="1"/>
    <col min="9997" max="9997" width="8.28515625" style="148" customWidth="1"/>
    <col min="9998" max="9998" width="9.28515625" style="148" customWidth="1"/>
    <col min="9999" max="10002" width="8.28515625" style="148" customWidth="1"/>
    <col min="10003" max="10003" width="9.28515625" style="148" customWidth="1"/>
    <col min="10004" max="10004" width="8.28515625" style="148" customWidth="1"/>
    <col min="10005" max="10005" width="9.28515625" style="148" customWidth="1"/>
    <col min="10006" max="10006" width="8.28515625" style="148" customWidth="1"/>
    <col min="10007" max="10007" width="9.28515625" style="148" customWidth="1"/>
    <col min="10008" max="10008" width="8.28515625" style="148" customWidth="1"/>
    <col min="10009" max="10224" width="9.28515625" style="148" customWidth="1"/>
    <col min="10225" max="10225" width="5.7109375" style="148" customWidth="1"/>
    <col min="10226" max="10241" width="21.7109375" style="148"/>
    <col min="10242" max="10242" width="5.7109375" style="148" customWidth="1"/>
    <col min="10243" max="10245" width="25.7109375" style="148" customWidth="1"/>
    <col min="10246" max="10249" width="20.28515625" style="148" customWidth="1"/>
    <col min="10250" max="10250" width="9.7109375" style="148" bestFit="1" customWidth="1"/>
    <col min="10251" max="10251" width="8.28515625" style="148" customWidth="1"/>
    <col min="10252" max="10252" width="9.28515625" style="148" customWidth="1"/>
    <col min="10253" max="10253" width="8.28515625" style="148" customWidth="1"/>
    <col min="10254" max="10254" width="9.28515625" style="148" customWidth="1"/>
    <col min="10255" max="10258" width="8.28515625" style="148" customWidth="1"/>
    <col min="10259" max="10259" width="9.28515625" style="148" customWidth="1"/>
    <col min="10260" max="10260" width="8.28515625" style="148" customWidth="1"/>
    <col min="10261" max="10261" width="9.28515625" style="148" customWidth="1"/>
    <col min="10262" max="10262" width="8.28515625" style="148" customWidth="1"/>
    <col min="10263" max="10263" width="9.28515625" style="148" customWidth="1"/>
    <col min="10264" max="10264" width="8.28515625" style="148" customWidth="1"/>
    <col min="10265" max="10480" width="9.28515625" style="148" customWidth="1"/>
    <col min="10481" max="10481" width="5.7109375" style="148" customWidth="1"/>
    <col min="10482" max="10497" width="21.7109375" style="148"/>
    <col min="10498" max="10498" width="5.7109375" style="148" customWidth="1"/>
    <col min="10499" max="10501" width="25.7109375" style="148" customWidth="1"/>
    <col min="10502" max="10505" width="20.28515625" style="148" customWidth="1"/>
    <col min="10506" max="10506" width="9.7109375" style="148" bestFit="1" customWidth="1"/>
    <col min="10507" max="10507" width="8.28515625" style="148" customWidth="1"/>
    <col min="10508" max="10508" width="9.28515625" style="148" customWidth="1"/>
    <col min="10509" max="10509" width="8.28515625" style="148" customWidth="1"/>
    <col min="10510" max="10510" width="9.28515625" style="148" customWidth="1"/>
    <col min="10511" max="10514" width="8.28515625" style="148" customWidth="1"/>
    <col min="10515" max="10515" width="9.28515625" style="148" customWidth="1"/>
    <col min="10516" max="10516" width="8.28515625" style="148" customWidth="1"/>
    <col min="10517" max="10517" width="9.28515625" style="148" customWidth="1"/>
    <col min="10518" max="10518" width="8.28515625" style="148" customWidth="1"/>
    <col min="10519" max="10519" width="9.28515625" style="148" customWidth="1"/>
    <col min="10520" max="10520" width="8.28515625" style="148" customWidth="1"/>
    <col min="10521" max="10736" width="9.28515625" style="148" customWidth="1"/>
    <col min="10737" max="10737" width="5.7109375" style="148" customWidth="1"/>
    <col min="10738" max="10753" width="21.7109375" style="148"/>
    <col min="10754" max="10754" width="5.7109375" style="148" customWidth="1"/>
    <col min="10755" max="10757" width="25.7109375" style="148" customWidth="1"/>
    <col min="10758" max="10761" width="20.28515625" style="148" customWidth="1"/>
    <col min="10762" max="10762" width="9.7109375" style="148" bestFit="1" customWidth="1"/>
    <col min="10763" max="10763" width="8.28515625" style="148" customWidth="1"/>
    <col min="10764" max="10764" width="9.28515625" style="148" customWidth="1"/>
    <col min="10765" max="10765" width="8.28515625" style="148" customWidth="1"/>
    <col min="10766" max="10766" width="9.28515625" style="148" customWidth="1"/>
    <col min="10767" max="10770" width="8.28515625" style="148" customWidth="1"/>
    <col min="10771" max="10771" width="9.28515625" style="148" customWidth="1"/>
    <col min="10772" max="10772" width="8.28515625" style="148" customWidth="1"/>
    <col min="10773" max="10773" width="9.28515625" style="148" customWidth="1"/>
    <col min="10774" max="10774" width="8.28515625" style="148" customWidth="1"/>
    <col min="10775" max="10775" width="9.28515625" style="148" customWidth="1"/>
    <col min="10776" max="10776" width="8.28515625" style="148" customWidth="1"/>
    <col min="10777" max="10992" width="9.28515625" style="148" customWidth="1"/>
    <col min="10993" max="10993" width="5.7109375" style="148" customWidth="1"/>
    <col min="10994" max="11009" width="21.7109375" style="148"/>
    <col min="11010" max="11010" width="5.7109375" style="148" customWidth="1"/>
    <col min="11011" max="11013" width="25.7109375" style="148" customWidth="1"/>
    <col min="11014" max="11017" width="20.28515625" style="148" customWidth="1"/>
    <col min="11018" max="11018" width="9.7109375" style="148" bestFit="1" customWidth="1"/>
    <col min="11019" max="11019" width="8.28515625" style="148" customWidth="1"/>
    <col min="11020" max="11020" width="9.28515625" style="148" customWidth="1"/>
    <col min="11021" max="11021" width="8.28515625" style="148" customWidth="1"/>
    <col min="11022" max="11022" width="9.28515625" style="148" customWidth="1"/>
    <col min="11023" max="11026" width="8.28515625" style="148" customWidth="1"/>
    <col min="11027" max="11027" width="9.28515625" style="148" customWidth="1"/>
    <col min="11028" max="11028" width="8.28515625" style="148" customWidth="1"/>
    <col min="11029" max="11029" width="9.28515625" style="148" customWidth="1"/>
    <col min="11030" max="11030" width="8.28515625" style="148" customWidth="1"/>
    <col min="11031" max="11031" width="9.28515625" style="148" customWidth="1"/>
    <col min="11032" max="11032" width="8.28515625" style="148" customWidth="1"/>
    <col min="11033" max="11248" width="9.28515625" style="148" customWidth="1"/>
    <col min="11249" max="11249" width="5.7109375" style="148" customWidth="1"/>
    <col min="11250" max="11265" width="21.7109375" style="148"/>
    <col min="11266" max="11266" width="5.7109375" style="148" customWidth="1"/>
    <col min="11267" max="11269" width="25.7109375" style="148" customWidth="1"/>
    <col min="11270" max="11273" width="20.28515625" style="148" customWidth="1"/>
    <col min="11274" max="11274" width="9.7109375" style="148" bestFit="1" customWidth="1"/>
    <col min="11275" max="11275" width="8.28515625" style="148" customWidth="1"/>
    <col min="11276" max="11276" width="9.28515625" style="148" customWidth="1"/>
    <col min="11277" max="11277" width="8.28515625" style="148" customWidth="1"/>
    <col min="11278" max="11278" width="9.28515625" style="148" customWidth="1"/>
    <col min="11279" max="11282" width="8.28515625" style="148" customWidth="1"/>
    <col min="11283" max="11283" width="9.28515625" style="148" customWidth="1"/>
    <col min="11284" max="11284" width="8.28515625" style="148" customWidth="1"/>
    <col min="11285" max="11285" width="9.28515625" style="148" customWidth="1"/>
    <col min="11286" max="11286" width="8.28515625" style="148" customWidth="1"/>
    <col min="11287" max="11287" width="9.28515625" style="148" customWidth="1"/>
    <col min="11288" max="11288" width="8.28515625" style="148" customWidth="1"/>
    <col min="11289" max="11504" width="9.28515625" style="148" customWidth="1"/>
    <col min="11505" max="11505" width="5.7109375" style="148" customWidth="1"/>
    <col min="11506" max="11521" width="21.7109375" style="148"/>
    <col min="11522" max="11522" width="5.7109375" style="148" customWidth="1"/>
    <col min="11523" max="11525" width="25.7109375" style="148" customWidth="1"/>
    <col min="11526" max="11529" width="20.28515625" style="148" customWidth="1"/>
    <col min="11530" max="11530" width="9.7109375" style="148" bestFit="1" customWidth="1"/>
    <col min="11531" max="11531" width="8.28515625" style="148" customWidth="1"/>
    <col min="11532" max="11532" width="9.28515625" style="148" customWidth="1"/>
    <col min="11533" max="11533" width="8.28515625" style="148" customWidth="1"/>
    <col min="11534" max="11534" width="9.28515625" style="148" customWidth="1"/>
    <col min="11535" max="11538" width="8.28515625" style="148" customWidth="1"/>
    <col min="11539" max="11539" width="9.28515625" style="148" customWidth="1"/>
    <col min="11540" max="11540" width="8.28515625" style="148" customWidth="1"/>
    <col min="11541" max="11541" width="9.28515625" style="148" customWidth="1"/>
    <col min="11542" max="11542" width="8.28515625" style="148" customWidth="1"/>
    <col min="11543" max="11543" width="9.28515625" style="148" customWidth="1"/>
    <col min="11544" max="11544" width="8.28515625" style="148" customWidth="1"/>
    <col min="11545" max="11760" width="9.28515625" style="148" customWidth="1"/>
    <col min="11761" max="11761" width="5.7109375" style="148" customWidth="1"/>
    <col min="11762" max="11777" width="21.7109375" style="148"/>
    <col min="11778" max="11778" width="5.7109375" style="148" customWidth="1"/>
    <col min="11779" max="11781" width="25.7109375" style="148" customWidth="1"/>
    <col min="11782" max="11785" width="20.28515625" style="148" customWidth="1"/>
    <col min="11786" max="11786" width="9.7109375" style="148" bestFit="1" customWidth="1"/>
    <col min="11787" max="11787" width="8.28515625" style="148" customWidth="1"/>
    <col min="11788" max="11788" width="9.28515625" style="148" customWidth="1"/>
    <col min="11789" max="11789" width="8.28515625" style="148" customWidth="1"/>
    <col min="11790" max="11790" width="9.28515625" style="148" customWidth="1"/>
    <col min="11791" max="11794" width="8.28515625" style="148" customWidth="1"/>
    <col min="11795" max="11795" width="9.28515625" style="148" customWidth="1"/>
    <col min="11796" max="11796" width="8.28515625" style="148" customWidth="1"/>
    <col min="11797" max="11797" width="9.28515625" style="148" customWidth="1"/>
    <col min="11798" max="11798" width="8.28515625" style="148" customWidth="1"/>
    <col min="11799" max="11799" width="9.28515625" style="148" customWidth="1"/>
    <col min="11800" max="11800" width="8.28515625" style="148" customWidth="1"/>
    <col min="11801" max="12016" width="9.28515625" style="148" customWidth="1"/>
    <col min="12017" max="12017" width="5.7109375" style="148" customWidth="1"/>
    <col min="12018" max="12033" width="21.7109375" style="148"/>
    <col min="12034" max="12034" width="5.7109375" style="148" customWidth="1"/>
    <col min="12035" max="12037" width="25.7109375" style="148" customWidth="1"/>
    <col min="12038" max="12041" width="20.28515625" style="148" customWidth="1"/>
    <col min="12042" max="12042" width="9.7109375" style="148" bestFit="1" customWidth="1"/>
    <col min="12043" max="12043" width="8.28515625" style="148" customWidth="1"/>
    <col min="12044" max="12044" width="9.28515625" style="148" customWidth="1"/>
    <col min="12045" max="12045" width="8.28515625" style="148" customWidth="1"/>
    <col min="12046" max="12046" width="9.28515625" style="148" customWidth="1"/>
    <col min="12047" max="12050" width="8.28515625" style="148" customWidth="1"/>
    <col min="12051" max="12051" width="9.28515625" style="148" customWidth="1"/>
    <col min="12052" max="12052" width="8.28515625" style="148" customWidth="1"/>
    <col min="12053" max="12053" width="9.28515625" style="148" customWidth="1"/>
    <col min="12054" max="12054" width="8.28515625" style="148" customWidth="1"/>
    <col min="12055" max="12055" width="9.28515625" style="148" customWidth="1"/>
    <col min="12056" max="12056" width="8.28515625" style="148" customWidth="1"/>
    <col min="12057" max="12272" width="9.28515625" style="148" customWidth="1"/>
    <col min="12273" max="12273" width="5.7109375" style="148" customWidth="1"/>
    <col min="12274" max="12289" width="21.7109375" style="148"/>
    <col min="12290" max="12290" width="5.7109375" style="148" customWidth="1"/>
    <col min="12291" max="12293" width="25.7109375" style="148" customWidth="1"/>
    <col min="12294" max="12297" width="20.28515625" style="148" customWidth="1"/>
    <col min="12298" max="12298" width="9.7109375" style="148" bestFit="1" customWidth="1"/>
    <col min="12299" max="12299" width="8.28515625" style="148" customWidth="1"/>
    <col min="12300" max="12300" width="9.28515625" style="148" customWidth="1"/>
    <col min="12301" max="12301" width="8.28515625" style="148" customWidth="1"/>
    <col min="12302" max="12302" width="9.28515625" style="148" customWidth="1"/>
    <col min="12303" max="12306" width="8.28515625" style="148" customWidth="1"/>
    <col min="12307" max="12307" width="9.28515625" style="148" customWidth="1"/>
    <col min="12308" max="12308" width="8.28515625" style="148" customWidth="1"/>
    <col min="12309" max="12309" width="9.28515625" style="148" customWidth="1"/>
    <col min="12310" max="12310" width="8.28515625" style="148" customWidth="1"/>
    <col min="12311" max="12311" width="9.28515625" style="148" customWidth="1"/>
    <col min="12312" max="12312" width="8.28515625" style="148" customWidth="1"/>
    <col min="12313" max="12528" width="9.28515625" style="148" customWidth="1"/>
    <col min="12529" max="12529" width="5.7109375" style="148" customWidth="1"/>
    <col min="12530" max="12545" width="21.7109375" style="148"/>
    <col min="12546" max="12546" width="5.7109375" style="148" customWidth="1"/>
    <col min="12547" max="12549" width="25.7109375" style="148" customWidth="1"/>
    <col min="12550" max="12553" width="20.28515625" style="148" customWidth="1"/>
    <col min="12554" max="12554" width="9.7109375" style="148" bestFit="1" customWidth="1"/>
    <col min="12555" max="12555" width="8.28515625" style="148" customWidth="1"/>
    <col min="12556" max="12556" width="9.28515625" style="148" customWidth="1"/>
    <col min="12557" max="12557" width="8.28515625" style="148" customWidth="1"/>
    <col min="12558" max="12558" width="9.28515625" style="148" customWidth="1"/>
    <col min="12559" max="12562" width="8.28515625" style="148" customWidth="1"/>
    <col min="12563" max="12563" width="9.28515625" style="148" customWidth="1"/>
    <col min="12564" max="12564" width="8.28515625" style="148" customWidth="1"/>
    <col min="12565" max="12565" width="9.28515625" style="148" customWidth="1"/>
    <col min="12566" max="12566" width="8.28515625" style="148" customWidth="1"/>
    <col min="12567" max="12567" width="9.28515625" style="148" customWidth="1"/>
    <col min="12568" max="12568" width="8.28515625" style="148" customWidth="1"/>
    <col min="12569" max="12784" width="9.28515625" style="148" customWidth="1"/>
    <col min="12785" max="12785" width="5.7109375" style="148" customWidth="1"/>
    <col min="12786" max="12801" width="21.7109375" style="148"/>
    <col min="12802" max="12802" width="5.7109375" style="148" customWidth="1"/>
    <col min="12803" max="12805" width="25.7109375" style="148" customWidth="1"/>
    <col min="12806" max="12809" width="20.28515625" style="148" customWidth="1"/>
    <col min="12810" max="12810" width="9.7109375" style="148" bestFit="1" customWidth="1"/>
    <col min="12811" max="12811" width="8.28515625" style="148" customWidth="1"/>
    <col min="12812" max="12812" width="9.28515625" style="148" customWidth="1"/>
    <col min="12813" max="12813" width="8.28515625" style="148" customWidth="1"/>
    <col min="12814" max="12814" width="9.28515625" style="148" customWidth="1"/>
    <col min="12815" max="12818" width="8.28515625" style="148" customWidth="1"/>
    <col min="12819" max="12819" width="9.28515625" style="148" customWidth="1"/>
    <col min="12820" max="12820" width="8.28515625" style="148" customWidth="1"/>
    <col min="12821" max="12821" width="9.28515625" style="148" customWidth="1"/>
    <col min="12822" max="12822" width="8.28515625" style="148" customWidth="1"/>
    <col min="12823" max="12823" width="9.28515625" style="148" customWidth="1"/>
    <col min="12824" max="12824" width="8.28515625" style="148" customWidth="1"/>
    <col min="12825" max="13040" width="9.28515625" style="148" customWidth="1"/>
    <col min="13041" max="13041" width="5.7109375" style="148" customWidth="1"/>
    <col min="13042" max="13057" width="21.7109375" style="148"/>
    <col min="13058" max="13058" width="5.7109375" style="148" customWidth="1"/>
    <col min="13059" max="13061" width="25.7109375" style="148" customWidth="1"/>
    <col min="13062" max="13065" width="20.28515625" style="148" customWidth="1"/>
    <col min="13066" max="13066" width="9.7109375" style="148" bestFit="1" customWidth="1"/>
    <col min="13067" max="13067" width="8.28515625" style="148" customWidth="1"/>
    <col min="13068" max="13068" width="9.28515625" style="148" customWidth="1"/>
    <col min="13069" max="13069" width="8.28515625" style="148" customWidth="1"/>
    <col min="13070" max="13070" width="9.28515625" style="148" customWidth="1"/>
    <col min="13071" max="13074" width="8.28515625" style="148" customWidth="1"/>
    <col min="13075" max="13075" width="9.28515625" style="148" customWidth="1"/>
    <col min="13076" max="13076" width="8.28515625" style="148" customWidth="1"/>
    <col min="13077" max="13077" width="9.28515625" style="148" customWidth="1"/>
    <col min="13078" max="13078" width="8.28515625" style="148" customWidth="1"/>
    <col min="13079" max="13079" width="9.28515625" style="148" customWidth="1"/>
    <col min="13080" max="13080" width="8.28515625" style="148" customWidth="1"/>
    <col min="13081" max="13296" width="9.28515625" style="148" customWidth="1"/>
    <col min="13297" max="13297" width="5.7109375" style="148" customWidth="1"/>
    <col min="13298" max="13313" width="21.7109375" style="148"/>
    <col min="13314" max="13314" width="5.7109375" style="148" customWidth="1"/>
    <col min="13315" max="13317" width="25.7109375" style="148" customWidth="1"/>
    <col min="13318" max="13321" width="20.28515625" style="148" customWidth="1"/>
    <col min="13322" max="13322" width="9.7109375" style="148" bestFit="1" customWidth="1"/>
    <col min="13323" max="13323" width="8.28515625" style="148" customWidth="1"/>
    <col min="13324" max="13324" width="9.28515625" style="148" customWidth="1"/>
    <col min="13325" max="13325" width="8.28515625" style="148" customWidth="1"/>
    <col min="13326" max="13326" width="9.28515625" style="148" customWidth="1"/>
    <col min="13327" max="13330" width="8.28515625" style="148" customWidth="1"/>
    <col min="13331" max="13331" width="9.28515625" style="148" customWidth="1"/>
    <col min="13332" max="13332" width="8.28515625" style="148" customWidth="1"/>
    <col min="13333" max="13333" width="9.28515625" style="148" customWidth="1"/>
    <col min="13334" max="13334" width="8.28515625" style="148" customWidth="1"/>
    <col min="13335" max="13335" width="9.28515625" style="148" customWidth="1"/>
    <col min="13336" max="13336" width="8.28515625" style="148" customWidth="1"/>
    <col min="13337" max="13552" width="9.28515625" style="148" customWidth="1"/>
    <col min="13553" max="13553" width="5.7109375" style="148" customWidth="1"/>
    <col min="13554" max="13569" width="21.7109375" style="148"/>
    <col min="13570" max="13570" width="5.7109375" style="148" customWidth="1"/>
    <col min="13571" max="13573" width="25.7109375" style="148" customWidth="1"/>
    <col min="13574" max="13577" width="20.28515625" style="148" customWidth="1"/>
    <col min="13578" max="13578" width="9.7109375" style="148" bestFit="1" customWidth="1"/>
    <col min="13579" max="13579" width="8.28515625" style="148" customWidth="1"/>
    <col min="13580" max="13580" width="9.28515625" style="148" customWidth="1"/>
    <col min="13581" max="13581" width="8.28515625" style="148" customWidth="1"/>
    <col min="13582" max="13582" width="9.28515625" style="148" customWidth="1"/>
    <col min="13583" max="13586" width="8.28515625" style="148" customWidth="1"/>
    <col min="13587" max="13587" width="9.28515625" style="148" customWidth="1"/>
    <col min="13588" max="13588" width="8.28515625" style="148" customWidth="1"/>
    <col min="13589" max="13589" width="9.28515625" style="148" customWidth="1"/>
    <col min="13590" max="13590" width="8.28515625" style="148" customWidth="1"/>
    <col min="13591" max="13591" width="9.28515625" style="148" customWidth="1"/>
    <col min="13592" max="13592" width="8.28515625" style="148" customWidth="1"/>
    <col min="13593" max="13808" width="9.28515625" style="148" customWidth="1"/>
    <col min="13809" max="13809" width="5.7109375" style="148" customWidth="1"/>
    <col min="13810" max="13825" width="21.7109375" style="148"/>
    <col min="13826" max="13826" width="5.7109375" style="148" customWidth="1"/>
    <col min="13827" max="13829" width="25.7109375" style="148" customWidth="1"/>
    <col min="13830" max="13833" width="20.28515625" style="148" customWidth="1"/>
    <col min="13834" max="13834" width="9.7109375" style="148" bestFit="1" customWidth="1"/>
    <col min="13835" max="13835" width="8.28515625" style="148" customWidth="1"/>
    <col min="13836" max="13836" width="9.28515625" style="148" customWidth="1"/>
    <col min="13837" max="13837" width="8.28515625" style="148" customWidth="1"/>
    <col min="13838" max="13838" width="9.28515625" style="148" customWidth="1"/>
    <col min="13839" max="13842" width="8.28515625" style="148" customWidth="1"/>
    <col min="13843" max="13843" width="9.28515625" style="148" customWidth="1"/>
    <col min="13844" max="13844" width="8.28515625" style="148" customWidth="1"/>
    <col min="13845" max="13845" width="9.28515625" style="148" customWidth="1"/>
    <col min="13846" max="13846" width="8.28515625" style="148" customWidth="1"/>
    <col min="13847" max="13847" width="9.28515625" style="148" customWidth="1"/>
    <col min="13848" max="13848" width="8.28515625" style="148" customWidth="1"/>
    <col min="13849" max="14064" width="9.28515625" style="148" customWidth="1"/>
    <col min="14065" max="14065" width="5.7109375" style="148" customWidth="1"/>
    <col min="14066" max="14081" width="21.7109375" style="148"/>
    <col min="14082" max="14082" width="5.7109375" style="148" customWidth="1"/>
    <col min="14083" max="14085" width="25.7109375" style="148" customWidth="1"/>
    <col min="14086" max="14089" width="20.28515625" style="148" customWidth="1"/>
    <col min="14090" max="14090" width="9.7109375" style="148" bestFit="1" customWidth="1"/>
    <col min="14091" max="14091" width="8.28515625" style="148" customWidth="1"/>
    <col min="14092" max="14092" width="9.28515625" style="148" customWidth="1"/>
    <col min="14093" max="14093" width="8.28515625" style="148" customWidth="1"/>
    <col min="14094" max="14094" width="9.28515625" style="148" customWidth="1"/>
    <col min="14095" max="14098" width="8.28515625" style="148" customWidth="1"/>
    <col min="14099" max="14099" width="9.28515625" style="148" customWidth="1"/>
    <col min="14100" max="14100" width="8.28515625" style="148" customWidth="1"/>
    <col min="14101" max="14101" width="9.28515625" style="148" customWidth="1"/>
    <col min="14102" max="14102" width="8.28515625" style="148" customWidth="1"/>
    <col min="14103" max="14103" width="9.28515625" style="148" customWidth="1"/>
    <col min="14104" max="14104" width="8.28515625" style="148" customWidth="1"/>
    <col min="14105" max="14320" width="9.28515625" style="148" customWidth="1"/>
    <col min="14321" max="14321" width="5.7109375" style="148" customWidth="1"/>
    <col min="14322" max="14337" width="21.7109375" style="148"/>
    <col min="14338" max="14338" width="5.7109375" style="148" customWidth="1"/>
    <col min="14339" max="14341" width="25.7109375" style="148" customWidth="1"/>
    <col min="14342" max="14345" width="20.28515625" style="148" customWidth="1"/>
    <col min="14346" max="14346" width="9.7109375" style="148" bestFit="1" customWidth="1"/>
    <col min="14347" max="14347" width="8.28515625" style="148" customWidth="1"/>
    <col min="14348" max="14348" width="9.28515625" style="148" customWidth="1"/>
    <col min="14349" max="14349" width="8.28515625" style="148" customWidth="1"/>
    <col min="14350" max="14350" width="9.28515625" style="148" customWidth="1"/>
    <col min="14351" max="14354" width="8.28515625" style="148" customWidth="1"/>
    <col min="14355" max="14355" width="9.28515625" style="148" customWidth="1"/>
    <col min="14356" max="14356" width="8.28515625" style="148" customWidth="1"/>
    <col min="14357" max="14357" width="9.28515625" style="148" customWidth="1"/>
    <col min="14358" max="14358" width="8.28515625" style="148" customWidth="1"/>
    <col min="14359" max="14359" width="9.28515625" style="148" customWidth="1"/>
    <col min="14360" max="14360" width="8.28515625" style="148" customWidth="1"/>
    <col min="14361" max="14576" width="9.28515625" style="148" customWidth="1"/>
    <col min="14577" max="14577" width="5.7109375" style="148" customWidth="1"/>
    <col min="14578" max="14593" width="21.7109375" style="148"/>
    <col min="14594" max="14594" width="5.7109375" style="148" customWidth="1"/>
    <col min="14595" max="14597" width="25.7109375" style="148" customWidth="1"/>
    <col min="14598" max="14601" width="20.28515625" style="148" customWidth="1"/>
    <col min="14602" max="14602" width="9.7109375" style="148" bestFit="1" customWidth="1"/>
    <col min="14603" max="14603" width="8.28515625" style="148" customWidth="1"/>
    <col min="14604" max="14604" width="9.28515625" style="148" customWidth="1"/>
    <col min="14605" max="14605" width="8.28515625" style="148" customWidth="1"/>
    <col min="14606" max="14606" width="9.28515625" style="148" customWidth="1"/>
    <col min="14607" max="14610" width="8.28515625" style="148" customWidth="1"/>
    <col min="14611" max="14611" width="9.28515625" style="148" customWidth="1"/>
    <col min="14612" max="14612" width="8.28515625" style="148" customWidth="1"/>
    <col min="14613" max="14613" width="9.28515625" style="148" customWidth="1"/>
    <col min="14614" max="14614" width="8.28515625" style="148" customWidth="1"/>
    <col min="14615" max="14615" width="9.28515625" style="148" customWidth="1"/>
    <col min="14616" max="14616" width="8.28515625" style="148" customWidth="1"/>
    <col min="14617" max="14832" width="9.28515625" style="148" customWidth="1"/>
    <col min="14833" max="14833" width="5.7109375" style="148" customWidth="1"/>
    <col min="14834" max="14849" width="21.7109375" style="148"/>
    <col min="14850" max="14850" width="5.7109375" style="148" customWidth="1"/>
    <col min="14851" max="14853" width="25.7109375" style="148" customWidth="1"/>
    <col min="14854" max="14857" width="20.28515625" style="148" customWidth="1"/>
    <col min="14858" max="14858" width="9.7109375" style="148" bestFit="1" customWidth="1"/>
    <col min="14859" max="14859" width="8.28515625" style="148" customWidth="1"/>
    <col min="14860" max="14860" width="9.28515625" style="148" customWidth="1"/>
    <col min="14861" max="14861" width="8.28515625" style="148" customWidth="1"/>
    <col min="14862" max="14862" width="9.28515625" style="148" customWidth="1"/>
    <col min="14863" max="14866" width="8.28515625" style="148" customWidth="1"/>
    <col min="14867" max="14867" width="9.28515625" style="148" customWidth="1"/>
    <col min="14868" max="14868" width="8.28515625" style="148" customWidth="1"/>
    <col min="14869" max="14869" width="9.28515625" style="148" customWidth="1"/>
    <col min="14870" max="14870" width="8.28515625" style="148" customWidth="1"/>
    <col min="14871" max="14871" width="9.28515625" style="148" customWidth="1"/>
    <col min="14872" max="14872" width="8.28515625" style="148" customWidth="1"/>
    <col min="14873" max="15088" width="9.28515625" style="148" customWidth="1"/>
    <col min="15089" max="15089" width="5.7109375" style="148" customWidth="1"/>
    <col min="15090" max="15105" width="21.7109375" style="148"/>
    <col min="15106" max="15106" width="5.7109375" style="148" customWidth="1"/>
    <col min="15107" max="15109" width="25.7109375" style="148" customWidth="1"/>
    <col min="15110" max="15113" width="20.28515625" style="148" customWidth="1"/>
    <col min="15114" max="15114" width="9.7109375" style="148" bestFit="1" customWidth="1"/>
    <col min="15115" max="15115" width="8.28515625" style="148" customWidth="1"/>
    <col min="15116" max="15116" width="9.28515625" style="148" customWidth="1"/>
    <col min="15117" max="15117" width="8.28515625" style="148" customWidth="1"/>
    <col min="15118" max="15118" width="9.28515625" style="148" customWidth="1"/>
    <col min="15119" max="15122" width="8.28515625" style="148" customWidth="1"/>
    <col min="15123" max="15123" width="9.28515625" style="148" customWidth="1"/>
    <col min="15124" max="15124" width="8.28515625" style="148" customWidth="1"/>
    <col min="15125" max="15125" width="9.28515625" style="148" customWidth="1"/>
    <col min="15126" max="15126" width="8.28515625" style="148" customWidth="1"/>
    <col min="15127" max="15127" width="9.28515625" style="148" customWidth="1"/>
    <col min="15128" max="15128" width="8.28515625" style="148" customWidth="1"/>
    <col min="15129" max="15344" width="9.28515625" style="148" customWidth="1"/>
    <col min="15345" max="15345" width="5.7109375" style="148" customWidth="1"/>
    <col min="15346" max="15361" width="21.7109375" style="148"/>
    <col min="15362" max="15362" width="5.7109375" style="148" customWidth="1"/>
    <col min="15363" max="15365" width="25.7109375" style="148" customWidth="1"/>
    <col min="15366" max="15369" width="20.28515625" style="148" customWidth="1"/>
    <col min="15370" max="15370" width="9.7109375" style="148" bestFit="1" customWidth="1"/>
    <col min="15371" max="15371" width="8.28515625" style="148" customWidth="1"/>
    <col min="15372" max="15372" width="9.28515625" style="148" customWidth="1"/>
    <col min="15373" max="15373" width="8.28515625" style="148" customWidth="1"/>
    <col min="15374" max="15374" width="9.28515625" style="148" customWidth="1"/>
    <col min="15375" max="15378" width="8.28515625" style="148" customWidth="1"/>
    <col min="15379" max="15379" width="9.28515625" style="148" customWidth="1"/>
    <col min="15380" max="15380" width="8.28515625" style="148" customWidth="1"/>
    <col min="15381" max="15381" width="9.28515625" style="148" customWidth="1"/>
    <col min="15382" max="15382" width="8.28515625" style="148" customWidth="1"/>
    <col min="15383" max="15383" width="9.28515625" style="148" customWidth="1"/>
    <col min="15384" max="15384" width="8.28515625" style="148" customWidth="1"/>
    <col min="15385" max="15600" width="9.28515625" style="148" customWidth="1"/>
    <col min="15601" max="15601" width="5.7109375" style="148" customWidth="1"/>
    <col min="15602" max="15617" width="21.7109375" style="148"/>
    <col min="15618" max="15618" width="5.7109375" style="148" customWidth="1"/>
    <col min="15619" max="15621" width="25.7109375" style="148" customWidth="1"/>
    <col min="15622" max="15625" width="20.28515625" style="148" customWidth="1"/>
    <col min="15626" max="15626" width="9.7109375" style="148" bestFit="1" customWidth="1"/>
    <col min="15627" max="15627" width="8.28515625" style="148" customWidth="1"/>
    <col min="15628" max="15628" width="9.28515625" style="148" customWidth="1"/>
    <col min="15629" max="15629" width="8.28515625" style="148" customWidth="1"/>
    <col min="15630" max="15630" width="9.28515625" style="148" customWidth="1"/>
    <col min="15631" max="15634" width="8.28515625" style="148" customWidth="1"/>
    <col min="15635" max="15635" width="9.28515625" style="148" customWidth="1"/>
    <col min="15636" max="15636" width="8.28515625" style="148" customWidth="1"/>
    <col min="15637" max="15637" width="9.28515625" style="148" customWidth="1"/>
    <col min="15638" max="15638" width="8.28515625" style="148" customWidth="1"/>
    <col min="15639" max="15639" width="9.28515625" style="148" customWidth="1"/>
    <col min="15640" max="15640" width="8.28515625" style="148" customWidth="1"/>
    <col min="15641" max="15856" width="9.28515625" style="148" customWidth="1"/>
    <col min="15857" max="15857" width="5.7109375" style="148" customWidth="1"/>
    <col min="15858" max="15873" width="21.7109375" style="148"/>
    <col min="15874" max="15874" width="5.7109375" style="148" customWidth="1"/>
    <col min="15875" max="15877" width="25.7109375" style="148" customWidth="1"/>
    <col min="15878" max="15881" width="20.28515625" style="148" customWidth="1"/>
    <col min="15882" max="15882" width="9.7109375" style="148" bestFit="1" customWidth="1"/>
    <col min="15883" max="15883" width="8.28515625" style="148" customWidth="1"/>
    <col min="15884" max="15884" width="9.28515625" style="148" customWidth="1"/>
    <col min="15885" max="15885" width="8.28515625" style="148" customWidth="1"/>
    <col min="15886" max="15886" width="9.28515625" style="148" customWidth="1"/>
    <col min="15887" max="15890" width="8.28515625" style="148" customWidth="1"/>
    <col min="15891" max="15891" width="9.28515625" style="148" customWidth="1"/>
    <col min="15892" max="15892" width="8.28515625" style="148" customWidth="1"/>
    <col min="15893" max="15893" width="9.28515625" style="148" customWidth="1"/>
    <col min="15894" max="15894" width="8.28515625" style="148" customWidth="1"/>
    <col min="15895" max="15895" width="9.28515625" style="148" customWidth="1"/>
    <col min="15896" max="15896" width="8.28515625" style="148" customWidth="1"/>
    <col min="15897" max="16112" width="9.28515625" style="148" customWidth="1"/>
    <col min="16113" max="16113" width="5.7109375" style="148" customWidth="1"/>
    <col min="16114" max="16129" width="21.7109375" style="148"/>
    <col min="16130" max="16130" width="5.7109375" style="148" customWidth="1"/>
    <col min="16131" max="16133" width="25.7109375" style="148" customWidth="1"/>
    <col min="16134" max="16137" width="20.28515625" style="148" customWidth="1"/>
    <col min="16138" max="16138" width="9.7109375" style="148" bestFit="1" customWidth="1"/>
    <col min="16139" max="16139" width="8.28515625" style="148" customWidth="1"/>
    <col min="16140" max="16140" width="9.28515625" style="148" customWidth="1"/>
    <col min="16141" max="16141" width="8.28515625" style="148" customWidth="1"/>
    <col min="16142" max="16142" width="9.28515625" style="148" customWidth="1"/>
    <col min="16143" max="16146" width="8.28515625" style="148" customWidth="1"/>
    <col min="16147" max="16147" width="9.28515625" style="148" customWidth="1"/>
    <col min="16148" max="16148" width="8.28515625" style="148" customWidth="1"/>
    <col min="16149" max="16149" width="9.28515625" style="148" customWidth="1"/>
    <col min="16150" max="16150" width="8.28515625" style="148" customWidth="1"/>
    <col min="16151" max="16151" width="9.28515625" style="148" customWidth="1"/>
    <col min="16152" max="16152" width="8.28515625" style="148" customWidth="1"/>
    <col min="16153" max="16368" width="9.28515625" style="148" customWidth="1"/>
    <col min="16369" max="16369" width="5.7109375" style="148" customWidth="1"/>
    <col min="16370" max="16384" width="21.7109375" style="148"/>
  </cols>
  <sheetData>
    <row r="1" spans="1:24" ht="15.75" x14ac:dyDescent="0.25">
      <c r="A1" s="797" t="s">
        <v>725</v>
      </c>
      <c r="C1" s="702" t="s">
        <v>316</v>
      </c>
    </row>
    <row r="3" spans="1:24" s="642" customFormat="1" ht="14.25" customHeight="1" x14ac:dyDescent="0.25">
      <c r="A3" s="1300" t="s">
        <v>1315</v>
      </c>
      <c r="B3" s="1300"/>
      <c r="C3" s="1300"/>
      <c r="D3" s="1300"/>
      <c r="E3" s="1300"/>
      <c r="F3" s="1300"/>
      <c r="G3" s="1300"/>
      <c r="H3" s="1300"/>
      <c r="I3" s="1300"/>
      <c r="J3" s="1300"/>
      <c r="K3" s="1300"/>
      <c r="L3" s="1300"/>
      <c r="M3" s="1300"/>
    </row>
    <row r="4" spans="1:24" s="642" customFormat="1" ht="16.5" x14ac:dyDescent="0.25">
      <c r="A4" s="791"/>
      <c r="B4" s="791"/>
      <c r="C4" s="791"/>
      <c r="D4" s="791"/>
      <c r="E4" s="791"/>
      <c r="F4" s="587" t="str">
        <f>'1'!$E$5</f>
        <v>KABUPATEN/KOTA</v>
      </c>
      <c r="G4" s="588" t="str">
        <f>'1'!$F$5</f>
        <v>….......</v>
      </c>
      <c r="H4" s="791"/>
      <c r="I4" s="791"/>
      <c r="J4" s="791"/>
      <c r="K4" s="791"/>
      <c r="L4" s="791"/>
      <c r="M4" s="791"/>
      <c r="N4" s="661"/>
      <c r="O4" s="661"/>
      <c r="P4" s="661"/>
      <c r="Q4" s="661"/>
      <c r="R4" s="661"/>
      <c r="S4" s="661"/>
      <c r="T4" s="661"/>
      <c r="U4" s="661"/>
      <c r="V4" s="661"/>
      <c r="W4" s="661"/>
      <c r="X4" s="661"/>
    </row>
    <row r="5" spans="1:24" s="642" customFormat="1" ht="16.5" x14ac:dyDescent="0.25">
      <c r="A5" s="791"/>
      <c r="B5" s="791"/>
      <c r="C5" s="791"/>
      <c r="D5" s="791"/>
      <c r="E5" s="791"/>
      <c r="F5" s="587" t="str">
        <f>'1'!$E$6</f>
        <v>TAHUN</v>
      </c>
      <c r="G5" s="588" t="str">
        <f>'1'!$F$6</f>
        <v>….......</v>
      </c>
      <c r="H5" s="791"/>
      <c r="I5" s="791"/>
      <c r="J5" s="791"/>
      <c r="K5" s="791"/>
      <c r="L5" s="791"/>
      <c r="M5" s="79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</row>
    <row r="7" spans="1:24" ht="44.45" customHeight="1" x14ac:dyDescent="0.25">
      <c r="A7" s="1065" t="s">
        <v>2</v>
      </c>
      <c r="B7" s="1065" t="s">
        <v>254</v>
      </c>
      <c r="C7" s="1065" t="s">
        <v>409</v>
      </c>
      <c r="D7" s="1416" t="s">
        <v>1248</v>
      </c>
      <c r="E7" s="1416" t="s">
        <v>1249</v>
      </c>
      <c r="F7" s="1417" t="s">
        <v>1084</v>
      </c>
      <c r="G7" s="1418"/>
      <c r="H7" s="1417" t="s">
        <v>1109</v>
      </c>
      <c r="I7" s="1418"/>
      <c r="J7" s="1417" t="s">
        <v>1110</v>
      </c>
      <c r="K7" s="1418"/>
      <c r="L7" s="1417" t="s">
        <v>1111</v>
      </c>
      <c r="M7" s="1418"/>
    </row>
    <row r="8" spans="1:24" ht="44.45" customHeight="1" x14ac:dyDescent="0.25">
      <c r="A8" s="1301"/>
      <c r="B8" s="1301"/>
      <c r="C8" s="1301"/>
      <c r="D8" s="1419"/>
      <c r="E8" s="1419"/>
      <c r="F8" s="1420"/>
      <c r="G8" s="1421"/>
      <c r="H8" s="1420"/>
      <c r="I8" s="1421"/>
      <c r="J8" s="1420"/>
      <c r="K8" s="1421"/>
      <c r="L8" s="1420"/>
      <c r="M8" s="1421"/>
    </row>
    <row r="9" spans="1:24" ht="15.75" x14ac:dyDescent="0.25">
      <c r="A9" s="1066"/>
      <c r="B9" s="1066"/>
      <c r="C9" s="1066"/>
      <c r="D9" s="1422"/>
      <c r="E9" s="1422"/>
      <c r="F9" s="1423" t="s">
        <v>256</v>
      </c>
      <c r="G9" s="1423" t="s">
        <v>27</v>
      </c>
      <c r="H9" s="1423" t="s">
        <v>256</v>
      </c>
      <c r="I9" s="1423" t="s">
        <v>27</v>
      </c>
      <c r="J9" s="1423" t="s">
        <v>256</v>
      </c>
      <c r="K9" s="1423" t="s">
        <v>27</v>
      </c>
      <c r="L9" s="1423" t="s">
        <v>256</v>
      </c>
      <c r="M9" s="1423" t="s">
        <v>27</v>
      </c>
    </row>
    <row r="10" spans="1:24" s="381" customFormat="1" ht="20.100000000000001" customHeight="1" x14ac:dyDescent="0.25">
      <c r="A10" s="795">
        <v>1</v>
      </c>
      <c r="B10" s="795">
        <v>2</v>
      </c>
      <c r="C10" s="795">
        <v>3</v>
      </c>
      <c r="D10" s="795">
        <v>4</v>
      </c>
      <c r="E10" s="795">
        <v>5</v>
      </c>
      <c r="F10" s="795">
        <v>6</v>
      </c>
      <c r="G10" s="795">
        <v>7</v>
      </c>
      <c r="H10" s="795">
        <v>8</v>
      </c>
      <c r="I10" s="795">
        <v>9</v>
      </c>
      <c r="J10" s="795">
        <v>10</v>
      </c>
      <c r="K10" s="795">
        <v>11</v>
      </c>
      <c r="L10" s="795">
        <v>12</v>
      </c>
      <c r="M10" s="795">
        <v>13</v>
      </c>
    </row>
    <row r="11" spans="1:24" ht="20.100000000000001" customHeight="1" x14ac:dyDescent="0.25">
      <c r="A11" s="560">
        <v>1</v>
      </c>
      <c r="B11" s="131">
        <f>'9'!B9</f>
        <v>0</v>
      </c>
      <c r="C11" s="131">
        <f>'9'!C9</f>
        <v>0</v>
      </c>
      <c r="D11" s="652"/>
      <c r="E11" s="652"/>
      <c r="F11" s="652"/>
      <c r="G11" s="652" t="e">
        <f>F11/$D11*100</f>
        <v>#DIV/0!</v>
      </c>
      <c r="H11" s="652"/>
      <c r="I11" s="652" t="e">
        <f>H11/$D11*100</f>
        <v>#DIV/0!</v>
      </c>
      <c r="J11" s="652"/>
      <c r="K11" s="652" t="e">
        <f>J11/$E11*100</f>
        <v>#DIV/0!</v>
      </c>
      <c r="L11" s="652"/>
      <c r="M11" s="652"/>
    </row>
    <row r="12" spans="1:24" ht="20.100000000000001" customHeight="1" x14ac:dyDescent="0.25">
      <c r="A12" s="556">
        <v>2</v>
      </c>
      <c r="B12" s="131">
        <f>'9'!B10</f>
        <v>0</v>
      </c>
      <c r="C12" s="131">
        <f>'9'!C10</f>
        <v>0</v>
      </c>
      <c r="D12" s="652"/>
      <c r="E12" s="652"/>
      <c r="F12" s="652"/>
      <c r="G12" s="652" t="e">
        <f t="shared" ref="G12:I30" si="0">F12/$D12*100</f>
        <v>#DIV/0!</v>
      </c>
      <c r="H12" s="652"/>
      <c r="I12" s="652" t="e">
        <f t="shared" si="0"/>
        <v>#DIV/0!</v>
      </c>
      <c r="J12" s="652"/>
      <c r="K12" s="652" t="e">
        <f t="shared" ref="K12:K30" si="1">J12/$E12*100</f>
        <v>#DIV/0!</v>
      </c>
      <c r="L12" s="652"/>
      <c r="M12" s="652"/>
    </row>
    <row r="13" spans="1:24" ht="20.100000000000001" customHeight="1" x14ac:dyDescent="0.25">
      <c r="A13" s="556">
        <v>3</v>
      </c>
      <c r="B13" s="131">
        <f>'9'!B11</f>
        <v>0</v>
      </c>
      <c r="C13" s="131">
        <f>'9'!C11</f>
        <v>0</v>
      </c>
      <c r="D13" s="652"/>
      <c r="E13" s="652"/>
      <c r="F13" s="652"/>
      <c r="G13" s="652" t="e">
        <f>F13/$D13*100</f>
        <v>#DIV/0!</v>
      </c>
      <c r="H13" s="652"/>
      <c r="I13" s="652" t="e">
        <f t="shared" si="0"/>
        <v>#DIV/0!</v>
      </c>
      <c r="J13" s="652"/>
      <c r="K13" s="652" t="e">
        <f t="shared" si="1"/>
        <v>#DIV/0!</v>
      </c>
      <c r="L13" s="652"/>
      <c r="M13" s="652"/>
    </row>
    <row r="14" spans="1:24" ht="20.100000000000001" customHeight="1" x14ac:dyDescent="0.25">
      <c r="A14" s="556">
        <v>4</v>
      </c>
      <c r="B14" s="131">
        <f>'9'!B12</f>
        <v>0</v>
      </c>
      <c r="C14" s="131">
        <f>'9'!C12</f>
        <v>0</v>
      </c>
      <c r="D14" s="652"/>
      <c r="E14" s="652"/>
      <c r="F14" s="652"/>
      <c r="G14" s="652" t="e">
        <f>F14/$D14*100</f>
        <v>#DIV/0!</v>
      </c>
      <c r="H14" s="652"/>
      <c r="I14" s="652" t="e">
        <f t="shared" si="0"/>
        <v>#DIV/0!</v>
      </c>
      <c r="J14" s="652"/>
      <c r="K14" s="652" t="e">
        <f t="shared" si="1"/>
        <v>#DIV/0!</v>
      </c>
      <c r="L14" s="652"/>
      <c r="M14" s="652"/>
    </row>
    <row r="15" spans="1:24" ht="20.100000000000001" customHeight="1" x14ac:dyDescent="0.25">
      <c r="A15" s="556">
        <v>5</v>
      </c>
      <c r="B15" s="131">
        <f>'9'!B13</f>
        <v>0</v>
      </c>
      <c r="C15" s="131">
        <f>'9'!C13</f>
        <v>0</v>
      </c>
      <c r="D15" s="652"/>
      <c r="E15" s="652"/>
      <c r="F15" s="652"/>
      <c r="G15" s="652" t="e">
        <f t="shared" si="0"/>
        <v>#DIV/0!</v>
      </c>
      <c r="H15" s="652"/>
      <c r="I15" s="652" t="e">
        <f t="shared" si="0"/>
        <v>#DIV/0!</v>
      </c>
      <c r="J15" s="652"/>
      <c r="K15" s="652" t="e">
        <f t="shared" si="1"/>
        <v>#DIV/0!</v>
      </c>
      <c r="L15" s="652"/>
      <c r="M15" s="652"/>
    </row>
    <row r="16" spans="1:24" ht="20.100000000000001" customHeight="1" x14ac:dyDescent="0.25">
      <c r="A16" s="556">
        <v>6</v>
      </c>
      <c r="B16" s="131">
        <f>'9'!B14</f>
        <v>0</v>
      </c>
      <c r="C16" s="131">
        <f>'9'!C14</f>
        <v>0</v>
      </c>
      <c r="D16" s="652"/>
      <c r="E16" s="652"/>
      <c r="F16" s="652"/>
      <c r="G16" s="652" t="e">
        <f t="shared" si="0"/>
        <v>#DIV/0!</v>
      </c>
      <c r="H16" s="652"/>
      <c r="I16" s="652" t="e">
        <f t="shared" si="0"/>
        <v>#DIV/0!</v>
      </c>
      <c r="J16" s="652"/>
      <c r="K16" s="652" t="e">
        <f t="shared" si="1"/>
        <v>#DIV/0!</v>
      </c>
      <c r="L16" s="652"/>
      <c r="M16" s="652"/>
    </row>
    <row r="17" spans="1:13" ht="20.100000000000001" customHeight="1" x14ac:dyDescent="0.25">
      <c r="A17" s="556">
        <v>7</v>
      </c>
      <c r="B17" s="131">
        <f>'9'!B15</f>
        <v>0</v>
      </c>
      <c r="C17" s="131">
        <f>'9'!C15</f>
        <v>0</v>
      </c>
      <c r="D17" s="652"/>
      <c r="E17" s="652"/>
      <c r="F17" s="652"/>
      <c r="G17" s="652" t="e">
        <f t="shared" si="0"/>
        <v>#DIV/0!</v>
      </c>
      <c r="H17" s="652"/>
      <c r="I17" s="652" t="e">
        <f t="shared" si="0"/>
        <v>#DIV/0!</v>
      </c>
      <c r="J17" s="652"/>
      <c r="K17" s="652" t="e">
        <f t="shared" si="1"/>
        <v>#DIV/0!</v>
      </c>
      <c r="L17" s="652"/>
      <c r="M17" s="652"/>
    </row>
    <row r="18" spans="1:13" ht="20.100000000000001" customHeight="1" x14ac:dyDescent="0.25">
      <c r="A18" s="556">
        <v>8</v>
      </c>
      <c r="B18" s="131">
        <f>'9'!B16</f>
        <v>0</v>
      </c>
      <c r="C18" s="131">
        <f>'9'!C16</f>
        <v>0</v>
      </c>
      <c r="D18" s="652"/>
      <c r="E18" s="652"/>
      <c r="F18" s="652"/>
      <c r="G18" s="652" t="e">
        <f>F18/$E18*100</f>
        <v>#DIV/0!</v>
      </c>
      <c r="H18" s="652"/>
      <c r="I18" s="652" t="e">
        <f t="shared" si="0"/>
        <v>#DIV/0!</v>
      </c>
      <c r="J18" s="652"/>
      <c r="K18" s="652" t="e">
        <f t="shared" si="1"/>
        <v>#DIV/0!</v>
      </c>
      <c r="L18" s="652"/>
      <c r="M18" s="652"/>
    </row>
    <row r="19" spans="1:13" ht="20.100000000000001" customHeight="1" x14ac:dyDescent="0.25">
      <c r="A19" s="556">
        <v>9</v>
      </c>
      <c r="B19" s="131">
        <f>'9'!B17</f>
        <v>0</v>
      </c>
      <c r="C19" s="131">
        <f>'9'!C17</f>
        <v>0</v>
      </c>
      <c r="D19" s="652"/>
      <c r="E19" s="652"/>
      <c r="F19" s="652"/>
      <c r="G19" s="652" t="e">
        <f t="shared" ref="G19:G30" si="2">F19/$E19*100</f>
        <v>#DIV/0!</v>
      </c>
      <c r="H19" s="652"/>
      <c r="I19" s="652" t="e">
        <f t="shared" si="0"/>
        <v>#DIV/0!</v>
      </c>
      <c r="J19" s="652"/>
      <c r="K19" s="652" t="e">
        <f t="shared" si="1"/>
        <v>#DIV/0!</v>
      </c>
      <c r="L19" s="652"/>
      <c r="M19" s="652"/>
    </row>
    <row r="20" spans="1:13" ht="20.100000000000001" customHeight="1" x14ac:dyDescent="0.25">
      <c r="A20" s="556">
        <v>10</v>
      </c>
      <c r="B20" s="131">
        <f>'9'!B18</f>
        <v>0</v>
      </c>
      <c r="C20" s="131">
        <f>'9'!C18</f>
        <v>0</v>
      </c>
      <c r="D20" s="652"/>
      <c r="E20" s="652"/>
      <c r="F20" s="652"/>
      <c r="G20" s="652" t="e">
        <f t="shared" si="2"/>
        <v>#DIV/0!</v>
      </c>
      <c r="H20" s="652"/>
      <c r="I20" s="652" t="e">
        <f t="shared" si="0"/>
        <v>#DIV/0!</v>
      </c>
      <c r="J20" s="652"/>
      <c r="K20" s="652" t="e">
        <f t="shared" si="1"/>
        <v>#DIV/0!</v>
      </c>
      <c r="L20" s="652"/>
      <c r="M20" s="652"/>
    </row>
    <row r="21" spans="1:13" ht="20.100000000000001" customHeight="1" x14ac:dyDescent="0.25">
      <c r="A21" s="556">
        <v>11</v>
      </c>
      <c r="B21" s="131">
        <f>'9'!B19</f>
        <v>0</v>
      </c>
      <c r="C21" s="131">
        <f>'9'!C19</f>
        <v>0</v>
      </c>
      <c r="D21" s="652"/>
      <c r="E21" s="652"/>
      <c r="F21" s="652"/>
      <c r="G21" s="652" t="e">
        <f t="shared" si="2"/>
        <v>#DIV/0!</v>
      </c>
      <c r="H21" s="652"/>
      <c r="I21" s="652" t="e">
        <f t="shared" si="0"/>
        <v>#DIV/0!</v>
      </c>
      <c r="J21" s="652"/>
      <c r="K21" s="652" t="e">
        <f t="shared" si="1"/>
        <v>#DIV/0!</v>
      </c>
      <c r="L21" s="652"/>
      <c r="M21" s="652"/>
    </row>
    <row r="22" spans="1:13" ht="20.100000000000001" customHeight="1" x14ac:dyDescent="0.25">
      <c r="A22" s="556">
        <v>12</v>
      </c>
      <c r="B22" s="131">
        <f>'9'!B20</f>
        <v>0</v>
      </c>
      <c r="C22" s="131">
        <f>'9'!C20</f>
        <v>0</v>
      </c>
      <c r="D22" s="652"/>
      <c r="E22" s="652"/>
      <c r="F22" s="652"/>
      <c r="G22" s="652" t="e">
        <f t="shared" si="2"/>
        <v>#DIV/0!</v>
      </c>
      <c r="H22" s="652"/>
      <c r="I22" s="652" t="e">
        <f t="shared" si="0"/>
        <v>#DIV/0!</v>
      </c>
      <c r="J22" s="652"/>
      <c r="K22" s="652" t="e">
        <f t="shared" si="1"/>
        <v>#DIV/0!</v>
      </c>
      <c r="L22" s="652"/>
      <c r="M22" s="652"/>
    </row>
    <row r="23" spans="1:13" ht="20.100000000000001" customHeight="1" x14ac:dyDescent="0.25">
      <c r="A23" s="556">
        <v>13</v>
      </c>
      <c r="B23" s="131">
        <f>'9'!B21</f>
        <v>0</v>
      </c>
      <c r="C23" s="131">
        <f>'9'!C21</f>
        <v>0</v>
      </c>
      <c r="D23" s="652"/>
      <c r="E23" s="652"/>
      <c r="F23" s="652"/>
      <c r="G23" s="652" t="e">
        <f t="shared" si="2"/>
        <v>#DIV/0!</v>
      </c>
      <c r="H23" s="652"/>
      <c r="I23" s="652" t="e">
        <f t="shared" si="0"/>
        <v>#DIV/0!</v>
      </c>
      <c r="J23" s="652"/>
      <c r="K23" s="652" t="e">
        <f t="shared" si="1"/>
        <v>#DIV/0!</v>
      </c>
      <c r="L23" s="652"/>
      <c r="M23" s="652"/>
    </row>
    <row r="24" spans="1:13" ht="20.100000000000001" customHeight="1" x14ac:dyDescent="0.25">
      <c r="A24" s="556">
        <v>14</v>
      </c>
      <c r="B24" s="131">
        <f>'9'!B22</f>
        <v>0</v>
      </c>
      <c r="C24" s="131">
        <f>'9'!C22</f>
        <v>0</v>
      </c>
      <c r="D24" s="652"/>
      <c r="E24" s="652"/>
      <c r="F24" s="652"/>
      <c r="G24" s="652" t="e">
        <f t="shared" si="2"/>
        <v>#DIV/0!</v>
      </c>
      <c r="H24" s="652"/>
      <c r="I24" s="652" t="e">
        <f t="shared" si="0"/>
        <v>#DIV/0!</v>
      </c>
      <c r="J24" s="652"/>
      <c r="K24" s="652" t="e">
        <f t="shared" si="1"/>
        <v>#DIV/0!</v>
      </c>
      <c r="L24" s="652"/>
      <c r="M24" s="652"/>
    </row>
    <row r="25" spans="1:13" ht="20.100000000000001" customHeight="1" x14ac:dyDescent="0.25">
      <c r="A25" s="556">
        <v>15</v>
      </c>
      <c r="B25" s="131">
        <f>'9'!B23</f>
        <v>0</v>
      </c>
      <c r="C25" s="131">
        <f>'9'!C23</f>
        <v>0</v>
      </c>
      <c r="D25" s="652"/>
      <c r="E25" s="652"/>
      <c r="F25" s="652"/>
      <c r="G25" s="652" t="e">
        <f t="shared" si="2"/>
        <v>#DIV/0!</v>
      </c>
      <c r="H25" s="652"/>
      <c r="I25" s="652" t="e">
        <f t="shared" si="0"/>
        <v>#DIV/0!</v>
      </c>
      <c r="J25" s="652"/>
      <c r="K25" s="652" t="e">
        <f t="shared" si="1"/>
        <v>#DIV/0!</v>
      </c>
      <c r="L25" s="652"/>
      <c r="M25" s="652"/>
    </row>
    <row r="26" spans="1:13" ht="20.100000000000001" customHeight="1" x14ac:dyDescent="0.25">
      <c r="A26" s="556">
        <v>16</v>
      </c>
      <c r="B26" s="131">
        <f>'9'!B24</f>
        <v>0</v>
      </c>
      <c r="C26" s="131">
        <f>'9'!C24</f>
        <v>0</v>
      </c>
      <c r="D26" s="652"/>
      <c r="E26" s="652"/>
      <c r="F26" s="652"/>
      <c r="G26" s="652" t="e">
        <f t="shared" si="2"/>
        <v>#DIV/0!</v>
      </c>
      <c r="H26" s="652"/>
      <c r="I26" s="652" t="e">
        <f t="shared" si="0"/>
        <v>#DIV/0!</v>
      </c>
      <c r="J26" s="652"/>
      <c r="K26" s="652" t="e">
        <f t="shared" si="1"/>
        <v>#DIV/0!</v>
      </c>
      <c r="L26" s="652"/>
      <c r="M26" s="652"/>
    </row>
    <row r="27" spans="1:13" ht="20.100000000000001" customHeight="1" x14ac:dyDescent="0.25">
      <c r="A27" s="556">
        <v>17</v>
      </c>
      <c r="B27" s="131">
        <f>'9'!B25</f>
        <v>0</v>
      </c>
      <c r="C27" s="131">
        <f>'9'!C25</f>
        <v>0</v>
      </c>
      <c r="D27" s="652"/>
      <c r="E27" s="652"/>
      <c r="F27" s="652"/>
      <c r="G27" s="652" t="e">
        <f t="shared" si="2"/>
        <v>#DIV/0!</v>
      </c>
      <c r="H27" s="652"/>
      <c r="I27" s="652" t="e">
        <f t="shared" si="0"/>
        <v>#DIV/0!</v>
      </c>
      <c r="J27" s="652"/>
      <c r="K27" s="652" t="e">
        <f t="shared" si="1"/>
        <v>#DIV/0!</v>
      </c>
      <c r="L27" s="652"/>
      <c r="M27" s="652"/>
    </row>
    <row r="28" spans="1:13" ht="20.100000000000001" customHeight="1" x14ac:dyDescent="0.25">
      <c r="A28" s="556">
        <v>18</v>
      </c>
      <c r="B28" s="131">
        <f>'9'!B26</f>
        <v>0</v>
      </c>
      <c r="C28" s="131">
        <f>'9'!C26</f>
        <v>0</v>
      </c>
      <c r="D28" s="652"/>
      <c r="E28" s="652"/>
      <c r="F28" s="652"/>
      <c r="G28" s="652" t="e">
        <f t="shared" si="2"/>
        <v>#DIV/0!</v>
      </c>
      <c r="H28" s="652"/>
      <c r="I28" s="652" t="e">
        <f t="shared" si="0"/>
        <v>#DIV/0!</v>
      </c>
      <c r="J28" s="652"/>
      <c r="K28" s="652" t="e">
        <f t="shared" si="1"/>
        <v>#DIV/0!</v>
      </c>
      <c r="L28" s="652"/>
      <c r="M28" s="652"/>
    </row>
    <row r="29" spans="1:13" ht="20.100000000000001" customHeight="1" x14ac:dyDescent="0.25">
      <c r="A29" s="556">
        <v>19</v>
      </c>
      <c r="B29" s="131">
        <f>'9'!B27</f>
        <v>0</v>
      </c>
      <c r="C29" s="131">
        <f>'9'!C27</f>
        <v>0</v>
      </c>
      <c r="D29" s="652"/>
      <c r="E29" s="652"/>
      <c r="F29" s="652"/>
      <c r="G29" s="652" t="e">
        <f t="shared" si="2"/>
        <v>#DIV/0!</v>
      </c>
      <c r="H29" s="652"/>
      <c r="I29" s="652" t="e">
        <f t="shared" si="0"/>
        <v>#DIV/0!</v>
      </c>
      <c r="J29" s="652"/>
      <c r="K29" s="652" t="e">
        <f t="shared" si="1"/>
        <v>#DIV/0!</v>
      </c>
      <c r="L29" s="652"/>
      <c r="M29" s="652"/>
    </row>
    <row r="30" spans="1:13" ht="20.100000000000001" customHeight="1" x14ac:dyDescent="0.25">
      <c r="A30" s="556">
        <v>20</v>
      </c>
      <c r="B30" s="131">
        <f>'9'!B28</f>
        <v>0</v>
      </c>
      <c r="C30" s="131">
        <f>'9'!C28</f>
        <v>0</v>
      </c>
      <c r="D30" s="652"/>
      <c r="E30" s="652"/>
      <c r="F30" s="652"/>
      <c r="G30" s="652" t="e">
        <f t="shared" si="2"/>
        <v>#DIV/0!</v>
      </c>
      <c r="H30" s="652"/>
      <c r="I30" s="652" t="e">
        <f t="shared" si="0"/>
        <v>#DIV/0!</v>
      </c>
      <c r="J30" s="652"/>
      <c r="K30" s="652" t="e">
        <f t="shared" si="1"/>
        <v>#DIV/0!</v>
      </c>
      <c r="L30" s="652"/>
      <c r="M30" s="652"/>
    </row>
    <row r="31" spans="1:13" ht="20.100000000000001" customHeight="1" x14ac:dyDescent="0.25">
      <c r="A31" s="728"/>
      <c r="B31" s="652"/>
      <c r="C31" s="652"/>
      <c r="D31" s="652"/>
      <c r="E31" s="652"/>
      <c r="F31" s="652"/>
      <c r="G31" s="652"/>
      <c r="H31" s="652"/>
      <c r="I31" s="652"/>
      <c r="J31" s="652"/>
      <c r="K31" s="652"/>
      <c r="L31" s="652"/>
      <c r="M31" s="652"/>
    </row>
    <row r="32" spans="1:13" ht="20.100000000000001" customHeight="1" x14ac:dyDescent="0.25">
      <c r="A32" s="728"/>
      <c r="B32" s="652"/>
      <c r="C32" s="652"/>
      <c r="D32" s="652"/>
      <c r="E32" s="652"/>
      <c r="F32" s="652"/>
      <c r="G32" s="652"/>
      <c r="H32" s="652"/>
      <c r="I32" s="652"/>
      <c r="J32" s="652"/>
      <c r="K32" s="652"/>
      <c r="L32" s="652"/>
      <c r="M32" s="652"/>
    </row>
    <row r="33" spans="1:24" ht="20.100000000000001" customHeight="1" x14ac:dyDescent="0.25">
      <c r="A33" s="728"/>
      <c r="B33" s="651"/>
      <c r="C33" s="651"/>
      <c r="D33" s="651"/>
      <c r="E33" s="651"/>
      <c r="F33" s="651"/>
      <c r="G33" s="651"/>
      <c r="H33" s="651"/>
      <c r="I33" s="651"/>
      <c r="J33" s="651"/>
      <c r="K33" s="651"/>
      <c r="L33" s="651"/>
      <c r="M33" s="859"/>
    </row>
    <row r="34" spans="1:24" ht="20.100000000000001" customHeight="1" thickBot="1" x14ac:dyDescent="0.3">
      <c r="A34" s="729" t="s">
        <v>484</v>
      </c>
      <c r="B34" s="730"/>
      <c r="C34" s="731"/>
      <c r="D34" s="731">
        <f>SUM(D11:D33)</f>
        <v>0</v>
      </c>
      <c r="E34" s="731"/>
      <c r="F34" s="731">
        <f>SUM(F11:F33)</f>
        <v>0</v>
      </c>
      <c r="G34" s="731" t="e">
        <f>F34/$E34*100</f>
        <v>#DIV/0!</v>
      </c>
      <c r="H34" s="731">
        <f>SUM(H11:H33)</f>
        <v>0</v>
      </c>
      <c r="I34" s="731" t="e">
        <f>H34/$D34*100</f>
        <v>#DIV/0!</v>
      </c>
      <c r="J34" s="731">
        <f>SUM(J11:J33)</f>
        <v>0</v>
      </c>
      <c r="K34" s="731" t="e">
        <f>J34/$E34*100</f>
        <v>#DIV/0!</v>
      </c>
      <c r="L34" s="731">
        <f>SUM(L11:L33)</f>
        <v>0</v>
      </c>
      <c r="M34" s="731" t="e">
        <f>L34/$D34*100</f>
        <v>#DIV/0!</v>
      </c>
      <c r="N34" s="712"/>
      <c r="O34" s="712"/>
      <c r="P34" s="712"/>
      <c r="Q34" s="712"/>
      <c r="R34" s="712"/>
      <c r="S34" s="712"/>
      <c r="T34" s="712"/>
      <c r="U34" s="712"/>
      <c r="V34" s="712"/>
      <c r="W34" s="712"/>
      <c r="X34" s="712"/>
    </row>
    <row r="35" spans="1:24" x14ac:dyDescent="0.25">
      <c r="A35" s="732"/>
      <c r="B35" s="732"/>
      <c r="C35" s="732"/>
      <c r="D35" s="732"/>
      <c r="E35" s="732"/>
      <c r="F35" s="732"/>
      <c r="G35" s="732"/>
      <c r="H35" s="732"/>
      <c r="I35" s="732"/>
      <c r="J35" s="732"/>
      <c r="K35" s="732"/>
      <c r="L35" s="732"/>
      <c r="M35" s="732"/>
    </row>
    <row r="36" spans="1:24" x14ac:dyDescent="0.25">
      <c r="A36" s="733" t="s">
        <v>553</v>
      </c>
    </row>
  </sheetData>
  <mergeCells count="10">
    <mergeCell ref="J7:K8"/>
    <mergeCell ref="L7:M8"/>
    <mergeCell ref="A3:M3"/>
    <mergeCell ref="A7:A9"/>
    <mergeCell ref="B7:B9"/>
    <mergeCell ref="C7:C9"/>
    <mergeCell ref="D7:D9"/>
    <mergeCell ref="F7:G8"/>
    <mergeCell ref="H7:I8"/>
    <mergeCell ref="E7:E9"/>
  </mergeCells>
  <printOptions horizontalCentered="1"/>
  <pageMargins left="1.6929133858267718" right="0.9055118110236221" top="1.1417322834645669" bottom="0.9055118110236221" header="0" footer="0"/>
  <pageSetup paperSize="9" scale="43" orientation="landscape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67E28-0955-42C2-AA0C-5D0463CAB330}">
  <sheetPr codeName="Sheet9">
    <tabColor rgb="FF92D050"/>
    <pageSetUpPr fitToPage="1"/>
  </sheetPr>
  <dimension ref="A1:L37"/>
  <sheetViews>
    <sheetView zoomScale="70" zoomScaleNormal="70" workbookViewId="0">
      <selection activeCell="J36" sqref="J36"/>
    </sheetView>
  </sheetViews>
  <sheetFormatPr defaultColWidth="9.140625" defaultRowHeight="15" x14ac:dyDescent="0.25"/>
  <cols>
    <col min="1" max="1" width="5.7109375" style="70" customWidth="1"/>
    <col min="2" max="3" width="25.7109375" style="70" customWidth="1"/>
    <col min="4" max="12" width="10.7109375" style="70" customWidth="1"/>
    <col min="13" max="256" width="9.140625" style="70"/>
    <col min="257" max="257" width="5.7109375" style="70" customWidth="1"/>
    <col min="258" max="259" width="25.7109375" style="70" customWidth="1"/>
    <col min="260" max="268" width="10.7109375" style="70" customWidth="1"/>
    <col min="269" max="512" width="9.140625" style="70"/>
    <col min="513" max="513" width="5.7109375" style="70" customWidth="1"/>
    <col min="514" max="515" width="25.7109375" style="70" customWidth="1"/>
    <col min="516" max="524" width="10.7109375" style="70" customWidth="1"/>
    <col min="525" max="768" width="9.140625" style="70"/>
    <col min="769" max="769" width="5.7109375" style="70" customWidth="1"/>
    <col min="770" max="771" width="25.7109375" style="70" customWidth="1"/>
    <col min="772" max="780" width="10.7109375" style="70" customWidth="1"/>
    <col min="781" max="1024" width="9.140625" style="70"/>
    <col min="1025" max="1025" width="5.7109375" style="70" customWidth="1"/>
    <col min="1026" max="1027" width="25.7109375" style="70" customWidth="1"/>
    <col min="1028" max="1036" width="10.7109375" style="70" customWidth="1"/>
    <col min="1037" max="1280" width="9.140625" style="70"/>
    <col min="1281" max="1281" width="5.7109375" style="70" customWidth="1"/>
    <col min="1282" max="1283" width="25.7109375" style="70" customWidth="1"/>
    <col min="1284" max="1292" width="10.7109375" style="70" customWidth="1"/>
    <col min="1293" max="1536" width="9.140625" style="70"/>
    <col min="1537" max="1537" width="5.7109375" style="70" customWidth="1"/>
    <col min="1538" max="1539" width="25.7109375" style="70" customWidth="1"/>
    <col min="1540" max="1548" width="10.7109375" style="70" customWidth="1"/>
    <col min="1549" max="1792" width="9.140625" style="70"/>
    <col min="1793" max="1793" width="5.7109375" style="70" customWidth="1"/>
    <col min="1794" max="1795" width="25.7109375" style="70" customWidth="1"/>
    <col min="1796" max="1804" width="10.7109375" style="70" customWidth="1"/>
    <col min="1805" max="2048" width="9.140625" style="70"/>
    <col min="2049" max="2049" width="5.7109375" style="70" customWidth="1"/>
    <col min="2050" max="2051" width="25.7109375" style="70" customWidth="1"/>
    <col min="2052" max="2060" width="10.7109375" style="70" customWidth="1"/>
    <col min="2061" max="2304" width="9.140625" style="70"/>
    <col min="2305" max="2305" width="5.7109375" style="70" customWidth="1"/>
    <col min="2306" max="2307" width="25.7109375" style="70" customWidth="1"/>
    <col min="2308" max="2316" width="10.7109375" style="70" customWidth="1"/>
    <col min="2317" max="2560" width="9.140625" style="70"/>
    <col min="2561" max="2561" width="5.7109375" style="70" customWidth="1"/>
    <col min="2562" max="2563" width="25.7109375" style="70" customWidth="1"/>
    <col min="2564" max="2572" width="10.7109375" style="70" customWidth="1"/>
    <col min="2573" max="2816" width="9.140625" style="70"/>
    <col min="2817" max="2817" width="5.7109375" style="70" customWidth="1"/>
    <col min="2818" max="2819" width="25.7109375" style="70" customWidth="1"/>
    <col min="2820" max="2828" width="10.7109375" style="70" customWidth="1"/>
    <col min="2829" max="3072" width="9.140625" style="70"/>
    <col min="3073" max="3073" width="5.7109375" style="70" customWidth="1"/>
    <col min="3074" max="3075" width="25.7109375" style="70" customWidth="1"/>
    <col min="3076" max="3084" width="10.7109375" style="70" customWidth="1"/>
    <col min="3085" max="3328" width="9.140625" style="70"/>
    <col min="3329" max="3329" width="5.7109375" style="70" customWidth="1"/>
    <col min="3330" max="3331" width="25.7109375" style="70" customWidth="1"/>
    <col min="3332" max="3340" width="10.7109375" style="70" customWidth="1"/>
    <col min="3341" max="3584" width="9.140625" style="70"/>
    <col min="3585" max="3585" width="5.7109375" style="70" customWidth="1"/>
    <col min="3586" max="3587" width="25.7109375" style="70" customWidth="1"/>
    <col min="3588" max="3596" width="10.7109375" style="70" customWidth="1"/>
    <col min="3597" max="3840" width="9.140625" style="70"/>
    <col min="3841" max="3841" width="5.7109375" style="70" customWidth="1"/>
    <col min="3842" max="3843" width="25.7109375" style="70" customWidth="1"/>
    <col min="3844" max="3852" width="10.7109375" style="70" customWidth="1"/>
    <col min="3853" max="4096" width="9.140625" style="70"/>
    <col min="4097" max="4097" width="5.7109375" style="70" customWidth="1"/>
    <col min="4098" max="4099" width="25.7109375" style="70" customWidth="1"/>
    <col min="4100" max="4108" width="10.7109375" style="70" customWidth="1"/>
    <col min="4109" max="4352" width="9.140625" style="70"/>
    <col min="4353" max="4353" width="5.7109375" style="70" customWidth="1"/>
    <col min="4354" max="4355" width="25.7109375" style="70" customWidth="1"/>
    <col min="4356" max="4364" width="10.7109375" style="70" customWidth="1"/>
    <col min="4365" max="4608" width="9.140625" style="70"/>
    <col min="4609" max="4609" width="5.7109375" style="70" customWidth="1"/>
    <col min="4610" max="4611" width="25.7109375" style="70" customWidth="1"/>
    <col min="4612" max="4620" width="10.7109375" style="70" customWidth="1"/>
    <col min="4621" max="4864" width="9.140625" style="70"/>
    <col min="4865" max="4865" width="5.7109375" style="70" customWidth="1"/>
    <col min="4866" max="4867" width="25.7109375" style="70" customWidth="1"/>
    <col min="4868" max="4876" width="10.7109375" style="70" customWidth="1"/>
    <col min="4877" max="5120" width="9.140625" style="70"/>
    <col min="5121" max="5121" width="5.7109375" style="70" customWidth="1"/>
    <col min="5122" max="5123" width="25.7109375" style="70" customWidth="1"/>
    <col min="5124" max="5132" width="10.7109375" style="70" customWidth="1"/>
    <col min="5133" max="5376" width="9.140625" style="70"/>
    <col min="5377" max="5377" width="5.7109375" style="70" customWidth="1"/>
    <col min="5378" max="5379" width="25.7109375" style="70" customWidth="1"/>
    <col min="5380" max="5388" width="10.7109375" style="70" customWidth="1"/>
    <col min="5389" max="5632" width="9.140625" style="70"/>
    <col min="5633" max="5633" width="5.7109375" style="70" customWidth="1"/>
    <col min="5634" max="5635" width="25.7109375" style="70" customWidth="1"/>
    <col min="5636" max="5644" width="10.7109375" style="70" customWidth="1"/>
    <col min="5645" max="5888" width="9.140625" style="70"/>
    <col min="5889" max="5889" width="5.7109375" style="70" customWidth="1"/>
    <col min="5890" max="5891" width="25.7109375" style="70" customWidth="1"/>
    <col min="5892" max="5900" width="10.7109375" style="70" customWidth="1"/>
    <col min="5901" max="6144" width="9.140625" style="70"/>
    <col min="6145" max="6145" width="5.7109375" style="70" customWidth="1"/>
    <col min="6146" max="6147" width="25.7109375" style="70" customWidth="1"/>
    <col min="6148" max="6156" width="10.7109375" style="70" customWidth="1"/>
    <col min="6157" max="6400" width="9.140625" style="70"/>
    <col min="6401" max="6401" width="5.7109375" style="70" customWidth="1"/>
    <col min="6402" max="6403" width="25.7109375" style="70" customWidth="1"/>
    <col min="6404" max="6412" width="10.7109375" style="70" customWidth="1"/>
    <col min="6413" max="6656" width="9.140625" style="70"/>
    <col min="6657" max="6657" width="5.7109375" style="70" customWidth="1"/>
    <col min="6658" max="6659" width="25.7109375" style="70" customWidth="1"/>
    <col min="6660" max="6668" width="10.7109375" style="70" customWidth="1"/>
    <col min="6669" max="6912" width="9.140625" style="70"/>
    <col min="6913" max="6913" width="5.7109375" style="70" customWidth="1"/>
    <col min="6914" max="6915" width="25.7109375" style="70" customWidth="1"/>
    <col min="6916" max="6924" width="10.7109375" style="70" customWidth="1"/>
    <col min="6925" max="7168" width="9.140625" style="70"/>
    <col min="7169" max="7169" width="5.7109375" style="70" customWidth="1"/>
    <col min="7170" max="7171" width="25.7109375" style="70" customWidth="1"/>
    <col min="7172" max="7180" width="10.7109375" style="70" customWidth="1"/>
    <col min="7181" max="7424" width="9.140625" style="70"/>
    <col min="7425" max="7425" width="5.7109375" style="70" customWidth="1"/>
    <col min="7426" max="7427" width="25.7109375" style="70" customWidth="1"/>
    <col min="7428" max="7436" width="10.7109375" style="70" customWidth="1"/>
    <col min="7437" max="7680" width="9.140625" style="70"/>
    <col min="7681" max="7681" width="5.7109375" style="70" customWidth="1"/>
    <col min="7682" max="7683" width="25.7109375" style="70" customWidth="1"/>
    <col min="7684" max="7692" width="10.7109375" style="70" customWidth="1"/>
    <col min="7693" max="7936" width="9.140625" style="70"/>
    <col min="7937" max="7937" width="5.7109375" style="70" customWidth="1"/>
    <col min="7938" max="7939" width="25.7109375" style="70" customWidth="1"/>
    <col min="7940" max="7948" width="10.7109375" style="70" customWidth="1"/>
    <col min="7949" max="8192" width="9.140625" style="70"/>
    <col min="8193" max="8193" width="5.7109375" style="70" customWidth="1"/>
    <col min="8194" max="8195" width="25.7109375" style="70" customWidth="1"/>
    <col min="8196" max="8204" width="10.7109375" style="70" customWidth="1"/>
    <col min="8205" max="8448" width="9.140625" style="70"/>
    <col min="8449" max="8449" width="5.7109375" style="70" customWidth="1"/>
    <col min="8450" max="8451" width="25.7109375" style="70" customWidth="1"/>
    <col min="8452" max="8460" width="10.7109375" style="70" customWidth="1"/>
    <col min="8461" max="8704" width="9.140625" style="70"/>
    <col min="8705" max="8705" width="5.7109375" style="70" customWidth="1"/>
    <col min="8706" max="8707" width="25.7109375" style="70" customWidth="1"/>
    <col min="8708" max="8716" width="10.7109375" style="70" customWidth="1"/>
    <col min="8717" max="8960" width="9.140625" style="70"/>
    <col min="8961" max="8961" width="5.7109375" style="70" customWidth="1"/>
    <col min="8962" max="8963" width="25.7109375" style="70" customWidth="1"/>
    <col min="8964" max="8972" width="10.7109375" style="70" customWidth="1"/>
    <col min="8973" max="9216" width="9.140625" style="70"/>
    <col min="9217" max="9217" width="5.7109375" style="70" customWidth="1"/>
    <col min="9218" max="9219" width="25.7109375" style="70" customWidth="1"/>
    <col min="9220" max="9228" width="10.7109375" style="70" customWidth="1"/>
    <col min="9229" max="9472" width="9.140625" style="70"/>
    <col min="9473" max="9473" width="5.7109375" style="70" customWidth="1"/>
    <col min="9474" max="9475" width="25.7109375" style="70" customWidth="1"/>
    <col min="9476" max="9484" width="10.7109375" style="70" customWidth="1"/>
    <col min="9485" max="9728" width="9.140625" style="70"/>
    <col min="9729" max="9729" width="5.7109375" style="70" customWidth="1"/>
    <col min="9730" max="9731" width="25.7109375" style="70" customWidth="1"/>
    <col min="9732" max="9740" width="10.7109375" style="70" customWidth="1"/>
    <col min="9741" max="9984" width="9.140625" style="70"/>
    <col min="9985" max="9985" width="5.7109375" style="70" customWidth="1"/>
    <col min="9986" max="9987" width="25.7109375" style="70" customWidth="1"/>
    <col min="9988" max="9996" width="10.7109375" style="70" customWidth="1"/>
    <col min="9997" max="10240" width="9.140625" style="70"/>
    <col min="10241" max="10241" width="5.7109375" style="70" customWidth="1"/>
    <col min="10242" max="10243" width="25.7109375" style="70" customWidth="1"/>
    <col min="10244" max="10252" width="10.7109375" style="70" customWidth="1"/>
    <col min="10253" max="10496" width="9.140625" style="70"/>
    <col min="10497" max="10497" width="5.7109375" style="70" customWidth="1"/>
    <col min="10498" max="10499" width="25.7109375" style="70" customWidth="1"/>
    <col min="10500" max="10508" width="10.7109375" style="70" customWidth="1"/>
    <col min="10509" max="10752" width="9.140625" style="70"/>
    <col min="10753" max="10753" width="5.7109375" style="70" customWidth="1"/>
    <col min="10754" max="10755" width="25.7109375" style="70" customWidth="1"/>
    <col min="10756" max="10764" width="10.7109375" style="70" customWidth="1"/>
    <col min="10765" max="11008" width="9.140625" style="70"/>
    <col min="11009" max="11009" width="5.7109375" style="70" customWidth="1"/>
    <col min="11010" max="11011" width="25.7109375" style="70" customWidth="1"/>
    <col min="11012" max="11020" width="10.7109375" style="70" customWidth="1"/>
    <col min="11021" max="11264" width="9.140625" style="70"/>
    <col min="11265" max="11265" width="5.7109375" style="70" customWidth="1"/>
    <col min="11266" max="11267" width="25.7109375" style="70" customWidth="1"/>
    <col min="11268" max="11276" width="10.7109375" style="70" customWidth="1"/>
    <col min="11277" max="11520" width="9.140625" style="70"/>
    <col min="11521" max="11521" width="5.7109375" style="70" customWidth="1"/>
    <col min="11522" max="11523" width="25.7109375" style="70" customWidth="1"/>
    <col min="11524" max="11532" width="10.7109375" style="70" customWidth="1"/>
    <col min="11533" max="11776" width="9.140625" style="70"/>
    <col min="11777" max="11777" width="5.7109375" style="70" customWidth="1"/>
    <col min="11778" max="11779" width="25.7109375" style="70" customWidth="1"/>
    <col min="11780" max="11788" width="10.7109375" style="70" customWidth="1"/>
    <col min="11789" max="12032" width="9.140625" style="70"/>
    <col min="12033" max="12033" width="5.7109375" style="70" customWidth="1"/>
    <col min="12034" max="12035" width="25.7109375" style="70" customWidth="1"/>
    <col min="12036" max="12044" width="10.7109375" style="70" customWidth="1"/>
    <col min="12045" max="12288" width="9.140625" style="70"/>
    <col min="12289" max="12289" width="5.7109375" style="70" customWidth="1"/>
    <col min="12290" max="12291" width="25.7109375" style="70" customWidth="1"/>
    <col min="12292" max="12300" width="10.7109375" style="70" customWidth="1"/>
    <col min="12301" max="12544" width="9.140625" style="70"/>
    <col min="12545" max="12545" width="5.7109375" style="70" customWidth="1"/>
    <col min="12546" max="12547" width="25.7109375" style="70" customWidth="1"/>
    <col min="12548" max="12556" width="10.7109375" style="70" customWidth="1"/>
    <col min="12557" max="12800" width="9.140625" style="70"/>
    <col min="12801" max="12801" width="5.7109375" style="70" customWidth="1"/>
    <col min="12802" max="12803" width="25.7109375" style="70" customWidth="1"/>
    <col min="12804" max="12812" width="10.7109375" style="70" customWidth="1"/>
    <col min="12813" max="13056" width="9.140625" style="70"/>
    <col min="13057" max="13057" width="5.7109375" style="70" customWidth="1"/>
    <col min="13058" max="13059" width="25.7109375" style="70" customWidth="1"/>
    <col min="13060" max="13068" width="10.7109375" style="70" customWidth="1"/>
    <col min="13069" max="13312" width="9.140625" style="70"/>
    <col min="13313" max="13313" width="5.7109375" style="70" customWidth="1"/>
    <col min="13314" max="13315" width="25.7109375" style="70" customWidth="1"/>
    <col min="13316" max="13324" width="10.7109375" style="70" customWidth="1"/>
    <col min="13325" max="13568" width="9.140625" style="70"/>
    <col min="13569" max="13569" width="5.7109375" style="70" customWidth="1"/>
    <col min="13570" max="13571" width="25.7109375" style="70" customWidth="1"/>
    <col min="13572" max="13580" width="10.7109375" style="70" customWidth="1"/>
    <col min="13581" max="13824" width="9.140625" style="70"/>
    <col min="13825" max="13825" width="5.7109375" style="70" customWidth="1"/>
    <col min="13826" max="13827" width="25.7109375" style="70" customWidth="1"/>
    <col min="13828" max="13836" width="10.7109375" style="70" customWidth="1"/>
    <col min="13837" max="14080" width="9.140625" style="70"/>
    <col min="14081" max="14081" width="5.7109375" style="70" customWidth="1"/>
    <col min="14082" max="14083" width="25.7109375" style="70" customWidth="1"/>
    <col min="14084" max="14092" width="10.7109375" style="70" customWidth="1"/>
    <col min="14093" max="14336" width="9.140625" style="70"/>
    <col min="14337" max="14337" width="5.7109375" style="70" customWidth="1"/>
    <col min="14338" max="14339" width="25.7109375" style="70" customWidth="1"/>
    <col min="14340" max="14348" width="10.7109375" style="70" customWidth="1"/>
    <col min="14349" max="14592" width="9.140625" style="70"/>
    <col min="14593" max="14593" width="5.7109375" style="70" customWidth="1"/>
    <col min="14594" max="14595" width="25.7109375" style="70" customWidth="1"/>
    <col min="14596" max="14604" width="10.7109375" style="70" customWidth="1"/>
    <col min="14605" max="14848" width="9.140625" style="70"/>
    <col min="14849" max="14849" width="5.7109375" style="70" customWidth="1"/>
    <col min="14850" max="14851" width="25.7109375" style="70" customWidth="1"/>
    <col min="14852" max="14860" width="10.7109375" style="70" customWidth="1"/>
    <col min="14861" max="15104" width="9.140625" style="70"/>
    <col min="15105" max="15105" width="5.7109375" style="70" customWidth="1"/>
    <col min="15106" max="15107" width="25.7109375" style="70" customWidth="1"/>
    <col min="15108" max="15116" width="10.7109375" style="70" customWidth="1"/>
    <col min="15117" max="15360" width="9.140625" style="70"/>
    <col min="15361" max="15361" width="5.7109375" style="70" customWidth="1"/>
    <col min="15362" max="15363" width="25.7109375" style="70" customWidth="1"/>
    <col min="15364" max="15372" width="10.7109375" style="70" customWidth="1"/>
    <col min="15373" max="15616" width="9.140625" style="70"/>
    <col min="15617" max="15617" width="5.7109375" style="70" customWidth="1"/>
    <col min="15618" max="15619" width="25.7109375" style="70" customWidth="1"/>
    <col min="15620" max="15628" width="10.7109375" style="70" customWidth="1"/>
    <col min="15629" max="15872" width="9.140625" style="70"/>
    <col min="15873" max="15873" width="5.7109375" style="70" customWidth="1"/>
    <col min="15874" max="15875" width="25.7109375" style="70" customWidth="1"/>
    <col min="15876" max="15884" width="10.7109375" style="70" customWidth="1"/>
    <col min="15885" max="16128" width="9.140625" style="70"/>
    <col min="16129" max="16129" width="5.7109375" style="70" customWidth="1"/>
    <col min="16130" max="16131" width="25.7109375" style="70" customWidth="1"/>
    <col min="16132" max="16140" width="10.7109375" style="70" customWidth="1"/>
    <col min="16141" max="16384" width="9.140625" style="70"/>
  </cols>
  <sheetData>
    <row r="1" spans="1:12" ht="15.75" x14ac:dyDescent="0.25">
      <c r="A1" s="588" t="s">
        <v>736</v>
      </c>
    </row>
    <row r="3" spans="1:12" ht="15.75" x14ac:dyDescent="0.25">
      <c r="A3" s="586" t="s">
        <v>702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</row>
    <row r="4" spans="1:12" ht="15.75" x14ac:dyDescent="0.25">
      <c r="A4" s="222"/>
      <c r="B4" s="222"/>
      <c r="C4" s="222"/>
      <c r="D4" s="222"/>
      <c r="E4" s="587" t="str">
        <f>'1'!$E$5</f>
        <v>KABUPATEN/KOTA</v>
      </c>
      <c r="F4" s="588" t="str">
        <f>'1'!$F$5</f>
        <v>….......</v>
      </c>
      <c r="G4" s="222"/>
      <c r="H4" s="222"/>
      <c r="I4" s="222"/>
      <c r="J4" s="222"/>
      <c r="K4" s="222"/>
      <c r="L4" s="222"/>
    </row>
    <row r="5" spans="1:12" ht="15.75" x14ac:dyDescent="0.25">
      <c r="A5" s="222"/>
      <c r="B5" s="222"/>
      <c r="C5" s="222"/>
      <c r="D5" s="222"/>
      <c r="E5" s="587" t="str">
        <f>'1'!$E$6</f>
        <v>TAHUN</v>
      </c>
      <c r="F5" s="588" t="str">
        <f>'1'!$F$6</f>
        <v>….......</v>
      </c>
      <c r="G5" s="222"/>
      <c r="H5" s="222"/>
      <c r="I5" s="222"/>
      <c r="J5" s="222"/>
      <c r="K5" s="222"/>
      <c r="L5" s="222"/>
    </row>
    <row r="6" spans="1:12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12" ht="18.75" customHeight="1" x14ac:dyDescent="0.25">
      <c r="A7" s="1070" t="s">
        <v>2</v>
      </c>
      <c r="B7" s="1070" t="s">
        <v>254</v>
      </c>
      <c r="C7" s="1070" t="s">
        <v>409</v>
      </c>
      <c r="D7" s="1132" t="s">
        <v>635</v>
      </c>
      <c r="E7" s="1133"/>
      <c r="F7" s="1133"/>
      <c r="G7" s="1133"/>
      <c r="H7" s="1133"/>
      <c r="I7" s="1133"/>
      <c r="J7" s="1133"/>
      <c r="K7" s="1133"/>
      <c r="L7" s="1134"/>
    </row>
    <row r="8" spans="1:12" ht="18" customHeight="1" x14ac:dyDescent="0.25">
      <c r="A8" s="1070"/>
      <c r="B8" s="1070"/>
      <c r="C8" s="1070"/>
      <c r="D8" s="1156" t="s">
        <v>703</v>
      </c>
      <c r="E8" s="1302"/>
      <c r="F8" s="1302"/>
      <c r="G8" s="1270" t="s">
        <v>704</v>
      </c>
      <c r="H8" s="1298"/>
      <c r="I8" s="1298"/>
      <c r="J8" s="1298"/>
      <c r="K8" s="1298"/>
      <c r="L8" s="1271"/>
    </row>
    <row r="9" spans="1:12" ht="18" customHeight="1" x14ac:dyDescent="0.25">
      <c r="A9" s="1070"/>
      <c r="B9" s="1070"/>
      <c r="C9" s="1070"/>
      <c r="D9" s="1302"/>
      <c r="E9" s="1302"/>
      <c r="F9" s="1302"/>
      <c r="G9" s="1270" t="s">
        <v>705</v>
      </c>
      <c r="H9" s="1298"/>
      <c r="I9" s="1298"/>
      <c r="J9" s="1270" t="s">
        <v>706</v>
      </c>
      <c r="K9" s="1298"/>
      <c r="L9" s="1271"/>
    </row>
    <row r="10" spans="1:12" ht="18" customHeight="1" x14ac:dyDescent="0.25">
      <c r="A10" s="1071"/>
      <c r="B10" s="1071"/>
      <c r="C10" s="1071"/>
      <c r="D10" s="763" t="s">
        <v>6</v>
      </c>
      <c r="E10" s="763" t="s">
        <v>7</v>
      </c>
      <c r="F10" s="763" t="s">
        <v>370</v>
      </c>
      <c r="G10" s="763" t="s">
        <v>6</v>
      </c>
      <c r="H10" s="763" t="s">
        <v>7</v>
      </c>
      <c r="I10" s="763" t="s">
        <v>370</v>
      </c>
      <c r="J10" s="763" t="s">
        <v>6</v>
      </c>
      <c r="K10" s="763" t="s">
        <v>7</v>
      </c>
      <c r="L10" s="763" t="s">
        <v>370</v>
      </c>
    </row>
    <row r="11" spans="1:12" s="908" customFormat="1" ht="12" x14ac:dyDescent="0.25">
      <c r="A11" s="906">
        <v>1</v>
      </c>
      <c r="B11" s="906">
        <v>2</v>
      </c>
      <c r="C11" s="906">
        <v>3</v>
      </c>
      <c r="D11" s="906">
        <v>4</v>
      </c>
      <c r="E11" s="906">
        <v>5</v>
      </c>
      <c r="F11" s="906">
        <v>6</v>
      </c>
      <c r="G11" s="906">
        <v>7</v>
      </c>
      <c r="H11" s="906">
        <v>8</v>
      </c>
      <c r="I11" s="906">
        <v>9</v>
      </c>
      <c r="J11" s="906">
        <v>10</v>
      </c>
      <c r="K11" s="906">
        <v>11</v>
      </c>
      <c r="L11" s="906">
        <v>12</v>
      </c>
    </row>
    <row r="12" spans="1:12" x14ac:dyDescent="0.25">
      <c r="A12" s="560">
        <v>1</v>
      </c>
      <c r="B12" s="130">
        <f>'9'!B9</f>
        <v>0</v>
      </c>
      <c r="C12" s="130">
        <f>'9'!C9</f>
        <v>0</v>
      </c>
      <c r="D12" s="315"/>
      <c r="E12" s="315"/>
      <c r="F12" s="315">
        <f>SUM(D12:E12)</f>
        <v>0</v>
      </c>
      <c r="G12" s="315"/>
      <c r="H12" s="345"/>
      <c r="I12" s="315">
        <f>SUM(G12:H12)</f>
        <v>0</v>
      </c>
      <c r="J12" s="346" t="e">
        <f>G12/D12*100</f>
        <v>#DIV/0!</v>
      </c>
      <c r="K12" s="346" t="e">
        <f>H12/E12*100</f>
        <v>#DIV/0!</v>
      </c>
      <c r="L12" s="346" t="e">
        <f>I12/F12*100</f>
        <v>#DIV/0!</v>
      </c>
    </row>
    <row r="13" spans="1:12" x14ac:dyDescent="0.25">
      <c r="A13" s="556">
        <v>2</v>
      </c>
      <c r="B13" s="130">
        <f>'9'!B10</f>
        <v>0</v>
      </c>
      <c r="C13" s="130">
        <f>'9'!C10</f>
        <v>0</v>
      </c>
      <c r="D13" s="315"/>
      <c r="E13" s="315"/>
      <c r="F13" s="315">
        <f t="shared" ref="F13:F31" si="0">SUM(D13:E13)</f>
        <v>0</v>
      </c>
      <c r="G13" s="315"/>
      <c r="H13" s="315"/>
      <c r="I13" s="315">
        <f t="shared" ref="I13:I31" si="1">SUM(G13:H13)</f>
        <v>0</v>
      </c>
      <c r="J13" s="276" t="e">
        <f t="shared" ref="J13:L31" si="2">G13/D13*100</f>
        <v>#DIV/0!</v>
      </c>
      <c r="K13" s="276" t="e">
        <f t="shared" si="2"/>
        <v>#DIV/0!</v>
      </c>
      <c r="L13" s="276" t="e">
        <f t="shared" si="2"/>
        <v>#DIV/0!</v>
      </c>
    </row>
    <row r="14" spans="1:12" x14ac:dyDescent="0.25">
      <c r="A14" s="556">
        <v>3</v>
      </c>
      <c r="B14" s="130">
        <f>'9'!B11</f>
        <v>0</v>
      </c>
      <c r="C14" s="130">
        <f>'9'!C11</f>
        <v>0</v>
      </c>
      <c r="D14" s="315"/>
      <c r="E14" s="315"/>
      <c r="F14" s="315">
        <f t="shared" si="0"/>
        <v>0</v>
      </c>
      <c r="G14" s="315"/>
      <c r="H14" s="315"/>
      <c r="I14" s="315">
        <f t="shared" si="1"/>
        <v>0</v>
      </c>
      <c r="J14" s="276" t="e">
        <f t="shared" si="2"/>
        <v>#DIV/0!</v>
      </c>
      <c r="K14" s="276" t="e">
        <f t="shared" si="2"/>
        <v>#DIV/0!</v>
      </c>
      <c r="L14" s="276" t="e">
        <f t="shared" si="2"/>
        <v>#DIV/0!</v>
      </c>
    </row>
    <row r="15" spans="1:12" x14ac:dyDescent="0.25">
      <c r="A15" s="556">
        <v>4</v>
      </c>
      <c r="B15" s="130">
        <f>'9'!B12</f>
        <v>0</v>
      </c>
      <c r="C15" s="130">
        <f>'9'!C12</f>
        <v>0</v>
      </c>
      <c r="D15" s="315"/>
      <c r="E15" s="315"/>
      <c r="F15" s="315">
        <f t="shared" si="0"/>
        <v>0</v>
      </c>
      <c r="G15" s="315"/>
      <c r="H15" s="315"/>
      <c r="I15" s="315">
        <f t="shared" si="1"/>
        <v>0</v>
      </c>
      <c r="J15" s="276" t="e">
        <f t="shared" si="2"/>
        <v>#DIV/0!</v>
      </c>
      <c r="K15" s="276" t="e">
        <f t="shared" si="2"/>
        <v>#DIV/0!</v>
      </c>
      <c r="L15" s="276" t="e">
        <f t="shared" si="2"/>
        <v>#DIV/0!</v>
      </c>
    </row>
    <row r="16" spans="1:12" x14ac:dyDescent="0.25">
      <c r="A16" s="556">
        <v>5</v>
      </c>
      <c r="B16" s="130">
        <f>'9'!B13</f>
        <v>0</v>
      </c>
      <c r="C16" s="130">
        <f>'9'!C13</f>
        <v>0</v>
      </c>
      <c r="D16" s="315"/>
      <c r="E16" s="315"/>
      <c r="F16" s="315">
        <f>SUM(D16:E16)</f>
        <v>0</v>
      </c>
      <c r="G16" s="315"/>
      <c r="H16" s="315"/>
      <c r="I16" s="315">
        <f t="shared" si="1"/>
        <v>0</v>
      </c>
      <c r="J16" s="276" t="e">
        <f t="shared" si="2"/>
        <v>#DIV/0!</v>
      </c>
      <c r="K16" s="276" t="e">
        <f t="shared" si="2"/>
        <v>#DIV/0!</v>
      </c>
      <c r="L16" s="276" t="e">
        <f t="shared" si="2"/>
        <v>#DIV/0!</v>
      </c>
    </row>
    <row r="17" spans="1:12" x14ac:dyDescent="0.25">
      <c r="A17" s="556">
        <v>6</v>
      </c>
      <c r="B17" s="130">
        <f>'9'!B14</f>
        <v>0</v>
      </c>
      <c r="C17" s="130">
        <f>'9'!C14</f>
        <v>0</v>
      </c>
      <c r="D17" s="315"/>
      <c r="E17" s="315"/>
      <c r="F17" s="315">
        <f t="shared" si="0"/>
        <v>0</v>
      </c>
      <c r="G17" s="315"/>
      <c r="H17" s="315"/>
      <c r="I17" s="315">
        <f t="shared" si="1"/>
        <v>0</v>
      </c>
      <c r="J17" s="276" t="e">
        <f t="shared" si="2"/>
        <v>#DIV/0!</v>
      </c>
      <c r="K17" s="276" t="e">
        <f t="shared" si="2"/>
        <v>#DIV/0!</v>
      </c>
      <c r="L17" s="276" t="e">
        <f t="shared" si="2"/>
        <v>#DIV/0!</v>
      </c>
    </row>
    <row r="18" spans="1:12" x14ac:dyDescent="0.25">
      <c r="A18" s="556">
        <v>7</v>
      </c>
      <c r="B18" s="130">
        <f>'9'!B15</f>
        <v>0</v>
      </c>
      <c r="C18" s="130">
        <f>'9'!C15</f>
        <v>0</v>
      </c>
      <c r="D18" s="315"/>
      <c r="E18" s="315"/>
      <c r="F18" s="315">
        <f t="shared" si="0"/>
        <v>0</v>
      </c>
      <c r="G18" s="315"/>
      <c r="H18" s="315"/>
      <c r="I18" s="315">
        <f t="shared" si="1"/>
        <v>0</v>
      </c>
      <c r="J18" s="276" t="e">
        <f t="shared" si="2"/>
        <v>#DIV/0!</v>
      </c>
      <c r="K18" s="276" t="e">
        <f t="shared" si="2"/>
        <v>#DIV/0!</v>
      </c>
      <c r="L18" s="276" t="e">
        <f t="shared" si="2"/>
        <v>#DIV/0!</v>
      </c>
    </row>
    <row r="19" spans="1:12" x14ac:dyDescent="0.25">
      <c r="A19" s="556">
        <v>8</v>
      </c>
      <c r="B19" s="130">
        <f>'9'!B16</f>
        <v>0</v>
      </c>
      <c r="C19" s="130">
        <f>'9'!C16</f>
        <v>0</v>
      </c>
      <c r="D19" s="315"/>
      <c r="E19" s="315"/>
      <c r="F19" s="315">
        <f t="shared" si="0"/>
        <v>0</v>
      </c>
      <c r="G19" s="315"/>
      <c r="H19" s="315"/>
      <c r="I19" s="315">
        <f t="shared" si="1"/>
        <v>0</v>
      </c>
      <c r="J19" s="276" t="e">
        <f t="shared" si="2"/>
        <v>#DIV/0!</v>
      </c>
      <c r="K19" s="276" t="e">
        <f t="shared" si="2"/>
        <v>#DIV/0!</v>
      </c>
      <c r="L19" s="276" t="e">
        <f t="shared" si="2"/>
        <v>#DIV/0!</v>
      </c>
    </row>
    <row r="20" spans="1:12" x14ac:dyDescent="0.25">
      <c r="A20" s="556">
        <v>9</v>
      </c>
      <c r="B20" s="130">
        <f>'9'!B17</f>
        <v>0</v>
      </c>
      <c r="C20" s="130">
        <f>'9'!C17</f>
        <v>0</v>
      </c>
      <c r="D20" s="315"/>
      <c r="E20" s="315"/>
      <c r="F20" s="315">
        <f t="shared" si="0"/>
        <v>0</v>
      </c>
      <c r="G20" s="315"/>
      <c r="H20" s="315"/>
      <c r="I20" s="315">
        <f>SUM(G20:H20)</f>
        <v>0</v>
      </c>
      <c r="J20" s="276" t="e">
        <f t="shared" si="2"/>
        <v>#DIV/0!</v>
      </c>
      <c r="K20" s="276" t="e">
        <f t="shared" si="2"/>
        <v>#DIV/0!</v>
      </c>
      <c r="L20" s="276" t="e">
        <f t="shared" si="2"/>
        <v>#DIV/0!</v>
      </c>
    </row>
    <row r="21" spans="1:12" x14ac:dyDescent="0.25">
      <c r="A21" s="556">
        <v>10</v>
      </c>
      <c r="B21" s="130">
        <f>'9'!B18</f>
        <v>0</v>
      </c>
      <c r="C21" s="130">
        <f>'9'!C18</f>
        <v>0</v>
      </c>
      <c r="D21" s="315"/>
      <c r="E21" s="315"/>
      <c r="F21" s="315">
        <f t="shared" si="0"/>
        <v>0</v>
      </c>
      <c r="G21" s="315"/>
      <c r="H21" s="315"/>
      <c r="I21" s="315">
        <f t="shared" si="1"/>
        <v>0</v>
      </c>
      <c r="J21" s="276" t="e">
        <f t="shared" si="2"/>
        <v>#DIV/0!</v>
      </c>
      <c r="K21" s="276" t="e">
        <f t="shared" si="2"/>
        <v>#DIV/0!</v>
      </c>
      <c r="L21" s="276" t="e">
        <f t="shared" si="2"/>
        <v>#DIV/0!</v>
      </c>
    </row>
    <row r="22" spans="1:12" x14ac:dyDescent="0.25">
      <c r="A22" s="556">
        <v>11</v>
      </c>
      <c r="B22" s="130">
        <f>'9'!B19</f>
        <v>0</v>
      </c>
      <c r="C22" s="130">
        <f>'9'!C19</f>
        <v>0</v>
      </c>
      <c r="D22" s="315"/>
      <c r="E22" s="315"/>
      <c r="F22" s="315">
        <f t="shared" si="0"/>
        <v>0</v>
      </c>
      <c r="G22" s="315"/>
      <c r="H22" s="315"/>
      <c r="I22" s="315">
        <f t="shared" si="1"/>
        <v>0</v>
      </c>
      <c r="J22" s="276" t="e">
        <f t="shared" si="2"/>
        <v>#DIV/0!</v>
      </c>
      <c r="K22" s="276" t="e">
        <f t="shared" si="2"/>
        <v>#DIV/0!</v>
      </c>
      <c r="L22" s="276" t="e">
        <f t="shared" si="2"/>
        <v>#DIV/0!</v>
      </c>
    </row>
    <row r="23" spans="1:12" x14ac:dyDescent="0.25">
      <c r="A23" s="556">
        <v>12</v>
      </c>
      <c r="B23" s="130">
        <f>'9'!B20</f>
        <v>0</v>
      </c>
      <c r="C23" s="130">
        <f>'9'!C20</f>
        <v>0</v>
      </c>
      <c r="D23" s="315"/>
      <c r="E23" s="315"/>
      <c r="F23" s="315">
        <f t="shared" si="0"/>
        <v>0</v>
      </c>
      <c r="G23" s="315"/>
      <c r="H23" s="315"/>
      <c r="I23" s="315">
        <f t="shared" si="1"/>
        <v>0</v>
      </c>
      <c r="J23" s="276" t="e">
        <f t="shared" si="2"/>
        <v>#DIV/0!</v>
      </c>
      <c r="K23" s="276" t="e">
        <f t="shared" si="2"/>
        <v>#DIV/0!</v>
      </c>
      <c r="L23" s="276" t="e">
        <f t="shared" si="2"/>
        <v>#DIV/0!</v>
      </c>
    </row>
    <row r="24" spans="1:12" x14ac:dyDescent="0.25">
      <c r="A24" s="556">
        <v>13</v>
      </c>
      <c r="B24" s="130">
        <f>'9'!B21</f>
        <v>0</v>
      </c>
      <c r="C24" s="130">
        <f>'9'!C21</f>
        <v>0</v>
      </c>
      <c r="D24" s="315"/>
      <c r="E24" s="315"/>
      <c r="F24" s="315">
        <f t="shared" si="0"/>
        <v>0</v>
      </c>
      <c r="G24" s="315"/>
      <c r="H24" s="315"/>
      <c r="I24" s="315">
        <f t="shared" si="1"/>
        <v>0</v>
      </c>
      <c r="J24" s="276" t="e">
        <f t="shared" si="2"/>
        <v>#DIV/0!</v>
      </c>
      <c r="K24" s="276" t="e">
        <f t="shared" si="2"/>
        <v>#DIV/0!</v>
      </c>
      <c r="L24" s="276" t="e">
        <f t="shared" si="2"/>
        <v>#DIV/0!</v>
      </c>
    </row>
    <row r="25" spans="1:12" x14ac:dyDescent="0.25">
      <c r="A25" s="556">
        <v>14</v>
      </c>
      <c r="B25" s="130">
        <f>'9'!B22</f>
        <v>0</v>
      </c>
      <c r="C25" s="130">
        <f>'9'!C22</f>
        <v>0</v>
      </c>
      <c r="D25" s="315"/>
      <c r="E25" s="315"/>
      <c r="F25" s="315">
        <f t="shared" si="0"/>
        <v>0</v>
      </c>
      <c r="G25" s="315"/>
      <c r="H25" s="315"/>
      <c r="I25" s="315">
        <f t="shared" si="1"/>
        <v>0</v>
      </c>
      <c r="J25" s="276" t="e">
        <f t="shared" si="2"/>
        <v>#DIV/0!</v>
      </c>
      <c r="K25" s="276" t="e">
        <f t="shared" si="2"/>
        <v>#DIV/0!</v>
      </c>
      <c r="L25" s="276" t="e">
        <f t="shared" si="2"/>
        <v>#DIV/0!</v>
      </c>
    </row>
    <row r="26" spans="1:12" x14ac:dyDescent="0.25">
      <c r="A26" s="556">
        <v>15</v>
      </c>
      <c r="B26" s="130">
        <f>'9'!B23</f>
        <v>0</v>
      </c>
      <c r="C26" s="130">
        <f>'9'!C23</f>
        <v>0</v>
      </c>
      <c r="D26" s="315"/>
      <c r="E26" s="315"/>
      <c r="F26" s="315">
        <f t="shared" si="0"/>
        <v>0</v>
      </c>
      <c r="G26" s="315"/>
      <c r="H26" s="315"/>
      <c r="I26" s="315">
        <f t="shared" si="1"/>
        <v>0</v>
      </c>
      <c r="J26" s="276" t="e">
        <f>G26/D26*100</f>
        <v>#DIV/0!</v>
      </c>
      <c r="K26" s="276" t="e">
        <f t="shared" si="2"/>
        <v>#DIV/0!</v>
      </c>
      <c r="L26" s="276" t="e">
        <f t="shared" si="2"/>
        <v>#DIV/0!</v>
      </c>
    </row>
    <row r="27" spans="1:12" x14ac:dyDescent="0.25">
      <c r="A27" s="556">
        <v>16</v>
      </c>
      <c r="B27" s="130">
        <f>'9'!B24</f>
        <v>0</v>
      </c>
      <c r="C27" s="130">
        <f>'9'!C24</f>
        <v>0</v>
      </c>
      <c r="D27" s="315"/>
      <c r="E27" s="315"/>
      <c r="F27" s="315">
        <f t="shared" si="0"/>
        <v>0</v>
      </c>
      <c r="G27" s="315"/>
      <c r="H27" s="315"/>
      <c r="I27" s="315">
        <f t="shared" si="1"/>
        <v>0</v>
      </c>
      <c r="J27" s="276" t="e">
        <f t="shared" si="2"/>
        <v>#DIV/0!</v>
      </c>
      <c r="K27" s="276" t="e">
        <f>H27/E27*100</f>
        <v>#DIV/0!</v>
      </c>
      <c r="L27" s="276" t="e">
        <f t="shared" si="2"/>
        <v>#DIV/0!</v>
      </c>
    </row>
    <row r="28" spans="1:12" x14ac:dyDescent="0.25">
      <c r="A28" s="556">
        <v>17</v>
      </c>
      <c r="B28" s="130">
        <f>'9'!B25</f>
        <v>0</v>
      </c>
      <c r="C28" s="130">
        <f>'9'!C25</f>
        <v>0</v>
      </c>
      <c r="D28" s="315"/>
      <c r="E28" s="315"/>
      <c r="F28" s="315">
        <f t="shared" si="0"/>
        <v>0</v>
      </c>
      <c r="G28" s="315"/>
      <c r="H28" s="315"/>
      <c r="I28" s="315">
        <f t="shared" si="1"/>
        <v>0</v>
      </c>
      <c r="J28" s="276" t="e">
        <f t="shared" si="2"/>
        <v>#DIV/0!</v>
      </c>
      <c r="K28" s="276" t="e">
        <f t="shared" si="2"/>
        <v>#DIV/0!</v>
      </c>
      <c r="L28" s="276" t="e">
        <f t="shared" si="2"/>
        <v>#DIV/0!</v>
      </c>
    </row>
    <row r="29" spans="1:12" x14ac:dyDescent="0.25">
      <c r="A29" s="556">
        <v>18</v>
      </c>
      <c r="B29" s="130">
        <f>'9'!B26</f>
        <v>0</v>
      </c>
      <c r="C29" s="130">
        <f>'9'!C26</f>
        <v>0</v>
      </c>
      <c r="D29" s="315"/>
      <c r="E29" s="315"/>
      <c r="F29" s="315">
        <f t="shared" si="0"/>
        <v>0</v>
      </c>
      <c r="G29" s="315"/>
      <c r="H29" s="315"/>
      <c r="I29" s="315">
        <f t="shared" si="1"/>
        <v>0</v>
      </c>
      <c r="J29" s="276" t="e">
        <f t="shared" si="2"/>
        <v>#DIV/0!</v>
      </c>
      <c r="K29" s="276" t="e">
        <f t="shared" si="2"/>
        <v>#DIV/0!</v>
      </c>
      <c r="L29" s="276" t="e">
        <f>I29/F29*100</f>
        <v>#DIV/0!</v>
      </c>
    </row>
    <row r="30" spans="1:12" x14ac:dyDescent="0.25">
      <c r="A30" s="556">
        <v>19</v>
      </c>
      <c r="B30" s="130">
        <f>'9'!B27</f>
        <v>0</v>
      </c>
      <c r="C30" s="130">
        <f>'9'!C27</f>
        <v>0</v>
      </c>
      <c r="D30" s="315"/>
      <c r="E30" s="315"/>
      <c r="F30" s="315">
        <f t="shared" si="0"/>
        <v>0</v>
      </c>
      <c r="G30" s="315"/>
      <c r="H30" s="315"/>
      <c r="I30" s="315">
        <f t="shared" si="1"/>
        <v>0</v>
      </c>
      <c r="J30" s="276" t="e">
        <f t="shared" si="2"/>
        <v>#DIV/0!</v>
      </c>
      <c r="K30" s="276" t="e">
        <f t="shared" si="2"/>
        <v>#DIV/0!</v>
      </c>
      <c r="L30" s="276" t="e">
        <f t="shared" si="2"/>
        <v>#DIV/0!</v>
      </c>
    </row>
    <row r="31" spans="1:12" x14ac:dyDescent="0.25">
      <c r="A31" s="556">
        <v>20</v>
      </c>
      <c r="B31" s="130">
        <f>'9'!B28</f>
        <v>0</v>
      </c>
      <c r="C31" s="130">
        <f>'9'!C28</f>
        <v>0</v>
      </c>
      <c r="D31" s="315"/>
      <c r="E31" s="315"/>
      <c r="F31" s="315">
        <f t="shared" si="0"/>
        <v>0</v>
      </c>
      <c r="G31" s="315"/>
      <c r="H31" s="315"/>
      <c r="I31" s="315">
        <f t="shared" si="1"/>
        <v>0</v>
      </c>
      <c r="J31" s="276" t="e">
        <f t="shared" si="2"/>
        <v>#DIV/0!</v>
      </c>
      <c r="K31" s="276" t="e">
        <f t="shared" si="2"/>
        <v>#DIV/0!</v>
      </c>
      <c r="L31" s="276" t="e">
        <f t="shared" si="2"/>
        <v>#DIV/0!</v>
      </c>
    </row>
    <row r="32" spans="1:12" x14ac:dyDescent="0.25">
      <c r="A32" s="556"/>
      <c r="B32" s="72"/>
      <c r="C32" s="72"/>
      <c r="D32" s="315"/>
      <c r="E32" s="315"/>
      <c r="F32" s="315"/>
      <c r="G32" s="315"/>
      <c r="H32" s="315"/>
      <c r="I32" s="315"/>
      <c r="J32" s="276"/>
      <c r="K32" s="276"/>
      <c r="L32" s="276"/>
    </row>
    <row r="33" spans="1:12" x14ac:dyDescent="0.25">
      <c r="A33" s="557"/>
      <c r="B33" s="72"/>
      <c r="C33" s="72"/>
      <c r="D33" s="315"/>
      <c r="E33" s="315"/>
      <c r="F33" s="315"/>
      <c r="G33" s="315"/>
      <c r="H33" s="347"/>
      <c r="I33" s="315"/>
      <c r="J33" s="348"/>
      <c r="K33" s="276"/>
      <c r="L33" s="348"/>
    </row>
    <row r="34" spans="1:12" ht="20.100000000000001" customHeight="1" thickBot="1" x14ac:dyDescent="0.3">
      <c r="A34" s="567" t="s">
        <v>484</v>
      </c>
      <c r="B34" s="568"/>
      <c r="C34" s="569"/>
      <c r="D34" s="317">
        <f t="shared" ref="D34:I34" si="3">SUM(D12:D33)</f>
        <v>0</v>
      </c>
      <c r="E34" s="317">
        <f t="shared" si="3"/>
        <v>0</v>
      </c>
      <c r="F34" s="317">
        <f t="shared" si="3"/>
        <v>0</v>
      </c>
      <c r="G34" s="317">
        <f t="shared" si="3"/>
        <v>0</v>
      </c>
      <c r="H34" s="317">
        <f t="shared" si="3"/>
        <v>0</v>
      </c>
      <c r="I34" s="317">
        <f t="shared" si="3"/>
        <v>0</v>
      </c>
      <c r="J34" s="281" t="e">
        <f>G34/D34*100</f>
        <v>#DIV/0!</v>
      </c>
      <c r="K34" s="281" t="e">
        <f>H34/E34*100</f>
        <v>#DIV/0!</v>
      </c>
      <c r="L34" s="281" t="e">
        <f>I34/F34*100</f>
        <v>#DIV/0!</v>
      </c>
    </row>
    <row r="35" spans="1:12" x14ac:dyDescent="0.25">
      <c r="A35" s="570"/>
      <c r="B35" s="570"/>
      <c r="C35" s="570"/>
      <c r="D35" s="104"/>
      <c r="E35" s="104"/>
      <c r="F35" s="104"/>
      <c r="G35" s="104"/>
      <c r="H35" s="104"/>
      <c r="I35" s="104"/>
      <c r="J35" s="104"/>
      <c r="K35" s="104"/>
      <c r="L35" s="104"/>
    </row>
    <row r="36" spans="1:12" x14ac:dyDescent="0.25">
      <c r="A36" s="727" t="s">
        <v>553</v>
      </c>
    </row>
    <row r="37" spans="1:12" x14ac:dyDescent="0.25">
      <c r="G37" s="320"/>
    </row>
  </sheetData>
  <mergeCells count="8">
    <mergeCell ref="A7:A10"/>
    <mergeCell ref="B7:B10"/>
    <mergeCell ref="C7:C10"/>
    <mergeCell ref="D7:L7"/>
    <mergeCell ref="D8:F9"/>
    <mergeCell ref="G8:L8"/>
    <mergeCell ref="G9:I9"/>
    <mergeCell ref="J9:L9"/>
  </mergeCells>
  <printOptions horizontalCentered="1"/>
  <pageMargins left="0.91" right="0.59" top="1.1417322834645669" bottom="0.9055118110236221" header="0" footer="0"/>
  <pageSetup paperSize="9" scale="80" orientation="landscape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8C9EB-A127-41B6-99F6-97193F21A5FA}">
  <sheetPr codeName="Sheet49">
    <tabColor rgb="FF92D050"/>
    <pageSetUpPr fitToPage="1"/>
  </sheetPr>
  <dimension ref="A1:AF37"/>
  <sheetViews>
    <sheetView zoomScale="60" zoomScaleNormal="60" workbookViewId="0">
      <selection activeCell="K41" sqref="K41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4" width="18.7109375" style="70" customWidth="1"/>
    <col min="5" max="6" width="15.7109375" style="70" customWidth="1"/>
    <col min="7" max="7" width="18.7109375" style="70" customWidth="1"/>
    <col min="8" max="9" width="15.7109375" style="70" customWidth="1"/>
    <col min="10" max="10" width="17.28515625" style="70" customWidth="1"/>
    <col min="11" max="12" width="15.5703125" style="702" customWidth="1"/>
    <col min="13" max="13" width="16.5703125" style="702" customWidth="1"/>
    <col min="14" max="14" width="15" style="702" customWidth="1"/>
    <col min="15" max="15" width="15.7109375" style="70" customWidth="1"/>
    <col min="16" max="16" width="13.85546875" style="70" customWidth="1"/>
    <col min="17" max="17" width="13" style="70" customWidth="1"/>
    <col min="18" max="18" width="13.42578125" style="70" customWidth="1"/>
    <col min="19" max="20" width="11.7109375" style="70" customWidth="1"/>
    <col min="21" max="23" width="8.28515625" style="70" customWidth="1"/>
    <col min="24" max="24" width="14" style="70" customWidth="1"/>
    <col min="25" max="25" width="12.7109375" style="70" customWidth="1"/>
    <col min="26" max="26" width="14.140625" style="70" customWidth="1"/>
    <col min="27" max="27" width="16" style="70" customWidth="1"/>
    <col min="28" max="28" width="16.42578125" style="70" customWidth="1"/>
    <col min="29" max="32" width="8.28515625" style="70" customWidth="1"/>
    <col min="33" max="256" width="9.140625" style="70"/>
    <col min="257" max="257" width="5.7109375" style="70" customWidth="1"/>
    <col min="258" max="259" width="21.7109375" style="70" customWidth="1"/>
    <col min="260" max="260" width="18.7109375" style="70" customWidth="1"/>
    <col min="261" max="262" width="15.7109375" style="70" customWidth="1"/>
    <col min="263" max="263" width="18.7109375" style="70" customWidth="1"/>
    <col min="264" max="265" width="15.7109375" style="70" customWidth="1"/>
    <col min="266" max="266" width="17.28515625" style="70" customWidth="1"/>
    <col min="267" max="268" width="15.7109375" style="70" customWidth="1"/>
    <col min="269" max="269" width="16.5703125" style="70" customWidth="1"/>
    <col min="270" max="270" width="15" style="70" customWidth="1"/>
    <col min="271" max="271" width="15.7109375" style="70" customWidth="1"/>
    <col min="272" max="272" width="13.85546875" style="70" customWidth="1"/>
    <col min="273" max="273" width="13" style="70" customWidth="1"/>
    <col min="274" max="274" width="13.42578125" style="70" customWidth="1"/>
    <col min="275" max="276" width="11.7109375" style="70" customWidth="1"/>
    <col min="277" max="279" width="8.28515625" style="70" customWidth="1"/>
    <col min="280" max="280" width="14" style="70" customWidth="1"/>
    <col min="281" max="281" width="12.7109375" style="70" customWidth="1"/>
    <col min="282" max="282" width="14.140625" style="70" customWidth="1"/>
    <col min="283" max="283" width="16" style="70" customWidth="1"/>
    <col min="284" max="284" width="16.42578125" style="70" customWidth="1"/>
    <col min="285" max="288" width="8.28515625" style="70" customWidth="1"/>
    <col min="289" max="512" width="9.140625" style="70"/>
    <col min="513" max="513" width="5.7109375" style="70" customWidth="1"/>
    <col min="514" max="515" width="21.7109375" style="70" customWidth="1"/>
    <col min="516" max="516" width="18.7109375" style="70" customWidth="1"/>
    <col min="517" max="518" width="15.7109375" style="70" customWidth="1"/>
    <col min="519" max="519" width="18.7109375" style="70" customWidth="1"/>
    <col min="520" max="521" width="15.7109375" style="70" customWidth="1"/>
    <col min="522" max="522" width="17.28515625" style="70" customWidth="1"/>
    <col min="523" max="524" width="15.7109375" style="70" customWidth="1"/>
    <col min="525" max="525" width="16.5703125" style="70" customWidth="1"/>
    <col min="526" max="526" width="15" style="70" customWidth="1"/>
    <col min="527" max="527" width="15.7109375" style="70" customWidth="1"/>
    <col min="528" max="528" width="13.85546875" style="70" customWidth="1"/>
    <col min="529" max="529" width="13" style="70" customWidth="1"/>
    <col min="530" max="530" width="13.42578125" style="70" customWidth="1"/>
    <col min="531" max="532" width="11.7109375" style="70" customWidth="1"/>
    <col min="533" max="535" width="8.28515625" style="70" customWidth="1"/>
    <col min="536" max="536" width="14" style="70" customWidth="1"/>
    <col min="537" max="537" width="12.7109375" style="70" customWidth="1"/>
    <col min="538" max="538" width="14.140625" style="70" customWidth="1"/>
    <col min="539" max="539" width="16" style="70" customWidth="1"/>
    <col min="540" max="540" width="16.42578125" style="70" customWidth="1"/>
    <col min="541" max="544" width="8.28515625" style="70" customWidth="1"/>
    <col min="545" max="768" width="9.140625" style="70"/>
    <col min="769" max="769" width="5.7109375" style="70" customWidth="1"/>
    <col min="770" max="771" width="21.7109375" style="70" customWidth="1"/>
    <col min="772" max="772" width="18.7109375" style="70" customWidth="1"/>
    <col min="773" max="774" width="15.7109375" style="70" customWidth="1"/>
    <col min="775" max="775" width="18.7109375" style="70" customWidth="1"/>
    <col min="776" max="777" width="15.7109375" style="70" customWidth="1"/>
    <col min="778" max="778" width="17.28515625" style="70" customWidth="1"/>
    <col min="779" max="780" width="15.7109375" style="70" customWidth="1"/>
    <col min="781" max="781" width="16.5703125" style="70" customWidth="1"/>
    <col min="782" max="782" width="15" style="70" customWidth="1"/>
    <col min="783" max="783" width="15.7109375" style="70" customWidth="1"/>
    <col min="784" max="784" width="13.85546875" style="70" customWidth="1"/>
    <col min="785" max="785" width="13" style="70" customWidth="1"/>
    <col min="786" max="786" width="13.42578125" style="70" customWidth="1"/>
    <col min="787" max="788" width="11.7109375" style="70" customWidth="1"/>
    <col min="789" max="791" width="8.28515625" style="70" customWidth="1"/>
    <col min="792" max="792" width="14" style="70" customWidth="1"/>
    <col min="793" max="793" width="12.7109375" style="70" customWidth="1"/>
    <col min="794" max="794" width="14.140625" style="70" customWidth="1"/>
    <col min="795" max="795" width="16" style="70" customWidth="1"/>
    <col min="796" max="796" width="16.42578125" style="70" customWidth="1"/>
    <col min="797" max="800" width="8.28515625" style="70" customWidth="1"/>
    <col min="801" max="1024" width="9.140625" style="70"/>
    <col min="1025" max="1025" width="5.7109375" style="70" customWidth="1"/>
    <col min="1026" max="1027" width="21.7109375" style="70" customWidth="1"/>
    <col min="1028" max="1028" width="18.7109375" style="70" customWidth="1"/>
    <col min="1029" max="1030" width="15.7109375" style="70" customWidth="1"/>
    <col min="1031" max="1031" width="18.7109375" style="70" customWidth="1"/>
    <col min="1032" max="1033" width="15.7109375" style="70" customWidth="1"/>
    <col min="1034" max="1034" width="17.28515625" style="70" customWidth="1"/>
    <col min="1035" max="1036" width="15.7109375" style="70" customWidth="1"/>
    <col min="1037" max="1037" width="16.5703125" style="70" customWidth="1"/>
    <col min="1038" max="1038" width="15" style="70" customWidth="1"/>
    <col min="1039" max="1039" width="15.7109375" style="70" customWidth="1"/>
    <col min="1040" max="1040" width="13.85546875" style="70" customWidth="1"/>
    <col min="1041" max="1041" width="13" style="70" customWidth="1"/>
    <col min="1042" max="1042" width="13.42578125" style="70" customWidth="1"/>
    <col min="1043" max="1044" width="11.7109375" style="70" customWidth="1"/>
    <col min="1045" max="1047" width="8.28515625" style="70" customWidth="1"/>
    <col min="1048" max="1048" width="14" style="70" customWidth="1"/>
    <col min="1049" max="1049" width="12.7109375" style="70" customWidth="1"/>
    <col min="1050" max="1050" width="14.140625" style="70" customWidth="1"/>
    <col min="1051" max="1051" width="16" style="70" customWidth="1"/>
    <col min="1052" max="1052" width="16.42578125" style="70" customWidth="1"/>
    <col min="1053" max="1056" width="8.28515625" style="70" customWidth="1"/>
    <col min="1057" max="1280" width="9.140625" style="70"/>
    <col min="1281" max="1281" width="5.7109375" style="70" customWidth="1"/>
    <col min="1282" max="1283" width="21.7109375" style="70" customWidth="1"/>
    <col min="1284" max="1284" width="18.7109375" style="70" customWidth="1"/>
    <col min="1285" max="1286" width="15.7109375" style="70" customWidth="1"/>
    <col min="1287" max="1287" width="18.7109375" style="70" customWidth="1"/>
    <col min="1288" max="1289" width="15.7109375" style="70" customWidth="1"/>
    <col min="1290" max="1290" width="17.28515625" style="70" customWidth="1"/>
    <col min="1291" max="1292" width="15.7109375" style="70" customWidth="1"/>
    <col min="1293" max="1293" width="16.5703125" style="70" customWidth="1"/>
    <col min="1294" max="1294" width="15" style="70" customWidth="1"/>
    <col min="1295" max="1295" width="15.7109375" style="70" customWidth="1"/>
    <col min="1296" max="1296" width="13.85546875" style="70" customWidth="1"/>
    <col min="1297" max="1297" width="13" style="70" customWidth="1"/>
    <col min="1298" max="1298" width="13.42578125" style="70" customWidth="1"/>
    <col min="1299" max="1300" width="11.7109375" style="70" customWidth="1"/>
    <col min="1301" max="1303" width="8.28515625" style="70" customWidth="1"/>
    <col min="1304" max="1304" width="14" style="70" customWidth="1"/>
    <col min="1305" max="1305" width="12.7109375" style="70" customWidth="1"/>
    <col min="1306" max="1306" width="14.140625" style="70" customWidth="1"/>
    <col min="1307" max="1307" width="16" style="70" customWidth="1"/>
    <col min="1308" max="1308" width="16.42578125" style="70" customWidth="1"/>
    <col min="1309" max="1312" width="8.28515625" style="70" customWidth="1"/>
    <col min="1313" max="1536" width="9.140625" style="70"/>
    <col min="1537" max="1537" width="5.7109375" style="70" customWidth="1"/>
    <col min="1538" max="1539" width="21.7109375" style="70" customWidth="1"/>
    <col min="1540" max="1540" width="18.7109375" style="70" customWidth="1"/>
    <col min="1541" max="1542" width="15.7109375" style="70" customWidth="1"/>
    <col min="1543" max="1543" width="18.7109375" style="70" customWidth="1"/>
    <col min="1544" max="1545" width="15.7109375" style="70" customWidth="1"/>
    <col min="1546" max="1546" width="17.28515625" style="70" customWidth="1"/>
    <col min="1547" max="1548" width="15.7109375" style="70" customWidth="1"/>
    <col min="1549" max="1549" width="16.5703125" style="70" customWidth="1"/>
    <col min="1550" max="1550" width="15" style="70" customWidth="1"/>
    <col min="1551" max="1551" width="15.7109375" style="70" customWidth="1"/>
    <col min="1552" max="1552" width="13.85546875" style="70" customWidth="1"/>
    <col min="1553" max="1553" width="13" style="70" customWidth="1"/>
    <col min="1554" max="1554" width="13.42578125" style="70" customWidth="1"/>
    <col min="1555" max="1556" width="11.7109375" style="70" customWidth="1"/>
    <col min="1557" max="1559" width="8.28515625" style="70" customWidth="1"/>
    <col min="1560" max="1560" width="14" style="70" customWidth="1"/>
    <col min="1561" max="1561" width="12.7109375" style="70" customWidth="1"/>
    <col min="1562" max="1562" width="14.140625" style="70" customWidth="1"/>
    <col min="1563" max="1563" width="16" style="70" customWidth="1"/>
    <col min="1564" max="1564" width="16.42578125" style="70" customWidth="1"/>
    <col min="1565" max="1568" width="8.28515625" style="70" customWidth="1"/>
    <col min="1569" max="1792" width="9.140625" style="70"/>
    <col min="1793" max="1793" width="5.7109375" style="70" customWidth="1"/>
    <col min="1794" max="1795" width="21.7109375" style="70" customWidth="1"/>
    <col min="1796" max="1796" width="18.7109375" style="70" customWidth="1"/>
    <col min="1797" max="1798" width="15.7109375" style="70" customWidth="1"/>
    <col min="1799" max="1799" width="18.7109375" style="70" customWidth="1"/>
    <col min="1800" max="1801" width="15.7109375" style="70" customWidth="1"/>
    <col min="1802" max="1802" width="17.28515625" style="70" customWidth="1"/>
    <col min="1803" max="1804" width="15.7109375" style="70" customWidth="1"/>
    <col min="1805" max="1805" width="16.5703125" style="70" customWidth="1"/>
    <col min="1806" max="1806" width="15" style="70" customWidth="1"/>
    <col min="1807" max="1807" width="15.7109375" style="70" customWidth="1"/>
    <col min="1808" max="1808" width="13.85546875" style="70" customWidth="1"/>
    <col min="1809" max="1809" width="13" style="70" customWidth="1"/>
    <col min="1810" max="1810" width="13.42578125" style="70" customWidth="1"/>
    <col min="1811" max="1812" width="11.7109375" style="70" customWidth="1"/>
    <col min="1813" max="1815" width="8.28515625" style="70" customWidth="1"/>
    <col min="1816" max="1816" width="14" style="70" customWidth="1"/>
    <col min="1817" max="1817" width="12.7109375" style="70" customWidth="1"/>
    <col min="1818" max="1818" width="14.140625" style="70" customWidth="1"/>
    <col min="1819" max="1819" width="16" style="70" customWidth="1"/>
    <col min="1820" max="1820" width="16.42578125" style="70" customWidth="1"/>
    <col min="1821" max="1824" width="8.28515625" style="70" customWidth="1"/>
    <col min="1825" max="2048" width="9.140625" style="70"/>
    <col min="2049" max="2049" width="5.7109375" style="70" customWidth="1"/>
    <col min="2050" max="2051" width="21.7109375" style="70" customWidth="1"/>
    <col min="2052" max="2052" width="18.7109375" style="70" customWidth="1"/>
    <col min="2053" max="2054" width="15.7109375" style="70" customWidth="1"/>
    <col min="2055" max="2055" width="18.7109375" style="70" customWidth="1"/>
    <col min="2056" max="2057" width="15.7109375" style="70" customWidth="1"/>
    <col min="2058" max="2058" width="17.28515625" style="70" customWidth="1"/>
    <col min="2059" max="2060" width="15.7109375" style="70" customWidth="1"/>
    <col min="2061" max="2061" width="16.5703125" style="70" customWidth="1"/>
    <col min="2062" max="2062" width="15" style="70" customWidth="1"/>
    <col min="2063" max="2063" width="15.7109375" style="70" customWidth="1"/>
    <col min="2064" max="2064" width="13.85546875" style="70" customWidth="1"/>
    <col min="2065" max="2065" width="13" style="70" customWidth="1"/>
    <col min="2066" max="2066" width="13.42578125" style="70" customWidth="1"/>
    <col min="2067" max="2068" width="11.7109375" style="70" customWidth="1"/>
    <col min="2069" max="2071" width="8.28515625" style="70" customWidth="1"/>
    <col min="2072" max="2072" width="14" style="70" customWidth="1"/>
    <col min="2073" max="2073" width="12.7109375" style="70" customWidth="1"/>
    <col min="2074" max="2074" width="14.140625" style="70" customWidth="1"/>
    <col min="2075" max="2075" width="16" style="70" customWidth="1"/>
    <col min="2076" max="2076" width="16.42578125" style="70" customWidth="1"/>
    <col min="2077" max="2080" width="8.28515625" style="70" customWidth="1"/>
    <col min="2081" max="2304" width="9.140625" style="70"/>
    <col min="2305" max="2305" width="5.7109375" style="70" customWidth="1"/>
    <col min="2306" max="2307" width="21.7109375" style="70" customWidth="1"/>
    <col min="2308" max="2308" width="18.7109375" style="70" customWidth="1"/>
    <col min="2309" max="2310" width="15.7109375" style="70" customWidth="1"/>
    <col min="2311" max="2311" width="18.7109375" style="70" customWidth="1"/>
    <col min="2312" max="2313" width="15.7109375" style="70" customWidth="1"/>
    <col min="2314" max="2314" width="17.28515625" style="70" customWidth="1"/>
    <col min="2315" max="2316" width="15.7109375" style="70" customWidth="1"/>
    <col min="2317" max="2317" width="16.5703125" style="70" customWidth="1"/>
    <col min="2318" max="2318" width="15" style="70" customWidth="1"/>
    <col min="2319" max="2319" width="15.7109375" style="70" customWidth="1"/>
    <col min="2320" max="2320" width="13.85546875" style="70" customWidth="1"/>
    <col min="2321" max="2321" width="13" style="70" customWidth="1"/>
    <col min="2322" max="2322" width="13.42578125" style="70" customWidth="1"/>
    <col min="2323" max="2324" width="11.7109375" style="70" customWidth="1"/>
    <col min="2325" max="2327" width="8.28515625" style="70" customWidth="1"/>
    <col min="2328" max="2328" width="14" style="70" customWidth="1"/>
    <col min="2329" max="2329" width="12.7109375" style="70" customWidth="1"/>
    <col min="2330" max="2330" width="14.140625" style="70" customWidth="1"/>
    <col min="2331" max="2331" width="16" style="70" customWidth="1"/>
    <col min="2332" max="2332" width="16.42578125" style="70" customWidth="1"/>
    <col min="2333" max="2336" width="8.28515625" style="70" customWidth="1"/>
    <col min="2337" max="2560" width="9.140625" style="70"/>
    <col min="2561" max="2561" width="5.7109375" style="70" customWidth="1"/>
    <col min="2562" max="2563" width="21.7109375" style="70" customWidth="1"/>
    <col min="2564" max="2564" width="18.7109375" style="70" customWidth="1"/>
    <col min="2565" max="2566" width="15.7109375" style="70" customWidth="1"/>
    <col min="2567" max="2567" width="18.7109375" style="70" customWidth="1"/>
    <col min="2568" max="2569" width="15.7109375" style="70" customWidth="1"/>
    <col min="2570" max="2570" width="17.28515625" style="70" customWidth="1"/>
    <col min="2571" max="2572" width="15.7109375" style="70" customWidth="1"/>
    <col min="2573" max="2573" width="16.5703125" style="70" customWidth="1"/>
    <col min="2574" max="2574" width="15" style="70" customWidth="1"/>
    <col min="2575" max="2575" width="15.7109375" style="70" customWidth="1"/>
    <col min="2576" max="2576" width="13.85546875" style="70" customWidth="1"/>
    <col min="2577" max="2577" width="13" style="70" customWidth="1"/>
    <col min="2578" max="2578" width="13.42578125" style="70" customWidth="1"/>
    <col min="2579" max="2580" width="11.7109375" style="70" customWidth="1"/>
    <col min="2581" max="2583" width="8.28515625" style="70" customWidth="1"/>
    <col min="2584" max="2584" width="14" style="70" customWidth="1"/>
    <col min="2585" max="2585" width="12.7109375" style="70" customWidth="1"/>
    <col min="2586" max="2586" width="14.140625" style="70" customWidth="1"/>
    <col min="2587" max="2587" width="16" style="70" customWidth="1"/>
    <col min="2588" max="2588" width="16.42578125" style="70" customWidth="1"/>
    <col min="2589" max="2592" width="8.28515625" style="70" customWidth="1"/>
    <col min="2593" max="2816" width="9.140625" style="70"/>
    <col min="2817" max="2817" width="5.7109375" style="70" customWidth="1"/>
    <col min="2818" max="2819" width="21.7109375" style="70" customWidth="1"/>
    <col min="2820" max="2820" width="18.7109375" style="70" customWidth="1"/>
    <col min="2821" max="2822" width="15.7109375" style="70" customWidth="1"/>
    <col min="2823" max="2823" width="18.7109375" style="70" customWidth="1"/>
    <col min="2824" max="2825" width="15.7109375" style="70" customWidth="1"/>
    <col min="2826" max="2826" width="17.28515625" style="70" customWidth="1"/>
    <col min="2827" max="2828" width="15.7109375" style="70" customWidth="1"/>
    <col min="2829" max="2829" width="16.5703125" style="70" customWidth="1"/>
    <col min="2830" max="2830" width="15" style="70" customWidth="1"/>
    <col min="2831" max="2831" width="15.7109375" style="70" customWidth="1"/>
    <col min="2832" max="2832" width="13.85546875" style="70" customWidth="1"/>
    <col min="2833" max="2833" width="13" style="70" customWidth="1"/>
    <col min="2834" max="2834" width="13.42578125" style="70" customWidth="1"/>
    <col min="2835" max="2836" width="11.7109375" style="70" customWidth="1"/>
    <col min="2837" max="2839" width="8.28515625" style="70" customWidth="1"/>
    <col min="2840" max="2840" width="14" style="70" customWidth="1"/>
    <col min="2841" max="2841" width="12.7109375" style="70" customWidth="1"/>
    <col min="2842" max="2842" width="14.140625" style="70" customWidth="1"/>
    <col min="2843" max="2843" width="16" style="70" customWidth="1"/>
    <col min="2844" max="2844" width="16.42578125" style="70" customWidth="1"/>
    <col min="2845" max="2848" width="8.28515625" style="70" customWidth="1"/>
    <col min="2849" max="3072" width="9.140625" style="70"/>
    <col min="3073" max="3073" width="5.7109375" style="70" customWidth="1"/>
    <col min="3074" max="3075" width="21.7109375" style="70" customWidth="1"/>
    <col min="3076" max="3076" width="18.7109375" style="70" customWidth="1"/>
    <col min="3077" max="3078" width="15.7109375" style="70" customWidth="1"/>
    <col min="3079" max="3079" width="18.7109375" style="70" customWidth="1"/>
    <col min="3080" max="3081" width="15.7109375" style="70" customWidth="1"/>
    <col min="3082" max="3082" width="17.28515625" style="70" customWidth="1"/>
    <col min="3083" max="3084" width="15.7109375" style="70" customWidth="1"/>
    <col min="3085" max="3085" width="16.5703125" style="70" customWidth="1"/>
    <col min="3086" max="3086" width="15" style="70" customWidth="1"/>
    <col min="3087" max="3087" width="15.7109375" style="70" customWidth="1"/>
    <col min="3088" max="3088" width="13.85546875" style="70" customWidth="1"/>
    <col min="3089" max="3089" width="13" style="70" customWidth="1"/>
    <col min="3090" max="3090" width="13.42578125" style="70" customWidth="1"/>
    <col min="3091" max="3092" width="11.7109375" style="70" customWidth="1"/>
    <col min="3093" max="3095" width="8.28515625" style="70" customWidth="1"/>
    <col min="3096" max="3096" width="14" style="70" customWidth="1"/>
    <col min="3097" max="3097" width="12.7109375" style="70" customWidth="1"/>
    <col min="3098" max="3098" width="14.140625" style="70" customWidth="1"/>
    <col min="3099" max="3099" width="16" style="70" customWidth="1"/>
    <col min="3100" max="3100" width="16.42578125" style="70" customWidth="1"/>
    <col min="3101" max="3104" width="8.28515625" style="70" customWidth="1"/>
    <col min="3105" max="3328" width="9.140625" style="70"/>
    <col min="3329" max="3329" width="5.7109375" style="70" customWidth="1"/>
    <col min="3330" max="3331" width="21.7109375" style="70" customWidth="1"/>
    <col min="3332" max="3332" width="18.7109375" style="70" customWidth="1"/>
    <col min="3333" max="3334" width="15.7109375" style="70" customWidth="1"/>
    <col min="3335" max="3335" width="18.7109375" style="70" customWidth="1"/>
    <col min="3336" max="3337" width="15.7109375" style="70" customWidth="1"/>
    <col min="3338" max="3338" width="17.28515625" style="70" customWidth="1"/>
    <col min="3339" max="3340" width="15.7109375" style="70" customWidth="1"/>
    <col min="3341" max="3341" width="16.5703125" style="70" customWidth="1"/>
    <col min="3342" max="3342" width="15" style="70" customWidth="1"/>
    <col min="3343" max="3343" width="15.7109375" style="70" customWidth="1"/>
    <col min="3344" max="3344" width="13.85546875" style="70" customWidth="1"/>
    <col min="3345" max="3345" width="13" style="70" customWidth="1"/>
    <col min="3346" max="3346" width="13.42578125" style="70" customWidth="1"/>
    <col min="3347" max="3348" width="11.7109375" style="70" customWidth="1"/>
    <col min="3349" max="3351" width="8.28515625" style="70" customWidth="1"/>
    <col min="3352" max="3352" width="14" style="70" customWidth="1"/>
    <col min="3353" max="3353" width="12.7109375" style="70" customWidth="1"/>
    <col min="3354" max="3354" width="14.140625" style="70" customWidth="1"/>
    <col min="3355" max="3355" width="16" style="70" customWidth="1"/>
    <col min="3356" max="3356" width="16.42578125" style="70" customWidth="1"/>
    <col min="3357" max="3360" width="8.28515625" style="70" customWidth="1"/>
    <col min="3361" max="3584" width="9.140625" style="70"/>
    <col min="3585" max="3585" width="5.7109375" style="70" customWidth="1"/>
    <col min="3586" max="3587" width="21.7109375" style="70" customWidth="1"/>
    <col min="3588" max="3588" width="18.7109375" style="70" customWidth="1"/>
    <col min="3589" max="3590" width="15.7109375" style="70" customWidth="1"/>
    <col min="3591" max="3591" width="18.7109375" style="70" customWidth="1"/>
    <col min="3592" max="3593" width="15.7109375" style="70" customWidth="1"/>
    <col min="3594" max="3594" width="17.28515625" style="70" customWidth="1"/>
    <col min="3595" max="3596" width="15.7109375" style="70" customWidth="1"/>
    <col min="3597" max="3597" width="16.5703125" style="70" customWidth="1"/>
    <col min="3598" max="3598" width="15" style="70" customWidth="1"/>
    <col min="3599" max="3599" width="15.7109375" style="70" customWidth="1"/>
    <col min="3600" max="3600" width="13.85546875" style="70" customWidth="1"/>
    <col min="3601" max="3601" width="13" style="70" customWidth="1"/>
    <col min="3602" max="3602" width="13.42578125" style="70" customWidth="1"/>
    <col min="3603" max="3604" width="11.7109375" style="70" customWidth="1"/>
    <col min="3605" max="3607" width="8.28515625" style="70" customWidth="1"/>
    <col min="3608" max="3608" width="14" style="70" customWidth="1"/>
    <col min="3609" max="3609" width="12.7109375" style="70" customWidth="1"/>
    <col min="3610" max="3610" width="14.140625" style="70" customWidth="1"/>
    <col min="3611" max="3611" width="16" style="70" customWidth="1"/>
    <col min="3612" max="3612" width="16.42578125" style="70" customWidth="1"/>
    <col min="3613" max="3616" width="8.28515625" style="70" customWidth="1"/>
    <col min="3617" max="3840" width="9.140625" style="70"/>
    <col min="3841" max="3841" width="5.7109375" style="70" customWidth="1"/>
    <col min="3842" max="3843" width="21.7109375" style="70" customWidth="1"/>
    <col min="3844" max="3844" width="18.7109375" style="70" customWidth="1"/>
    <col min="3845" max="3846" width="15.7109375" style="70" customWidth="1"/>
    <col min="3847" max="3847" width="18.7109375" style="70" customWidth="1"/>
    <col min="3848" max="3849" width="15.7109375" style="70" customWidth="1"/>
    <col min="3850" max="3850" width="17.28515625" style="70" customWidth="1"/>
    <col min="3851" max="3852" width="15.7109375" style="70" customWidth="1"/>
    <col min="3853" max="3853" width="16.5703125" style="70" customWidth="1"/>
    <col min="3854" max="3854" width="15" style="70" customWidth="1"/>
    <col min="3855" max="3855" width="15.7109375" style="70" customWidth="1"/>
    <col min="3856" max="3856" width="13.85546875" style="70" customWidth="1"/>
    <col min="3857" max="3857" width="13" style="70" customWidth="1"/>
    <col min="3858" max="3858" width="13.42578125" style="70" customWidth="1"/>
    <col min="3859" max="3860" width="11.7109375" style="70" customWidth="1"/>
    <col min="3861" max="3863" width="8.28515625" style="70" customWidth="1"/>
    <col min="3864" max="3864" width="14" style="70" customWidth="1"/>
    <col min="3865" max="3865" width="12.7109375" style="70" customWidth="1"/>
    <col min="3866" max="3866" width="14.140625" style="70" customWidth="1"/>
    <col min="3867" max="3867" width="16" style="70" customWidth="1"/>
    <col min="3868" max="3868" width="16.42578125" style="70" customWidth="1"/>
    <col min="3869" max="3872" width="8.28515625" style="70" customWidth="1"/>
    <col min="3873" max="4096" width="9.140625" style="70"/>
    <col min="4097" max="4097" width="5.7109375" style="70" customWidth="1"/>
    <col min="4098" max="4099" width="21.7109375" style="70" customWidth="1"/>
    <col min="4100" max="4100" width="18.7109375" style="70" customWidth="1"/>
    <col min="4101" max="4102" width="15.7109375" style="70" customWidth="1"/>
    <col min="4103" max="4103" width="18.7109375" style="70" customWidth="1"/>
    <col min="4104" max="4105" width="15.7109375" style="70" customWidth="1"/>
    <col min="4106" max="4106" width="17.28515625" style="70" customWidth="1"/>
    <col min="4107" max="4108" width="15.7109375" style="70" customWidth="1"/>
    <col min="4109" max="4109" width="16.5703125" style="70" customWidth="1"/>
    <col min="4110" max="4110" width="15" style="70" customWidth="1"/>
    <col min="4111" max="4111" width="15.7109375" style="70" customWidth="1"/>
    <col min="4112" max="4112" width="13.85546875" style="70" customWidth="1"/>
    <col min="4113" max="4113" width="13" style="70" customWidth="1"/>
    <col min="4114" max="4114" width="13.42578125" style="70" customWidth="1"/>
    <col min="4115" max="4116" width="11.7109375" style="70" customWidth="1"/>
    <col min="4117" max="4119" width="8.28515625" style="70" customWidth="1"/>
    <col min="4120" max="4120" width="14" style="70" customWidth="1"/>
    <col min="4121" max="4121" width="12.7109375" style="70" customWidth="1"/>
    <col min="4122" max="4122" width="14.140625" style="70" customWidth="1"/>
    <col min="4123" max="4123" width="16" style="70" customWidth="1"/>
    <col min="4124" max="4124" width="16.42578125" style="70" customWidth="1"/>
    <col min="4125" max="4128" width="8.28515625" style="70" customWidth="1"/>
    <col min="4129" max="4352" width="9.140625" style="70"/>
    <col min="4353" max="4353" width="5.7109375" style="70" customWidth="1"/>
    <col min="4354" max="4355" width="21.7109375" style="70" customWidth="1"/>
    <col min="4356" max="4356" width="18.7109375" style="70" customWidth="1"/>
    <col min="4357" max="4358" width="15.7109375" style="70" customWidth="1"/>
    <col min="4359" max="4359" width="18.7109375" style="70" customWidth="1"/>
    <col min="4360" max="4361" width="15.7109375" style="70" customWidth="1"/>
    <col min="4362" max="4362" width="17.28515625" style="70" customWidth="1"/>
    <col min="4363" max="4364" width="15.7109375" style="70" customWidth="1"/>
    <col min="4365" max="4365" width="16.5703125" style="70" customWidth="1"/>
    <col min="4366" max="4366" width="15" style="70" customWidth="1"/>
    <col min="4367" max="4367" width="15.7109375" style="70" customWidth="1"/>
    <col min="4368" max="4368" width="13.85546875" style="70" customWidth="1"/>
    <col min="4369" max="4369" width="13" style="70" customWidth="1"/>
    <col min="4370" max="4370" width="13.42578125" style="70" customWidth="1"/>
    <col min="4371" max="4372" width="11.7109375" style="70" customWidth="1"/>
    <col min="4373" max="4375" width="8.28515625" style="70" customWidth="1"/>
    <col min="4376" max="4376" width="14" style="70" customWidth="1"/>
    <col min="4377" max="4377" width="12.7109375" style="70" customWidth="1"/>
    <col min="4378" max="4378" width="14.140625" style="70" customWidth="1"/>
    <col min="4379" max="4379" width="16" style="70" customWidth="1"/>
    <col min="4380" max="4380" width="16.42578125" style="70" customWidth="1"/>
    <col min="4381" max="4384" width="8.28515625" style="70" customWidth="1"/>
    <col min="4385" max="4608" width="9.140625" style="70"/>
    <col min="4609" max="4609" width="5.7109375" style="70" customWidth="1"/>
    <col min="4610" max="4611" width="21.7109375" style="70" customWidth="1"/>
    <col min="4612" max="4612" width="18.7109375" style="70" customWidth="1"/>
    <col min="4613" max="4614" width="15.7109375" style="70" customWidth="1"/>
    <col min="4615" max="4615" width="18.7109375" style="70" customWidth="1"/>
    <col min="4616" max="4617" width="15.7109375" style="70" customWidth="1"/>
    <col min="4618" max="4618" width="17.28515625" style="70" customWidth="1"/>
    <col min="4619" max="4620" width="15.7109375" style="70" customWidth="1"/>
    <col min="4621" max="4621" width="16.5703125" style="70" customWidth="1"/>
    <col min="4622" max="4622" width="15" style="70" customWidth="1"/>
    <col min="4623" max="4623" width="15.7109375" style="70" customWidth="1"/>
    <col min="4624" max="4624" width="13.85546875" style="70" customWidth="1"/>
    <col min="4625" max="4625" width="13" style="70" customWidth="1"/>
    <col min="4626" max="4626" width="13.42578125" style="70" customWidth="1"/>
    <col min="4627" max="4628" width="11.7109375" style="70" customWidth="1"/>
    <col min="4629" max="4631" width="8.28515625" style="70" customWidth="1"/>
    <col min="4632" max="4632" width="14" style="70" customWidth="1"/>
    <col min="4633" max="4633" width="12.7109375" style="70" customWidth="1"/>
    <col min="4634" max="4634" width="14.140625" style="70" customWidth="1"/>
    <col min="4635" max="4635" width="16" style="70" customWidth="1"/>
    <col min="4636" max="4636" width="16.42578125" style="70" customWidth="1"/>
    <col min="4637" max="4640" width="8.28515625" style="70" customWidth="1"/>
    <col min="4641" max="4864" width="9.140625" style="70"/>
    <col min="4865" max="4865" width="5.7109375" style="70" customWidth="1"/>
    <col min="4866" max="4867" width="21.7109375" style="70" customWidth="1"/>
    <col min="4868" max="4868" width="18.7109375" style="70" customWidth="1"/>
    <col min="4869" max="4870" width="15.7109375" style="70" customWidth="1"/>
    <col min="4871" max="4871" width="18.7109375" style="70" customWidth="1"/>
    <col min="4872" max="4873" width="15.7109375" style="70" customWidth="1"/>
    <col min="4874" max="4874" width="17.28515625" style="70" customWidth="1"/>
    <col min="4875" max="4876" width="15.7109375" style="70" customWidth="1"/>
    <col min="4877" max="4877" width="16.5703125" style="70" customWidth="1"/>
    <col min="4878" max="4878" width="15" style="70" customWidth="1"/>
    <col min="4879" max="4879" width="15.7109375" style="70" customWidth="1"/>
    <col min="4880" max="4880" width="13.85546875" style="70" customWidth="1"/>
    <col min="4881" max="4881" width="13" style="70" customWidth="1"/>
    <col min="4882" max="4882" width="13.42578125" style="70" customWidth="1"/>
    <col min="4883" max="4884" width="11.7109375" style="70" customWidth="1"/>
    <col min="4885" max="4887" width="8.28515625" style="70" customWidth="1"/>
    <col min="4888" max="4888" width="14" style="70" customWidth="1"/>
    <col min="4889" max="4889" width="12.7109375" style="70" customWidth="1"/>
    <col min="4890" max="4890" width="14.140625" style="70" customWidth="1"/>
    <col min="4891" max="4891" width="16" style="70" customWidth="1"/>
    <col min="4892" max="4892" width="16.42578125" style="70" customWidth="1"/>
    <col min="4893" max="4896" width="8.28515625" style="70" customWidth="1"/>
    <col min="4897" max="5120" width="9.140625" style="70"/>
    <col min="5121" max="5121" width="5.7109375" style="70" customWidth="1"/>
    <col min="5122" max="5123" width="21.7109375" style="70" customWidth="1"/>
    <col min="5124" max="5124" width="18.7109375" style="70" customWidth="1"/>
    <col min="5125" max="5126" width="15.7109375" style="70" customWidth="1"/>
    <col min="5127" max="5127" width="18.7109375" style="70" customWidth="1"/>
    <col min="5128" max="5129" width="15.7109375" style="70" customWidth="1"/>
    <col min="5130" max="5130" width="17.28515625" style="70" customWidth="1"/>
    <col min="5131" max="5132" width="15.7109375" style="70" customWidth="1"/>
    <col min="5133" max="5133" width="16.5703125" style="70" customWidth="1"/>
    <col min="5134" max="5134" width="15" style="70" customWidth="1"/>
    <col min="5135" max="5135" width="15.7109375" style="70" customWidth="1"/>
    <col min="5136" max="5136" width="13.85546875" style="70" customWidth="1"/>
    <col min="5137" max="5137" width="13" style="70" customWidth="1"/>
    <col min="5138" max="5138" width="13.42578125" style="70" customWidth="1"/>
    <col min="5139" max="5140" width="11.7109375" style="70" customWidth="1"/>
    <col min="5141" max="5143" width="8.28515625" style="70" customWidth="1"/>
    <col min="5144" max="5144" width="14" style="70" customWidth="1"/>
    <col min="5145" max="5145" width="12.7109375" style="70" customWidth="1"/>
    <col min="5146" max="5146" width="14.140625" style="70" customWidth="1"/>
    <col min="5147" max="5147" width="16" style="70" customWidth="1"/>
    <col min="5148" max="5148" width="16.42578125" style="70" customWidth="1"/>
    <col min="5149" max="5152" width="8.28515625" style="70" customWidth="1"/>
    <col min="5153" max="5376" width="9.140625" style="70"/>
    <col min="5377" max="5377" width="5.7109375" style="70" customWidth="1"/>
    <col min="5378" max="5379" width="21.7109375" style="70" customWidth="1"/>
    <col min="5380" max="5380" width="18.7109375" style="70" customWidth="1"/>
    <col min="5381" max="5382" width="15.7109375" style="70" customWidth="1"/>
    <col min="5383" max="5383" width="18.7109375" style="70" customWidth="1"/>
    <col min="5384" max="5385" width="15.7109375" style="70" customWidth="1"/>
    <col min="5386" max="5386" width="17.28515625" style="70" customWidth="1"/>
    <col min="5387" max="5388" width="15.7109375" style="70" customWidth="1"/>
    <col min="5389" max="5389" width="16.5703125" style="70" customWidth="1"/>
    <col min="5390" max="5390" width="15" style="70" customWidth="1"/>
    <col min="5391" max="5391" width="15.7109375" style="70" customWidth="1"/>
    <col min="5392" max="5392" width="13.85546875" style="70" customWidth="1"/>
    <col min="5393" max="5393" width="13" style="70" customWidth="1"/>
    <col min="5394" max="5394" width="13.42578125" style="70" customWidth="1"/>
    <col min="5395" max="5396" width="11.7109375" style="70" customWidth="1"/>
    <col min="5397" max="5399" width="8.28515625" style="70" customWidth="1"/>
    <col min="5400" max="5400" width="14" style="70" customWidth="1"/>
    <col min="5401" max="5401" width="12.7109375" style="70" customWidth="1"/>
    <col min="5402" max="5402" width="14.140625" style="70" customWidth="1"/>
    <col min="5403" max="5403" width="16" style="70" customWidth="1"/>
    <col min="5404" max="5404" width="16.42578125" style="70" customWidth="1"/>
    <col min="5405" max="5408" width="8.28515625" style="70" customWidth="1"/>
    <col min="5409" max="5632" width="9.140625" style="70"/>
    <col min="5633" max="5633" width="5.7109375" style="70" customWidth="1"/>
    <col min="5634" max="5635" width="21.7109375" style="70" customWidth="1"/>
    <col min="5636" max="5636" width="18.7109375" style="70" customWidth="1"/>
    <col min="5637" max="5638" width="15.7109375" style="70" customWidth="1"/>
    <col min="5639" max="5639" width="18.7109375" style="70" customWidth="1"/>
    <col min="5640" max="5641" width="15.7109375" style="70" customWidth="1"/>
    <col min="5642" max="5642" width="17.28515625" style="70" customWidth="1"/>
    <col min="5643" max="5644" width="15.7109375" style="70" customWidth="1"/>
    <col min="5645" max="5645" width="16.5703125" style="70" customWidth="1"/>
    <col min="5646" max="5646" width="15" style="70" customWidth="1"/>
    <col min="5647" max="5647" width="15.7109375" style="70" customWidth="1"/>
    <col min="5648" max="5648" width="13.85546875" style="70" customWidth="1"/>
    <col min="5649" max="5649" width="13" style="70" customWidth="1"/>
    <col min="5650" max="5650" width="13.42578125" style="70" customWidth="1"/>
    <col min="5651" max="5652" width="11.7109375" style="70" customWidth="1"/>
    <col min="5653" max="5655" width="8.28515625" style="70" customWidth="1"/>
    <col min="5656" max="5656" width="14" style="70" customWidth="1"/>
    <col min="5657" max="5657" width="12.7109375" style="70" customWidth="1"/>
    <col min="5658" max="5658" width="14.140625" style="70" customWidth="1"/>
    <col min="5659" max="5659" width="16" style="70" customWidth="1"/>
    <col min="5660" max="5660" width="16.42578125" style="70" customWidth="1"/>
    <col min="5661" max="5664" width="8.28515625" style="70" customWidth="1"/>
    <col min="5665" max="5888" width="9.140625" style="70"/>
    <col min="5889" max="5889" width="5.7109375" style="70" customWidth="1"/>
    <col min="5890" max="5891" width="21.7109375" style="70" customWidth="1"/>
    <col min="5892" max="5892" width="18.7109375" style="70" customWidth="1"/>
    <col min="5893" max="5894" width="15.7109375" style="70" customWidth="1"/>
    <col min="5895" max="5895" width="18.7109375" style="70" customWidth="1"/>
    <col min="5896" max="5897" width="15.7109375" style="70" customWidth="1"/>
    <col min="5898" max="5898" width="17.28515625" style="70" customWidth="1"/>
    <col min="5899" max="5900" width="15.7109375" style="70" customWidth="1"/>
    <col min="5901" max="5901" width="16.5703125" style="70" customWidth="1"/>
    <col min="5902" max="5902" width="15" style="70" customWidth="1"/>
    <col min="5903" max="5903" width="15.7109375" style="70" customWidth="1"/>
    <col min="5904" max="5904" width="13.85546875" style="70" customWidth="1"/>
    <col min="5905" max="5905" width="13" style="70" customWidth="1"/>
    <col min="5906" max="5906" width="13.42578125" style="70" customWidth="1"/>
    <col min="5907" max="5908" width="11.7109375" style="70" customWidth="1"/>
    <col min="5909" max="5911" width="8.28515625" style="70" customWidth="1"/>
    <col min="5912" max="5912" width="14" style="70" customWidth="1"/>
    <col min="5913" max="5913" width="12.7109375" style="70" customWidth="1"/>
    <col min="5914" max="5914" width="14.140625" style="70" customWidth="1"/>
    <col min="5915" max="5915" width="16" style="70" customWidth="1"/>
    <col min="5916" max="5916" width="16.42578125" style="70" customWidth="1"/>
    <col min="5917" max="5920" width="8.28515625" style="70" customWidth="1"/>
    <col min="5921" max="6144" width="9.140625" style="70"/>
    <col min="6145" max="6145" width="5.7109375" style="70" customWidth="1"/>
    <col min="6146" max="6147" width="21.7109375" style="70" customWidth="1"/>
    <col min="6148" max="6148" width="18.7109375" style="70" customWidth="1"/>
    <col min="6149" max="6150" width="15.7109375" style="70" customWidth="1"/>
    <col min="6151" max="6151" width="18.7109375" style="70" customWidth="1"/>
    <col min="6152" max="6153" width="15.7109375" style="70" customWidth="1"/>
    <col min="6154" max="6154" width="17.28515625" style="70" customWidth="1"/>
    <col min="6155" max="6156" width="15.7109375" style="70" customWidth="1"/>
    <col min="6157" max="6157" width="16.5703125" style="70" customWidth="1"/>
    <col min="6158" max="6158" width="15" style="70" customWidth="1"/>
    <col min="6159" max="6159" width="15.7109375" style="70" customWidth="1"/>
    <col min="6160" max="6160" width="13.85546875" style="70" customWidth="1"/>
    <col min="6161" max="6161" width="13" style="70" customWidth="1"/>
    <col min="6162" max="6162" width="13.42578125" style="70" customWidth="1"/>
    <col min="6163" max="6164" width="11.7109375" style="70" customWidth="1"/>
    <col min="6165" max="6167" width="8.28515625" style="70" customWidth="1"/>
    <col min="6168" max="6168" width="14" style="70" customWidth="1"/>
    <col min="6169" max="6169" width="12.7109375" style="70" customWidth="1"/>
    <col min="6170" max="6170" width="14.140625" style="70" customWidth="1"/>
    <col min="6171" max="6171" width="16" style="70" customWidth="1"/>
    <col min="6172" max="6172" width="16.42578125" style="70" customWidth="1"/>
    <col min="6173" max="6176" width="8.28515625" style="70" customWidth="1"/>
    <col min="6177" max="6400" width="9.140625" style="70"/>
    <col min="6401" max="6401" width="5.7109375" style="70" customWidth="1"/>
    <col min="6402" max="6403" width="21.7109375" style="70" customWidth="1"/>
    <col min="6404" max="6404" width="18.7109375" style="70" customWidth="1"/>
    <col min="6405" max="6406" width="15.7109375" style="70" customWidth="1"/>
    <col min="6407" max="6407" width="18.7109375" style="70" customWidth="1"/>
    <col min="6408" max="6409" width="15.7109375" style="70" customWidth="1"/>
    <col min="6410" max="6410" width="17.28515625" style="70" customWidth="1"/>
    <col min="6411" max="6412" width="15.7109375" style="70" customWidth="1"/>
    <col min="6413" max="6413" width="16.5703125" style="70" customWidth="1"/>
    <col min="6414" max="6414" width="15" style="70" customWidth="1"/>
    <col min="6415" max="6415" width="15.7109375" style="70" customWidth="1"/>
    <col min="6416" max="6416" width="13.85546875" style="70" customWidth="1"/>
    <col min="6417" max="6417" width="13" style="70" customWidth="1"/>
    <col min="6418" max="6418" width="13.42578125" style="70" customWidth="1"/>
    <col min="6419" max="6420" width="11.7109375" style="70" customWidth="1"/>
    <col min="6421" max="6423" width="8.28515625" style="70" customWidth="1"/>
    <col min="6424" max="6424" width="14" style="70" customWidth="1"/>
    <col min="6425" max="6425" width="12.7109375" style="70" customWidth="1"/>
    <col min="6426" max="6426" width="14.140625" style="70" customWidth="1"/>
    <col min="6427" max="6427" width="16" style="70" customWidth="1"/>
    <col min="6428" max="6428" width="16.42578125" style="70" customWidth="1"/>
    <col min="6429" max="6432" width="8.28515625" style="70" customWidth="1"/>
    <col min="6433" max="6656" width="9.140625" style="70"/>
    <col min="6657" max="6657" width="5.7109375" style="70" customWidth="1"/>
    <col min="6658" max="6659" width="21.7109375" style="70" customWidth="1"/>
    <col min="6660" max="6660" width="18.7109375" style="70" customWidth="1"/>
    <col min="6661" max="6662" width="15.7109375" style="70" customWidth="1"/>
    <col min="6663" max="6663" width="18.7109375" style="70" customWidth="1"/>
    <col min="6664" max="6665" width="15.7109375" style="70" customWidth="1"/>
    <col min="6666" max="6666" width="17.28515625" style="70" customWidth="1"/>
    <col min="6667" max="6668" width="15.7109375" style="70" customWidth="1"/>
    <col min="6669" max="6669" width="16.5703125" style="70" customWidth="1"/>
    <col min="6670" max="6670" width="15" style="70" customWidth="1"/>
    <col min="6671" max="6671" width="15.7109375" style="70" customWidth="1"/>
    <col min="6672" max="6672" width="13.85546875" style="70" customWidth="1"/>
    <col min="6673" max="6673" width="13" style="70" customWidth="1"/>
    <col min="6674" max="6674" width="13.42578125" style="70" customWidth="1"/>
    <col min="6675" max="6676" width="11.7109375" style="70" customWidth="1"/>
    <col min="6677" max="6679" width="8.28515625" style="70" customWidth="1"/>
    <col min="6680" max="6680" width="14" style="70" customWidth="1"/>
    <col min="6681" max="6681" width="12.7109375" style="70" customWidth="1"/>
    <col min="6682" max="6682" width="14.140625" style="70" customWidth="1"/>
    <col min="6683" max="6683" width="16" style="70" customWidth="1"/>
    <col min="6684" max="6684" width="16.42578125" style="70" customWidth="1"/>
    <col min="6685" max="6688" width="8.28515625" style="70" customWidth="1"/>
    <col min="6689" max="6912" width="9.140625" style="70"/>
    <col min="6913" max="6913" width="5.7109375" style="70" customWidth="1"/>
    <col min="6914" max="6915" width="21.7109375" style="70" customWidth="1"/>
    <col min="6916" max="6916" width="18.7109375" style="70" customWidth="1"/>
    <col min="6917" max="6918" width="15.7109375" style="70" customWidth="1"/>
    <col min="6919" max="6919" width="18.7109375" style="70" customWidth="1"/>
    <col min="6920" max="6921" width="15.7109375" style="70" customWidth="1"/>
    <col min="6922" max="6922" width="17.28515625" style="70" customWidth="1"/>
    <col min="6923" max="6924" width="15.7109375" style="70" customWidth="1"/>
    <col min="6925" max="6925" width="16.5703125" style="70" customWidth="1"/>
    <col min="6926" max="6926" width="15" style="70" customWidth="1"/>
    <col min="6927" max="6927" width="15.7109375" style="70" customWidth="1"/>
    <col min="6928" max="6928" width="13.85546875" style="70" customWidth="1"/>
    <col min="6929" max="6929" width="13" style="70" customWidth="1"/>
    <col min="6930" max="6930" width="13.42578125" style="70" customWidth="1"/>
    <col min="6931" max="6932" width="11.7109375" style="70" customWidth="1"/>
    <col min="6933" max="6935" width="8.28515625" style="70" customWidth="1"/>
    <col min="6936" max="6936" width="14" style="70" customWidth="1"/>
    <col min="6937" max="6937" width="12.7109375" style="70" customWidth="1"/>
    <col min="6938" max="6938" width="14.140625" style="70" customWidth="1"/>
    <col min="6939" max="6939" width="16" style="70" customWidth="1"/>
    <col min="6940" max="6940" width="16.42578125" style="70" customWidth="1"/>
    <col min="6941" max="6944" width="8.28515625" style="70" customWidth="1"/>
    <col min="6945" max="7168" width="9.140625" style="70"/>
    <col min="7169" max="7169" width="5.7109375" style="70" customWidth="1"/>
    <col min="7170" max="7171" width="21.7109375" style="70" customWidth="1"/>
    <col min="7172" max="7172" width="18.7109375" style="70" customWidth="1"/>
    <col min="7173" max="7174" width="15.7109375" style="70" customWidth="1"/>
    <col min="7175" max="7175" width="18.7109375" style="70" customWidth="1"/>
    <col min="7176" max="7177" width="15.7109375" style="70" customWidth="1"/>
    <col min="7178" max="7178" width="17.28515625" style="70" customWidth="1"/>
    <col min="7179" max="7180" width="15.7109375" style="70" customWidth="1"/>
    <col min="7181" max="7181" width="16.5703125" style="70" customWidth="1"/>
    <col min="7182" max="7182" width="15" style="70" customWidth="1"/>
    <col min="7183" max="7183" width="15.7109375" style="70" customWidth="1"/>
    <col min="7184" max="7184" width="13.85546875" style="70" customWidth="1"/>
    <col min="7185" max="7185" width="13" style="70" customWidth="1"/>
    <col min="7186" max="7186" width="13.42578125" style="70" customWidth="1"/>
    <col min="7187" max="7188" width="11.7109375" style="70" customWidth="1"/>
    <col min="7189" max="7191" width="8.28515625" style="70" customWidth="1"/>
    <col min="7192" max="7192" width="14" style="70" customWidth="1"/>
    <col min="7193" max="7193" width="12.7109375" style="70" customWidth="1"/>
    <col min="7194" max="7194" width="14.140625" style="70" customWidth="1"/>
    <col min="7195" max="7195" width="16" style="70" customWidth="1"/>
    <col min="7196" max="7196" width="16.42578125" style="70" customWidth="1"/>
    <col min="7197" max="7200" width="8.28515625" style="70" customWidth="1"/>
    <col min="7201" max="7424" width="9.140625" style="70"/>
    <col min="7425" max="7425" width="5.7109375" style="70" customWidth="1"/>
    <col min="7426" max="7427" width="21.7109375" style="70" customWidth="1"/>
    <col min="7428" max="7428" width="18.7109375" style="70" customWidth="1"/>
    <col min="7429" max="7430" width="15.7109375" style="70" customWidth="1"/>
    <col min="7431" max="7431" width="18.7109375" style="70" customWidth="1"/>
    <col min="7432" max="7433" width="15.7109375" style="70" customWidth="1"/>
    <col min="7434" max="7434" width="17.28515625" style="70" customWidth="1"/>
    <col min="7435" max="7436" width="15.7109375" style="70" customWidth="1"/>
    <col min="7437" max="7437" width="16.5703125" style="70" customWidth="1"/>
    <col min="7438" max="7438" width="15" style="70" customWidth="1"/>
    <col min="7439" max="7439" width="15.7109375" style="70" customWidth="1"/>
    <col min="7440" max="7440" width="13.85546875" style="70" customWidth="1"/>
    <col min="7441" max="7441" width="13" style="70" customWidth="1"/>
    <col min="7442" max="7442" width="13.42578125" style="70" customWidth="1"/>
    <col min="7443" max="7444" width="11.7109375" style="70" customWidth="1"/>
    <col min="7445" max="7447" width="8.28515625" style="70" customWidth="1"/>
    <col min="7448" max="7448" width="14" style="70" customWidth="1"/>
    <col min="7449" max="7449" width="12.7109375" style="70" customWidth="1"/>
    <col min="7450" max="7450" width="14.140625" style="70" customWidth="1"/>
    <col min="7451" max="7451" width="16" style="70" customWidth="1"/>
    <col min="7452" max="7452" width="16.42578125" style="70" customWidth="1"/>
    <col min="7453" max="7456" width="8.28515625" style="70" customWidth="1"/>
    <col min="7457" max="7680" width="9.140625" style="70"/>
    <col min="7681" max="7681" width="5.7109375" style="70" customWidth="1"/>
    <col min="7682" max="7683" width="21.7109375" style="70" customWidth="1"/>
    <col min="7684" max="7684" width="18.7109375" style="70" customWidth="1"/>
    <col min="7685" max="7686" width="15.7109375" style="70" customWidth="1"/>
    <col min="7687" max="7687" width="18.7109375" style="70" customWidth="1"/>
    <col min="7688" max="7689" width="15.7109375" style="70" customWidth="1"/>
    <col min="7690" max="7690" width="17.28515625" style="70" customWidth="1"/>
    <col min="7691" max="7692" width="15.7109375" style="70" customWidth="1"/>
    <col min="7693" max="7693" width="16.5703125" style="70" customWidth="1"/>
    <col min="7694" max="7694" width="15" style="70" customWidth="1"/>
    <col min="7695" max="7695" width="15.7109375" style="70" customWidth="1"/>
    <col min="7696" max="7696" width="13.85546875" style="70" customWidth="1"/>
    <col min="7697" max="7697" width="13" style="70" customWidth="1"/>
    <col min="7698" max="7698" width="13.42578125" style="70" customWidth="1"/>
    <col min="7699" max="7700" width="11.7109375" style="70" customWidth="1"/>
    <col min="7701" max="7703" width="8.28515625" style="70" customWidth="1"/>
    <col min="7704" max="7704" width="14" style="70" customWidth="1"/>
    <col min="7705" max="7705" width="12.7109375" style="70" customWidth="1"/>
    <col min="7706" max="7706" width="14.140625" style="70" customWidth="1"/>
    <col min="7707" max="7707" width="16" style="70" customWidth="1"/>
    <col min="7708" max="7708" width="16.42578125" style="70" customWidth="1"/>
    <col min="7709" max="7712" width="8.28515625" style="70" customWidth="1"/>
    <col min="7713" max="7936" width="9.140625" style="70"/>
    <col min="7937" max="7937" width="5.7109375" style="70" customWidth="1"/>
    <col min="7938" max="7939" width="21.7109375" style="70" customWidth="1"/>
    <col min="7940" max="7940" width="18.7109375" style="70" customWidth="1"/>
    <col min="7941" max="7942" width="15.7109375" style="70" customWidth="1"/>
    <col min="7943" max="7943" width="18.7109375" style="70" customWidth="1"/>
    <col min="7944" max="7945" width="15.7109375" style="70" customWidth="1"/>
    <col min="7946" max="7946" width="17.28515625" style="70" customWidth="1"/>
    <col min="7947" max="7948" width="15.7109375" style="70" customWidth="1"/>
    <col min="7949" max="7949" width="16.5703125" style="70" customWidth="1"/>
    <col min="7950" max="7950" width="15" style="70" customWidth="1"/>
    <col min="7951" max="7951" width="15.7109375" style="70" customWidth="1"/>
    <col min="7952" max="7952" width="13.85546875" style="70" customWidth="1"/>
    <col min="7953" max="7953" width="13" style="70" customWidth="1"/>
    <col min="7954" max="7954" width="13.42578125" style="70" customWidth="1"/>
    <col min="7955" max="7956" width="11.7109375" style="70" customWidth="1"/>
    <col min="7957" max="7959" width="8.28515625" style="70" customWidth="1"/>
    <col min="7960" max="7960" width="14" style="70" customWidth="1"/>
    <col min="7961" max="7961" width="12.7109375" style="70" customWidth="1"/>
    <col min="7962" max="7962" width="14.140625" style="70" customWidth="1"/>
    <col min="7963" max="7963" width="16" style="70" customWidth="1"/>
    <col min="7964" max="7964" width="16.42578125" style="70" customWidth="1"/>
    <col min="7965" max="7968" width="8.28515625" style="70" customWidth="1"/>
    <col min="7969" max="8192" width="9.140625" style="70"/>
    <col min="8193" max="8193" width="5.7109375" style="70" customWidth="1"/>
    <col min="8194" max="8195" width="21.7109375" style="70" customWidth="1"/>
    <col min="8196" max="8196" width="18.7109375" style="70" customWidth="1"/>
    <col min="8197" max="8198" width="15.7109375" style="70" customWidth="1"/>
    <col min="8199" max="8199" width="18.7109375" style="70" customWidth="1"/>
    <col min="8200" max="8201" width="15.7109375" style="70" customWidth="1"/>
    <col min="8202" max="8202" width="17.28515625" style="70" customWidth="1"/>
    <col min="8203" max="8204" width="15.7109375" style="70" customWidth="1"/>
    <col min="8205" max="8205" width="16.5703125" style="70" customWidth="1"/>
    <col min="8206" max="8206" width="15" style="70" customWidth="1"/>
    <col min="8207" max="8207" width="15.7109375" style="70" customWidth="1"/>
    <col min="8208" max="8208" width="13.85546875" style="70" customWidth="1"/>
    <col min="8209" max="8209" width="13" style="70" customWidth="1"/>
    <col min="8210" max="8210" width="13.42578125" style="70" customWidth="1"/>
    <col min="8211" max="8212" width="11.7109375" style="70" customWidth="1"/>
    <col min="8213" max="8215" width="8.28515625" style="70" customWidth="1"/>
    <col min="8216" max="8216" width="14" style="70" customWidth="1"/>
    <col min="8217" max="8217" width="12.7109375" style="70" customWidth="1"/>
    <col min="8218" max="8218" width="14.140625" style="70" customWidth="1"/>
    <col min="8219" max="8219" width="16" style="70" customWidth="1"/>
    <col min="8220" max="8220" width="16.42578125" style="70" customWidth="1"/>
    <col min="8221" max="8224" width="8.28515625" style="70" customWidth="1"/>
    <col min="8225" max="8448" width="9.140625" style="70"/>
    <col min="8449" max="8449" width="5.7109375" style="70" customWidth="1"/>
    <col min="8450" max="8451" width="21.7109375" style="70" customWidth="1"/>
    <col min="8452" max="8452" width="18.7109375" style="70" customWidth="1"/>
    <col min="8453" max="8454" width="15.7109375" style="70" customWidth="1"/>
    <col min="8455" max="8455" width="18.7109375" style="70" customWidth="1"/>
    <col min="8456" max="8457" width="15.7109375" style="70" customWidth="1"/>
    <col min="8458" max="8458" width="17.28515625" style="70" customWidth="1"/>
    <col min="8459" max="8460" width="15.7109375" style="70" customWidth="1"/>
    <col min="8461" max="8461" width="16.5703125" style="70" customWidth="1"/>
    <col min="8462" max="8462" width="15" style="70" customWidth="1"/>
    <col min="8463" max="8463" width="15.7109375" style="70" customWidth="1"/>
    <col min="8464" max="8464" width="13.85546875" style="70" customWidth="1"/>
    <col min="8465" max="8465" width="13" style="70" customWidth="1"/>
    <col min="8466" max="8466" width="13.42578125" style="70" customWidth="1"/>
    <col min="8467" max="8468" width="11.7109375" style="70" customWidth="1"/>
    <col min="8469" max="8471" width="8.28515625" style="70" customWidth="1"/>
    <col min="8472" max="8472" width="14" style="70" customWidth="1"/>
    <col min="8473" max="8473" width="12.7109375" style="70" customWidth="1"/>
    <col min="8474" max="8474" width="14.140625" style="70" customWidth="1"/>
    <col min="8475" max="8475" width="16" style="70" customWidth="1"/>
    <col min="8476" max="8476" width="16.42578125" style="70" customWidth="1"/>
    <col min="8477" max="8480" width="8.28515625" style="70" customWidth="1"/>
    <col min="8481" max="8704" width="9.140625" style="70"/>
    <col min="8705" max="8705" width="5.7109375" style="70" customWidth="1"/>
    <col min="8706" max="8707" width="21.7109375" style="70" customWidth="1"/>
    <col min="8708" max="8708" width="18.7109375" style="70" customWidth="1"/>
    <col min="8709" max="8710" width="15.7109375" style="70" customWidth="1"/>
    <col min="8711" max="8711" width="18.7109375" style="70" customWidth="1"/>
    <col min="8712" max="8713" width="15.7109375" style="70" customWidth="1"/>
    <col min="8714" max="8714" width="17.28515625" style="70" customWidth="1"/>
    <col min="8715" max="8716" width="15.7109375" style="70" customWidth="1"/>
    <col min="8717" max="8717" width="16.5703125" style="70" customWidth="1"/>
    <col min="8718" max="8718" width="15" style="70" customWidth="1"/>
    <col min="8719" max="8719" width="15.7109375" style="70" customWidth="1"/>
    <col min="8720" max="8720" width="13.85546875" style="70" customWidth="1"/>
    <col min="8721" max="8721" width="13" style="70" customWidth="1"/>
    <col min="8722" max="8722" width="13.42578125" style="70" customWidth="1"/>
    <col min="8723" max="8724" width="11.7109375" style="70" customWidth="1"/>
    <col min="8725" max="8727" width="8.28515625" style="70" customWidth="1"/>
    <col min="8728" max="8728" width="14" style="70" customWidth="1"/>
    <col min="8729" max="8729" width="12.7109375" style="70" customWidth="1"/>
    <col min="8730" max="8730" width="14.140625" style="70" customWidth="1"/>
    <col min="8731" max="8731" width="16" style="70" customWidth="1"/>
    <col min="8732" max="8732" width="16.42578125" style="70" customWidth="1"/>
    <col min="8733" max="8736" width="8.28515625" style="70" customWidth="1"/>
    <col min="8737" max="8960" width="9.140625" style="70"/>
    <col min="8961" max="8961" width="5.7109375" style="70" customWidth="1"/>
    <col min="8962" max="8963" width="21.7109375" style="70" customWidth="1"/>
    <col min="8964" max="8964" width="18.7109375" style="70" customWidth="1"/>
    <col min="8965" max="8966" width="15.7109375" style="70" customWidth="1"/>
    <col min="8967" max="8967" width="18.7109375" style="70" customWidth="1"/>
    <col min="8968" max="8969" width="15.7109375" style="70" customWidth="1"/>
    <col min="8970" max="8970" width="17.28515625" style="70" customWidth="1"/>
    <col min="8971" max="8972" width="15.7109375" style="70" customWidth="1"/>
    <col min="8973" max="8973" width="16.5703125" style="70" customWidth="1"/>
    <col min="8974" max="8974" width="15" style="70" customWidth="1"/>
    <col min="8975" max="8975" width="15.7109375" style="70" customWidth="1"/>
    <col min="8976" max="8976" width="13.85546875" style="70" customWidth="1"/>
    <col min="8977" max="8977" width="13" style="70" customWidth="1"/>
    <col min="8978" max="8978" width="13.42578125" style="70" customWidth="1"/>
    <col min="8979" max="8980" width="11.7109375" style="70" customWidth="1"/>
    <col min="8981" max="8983" width="8.28515625" style="70" customWidth="1"/>
    <col min="8984" max="8984" width="14" style="70" customWidth="1"/>
    <col min="8985" max="8985" width="12.7109375" style="70" customWidth="1"/>
    <col min="8986" max="8986" width="14.140625" style="70" customWidth="1"/>
    <col min="8987" max="8987" width="16" style="70" customWidth="1"/>
    <col min="8988" max="8988" width="16.42578125" style="70" customWidth="1"/>
    <col min="8989" max="8992" width="8.28515625" style="70" customWidth="1"/>
    <col min="8993" max="9216" width="9.140625" style="70"/>
    <col min="9217" max="9217" width="5.7109375" style="70" customWidth="1"/>
    <col min="9218" max="9219" width="21.7109375" style="70" customWidth="1"/>
    <col min="9220" max="9220" width="18.7109375" style="70" customWidth="1"/>
    <col min="9221" max="9222" width="15.7109375" style="70" customWidth="1"/>
    <col min="9223" max="9223" width="18.7109375" style="70" customWidth="1"/>
    <col min="9224" max="9225" width="15.7109375" style="70" customWidth="1"/>
    <col min="9226" max="9226" width="17.28515625" style="70" customWidth="1"/>
    <col min="9227" max="9228" width="15.7109375" style="70" customWidth="1"/>
    <col min="9229" max="9229" width="16.5703125" style="70" customWidth="1"/>
    <col min="9230" max="9230" width="15" style="70" customWidth="1"/>
    <col min="9231" max="9231" width="15.7109375" style="70" customWidth="1"/>
    <col min="9232" max="9232" width="13.85546875" style="70" customWidth="1"/>
    <col min="9233" max="9233" width="13" style="70" customWidth="1"/>
    <col min="9234" max="9234" width="13.42578125" style="70" customWidth="1"/>
    <col min="9235" max="9236" width="11.7109375" style="70" customWidth="1"/>
    <col min="9237" max="9239" width="8.28515625" style="70" customWidth="1"/>
    <col min="9240" max="9240" width="14" style="70" customWidth="1"/>
    <col min="9241" max="9241" width="12.7109375" style="70" customWidth="1"/>
    <col min="9242" max="9242" width="14.140625" style="70" customWidth="1"/>
    <col min="9243" max="9243" width="16" style="70" customWidth="1"/>
    <col min="9244" max="9244" width="16.42578125" style="70" customWidth="1"/>
    <col min="9245" max="9248" width="8.28515625" style="70" customWidth="1"/>
    <col min="9249" max="9472" width="9.140625" style="70"/>
    <col min="9473" max="9473" width="5.7109375" style="70" customWidth="1"/>
    <col min="9474" max="9475" width="21.7109375" style="70" customWidth="1"/>
    <col min="9476" max="9476" width="18.7109375" style="70" customWidth="1"/>
    <col min="9477" max="9478" width="15.7109375" style="70" customWidth="1"/>
    <col min="9479" max="9479" width="18.7109375" style="70" customWidth="1"/>
    <col min="9480" max="9481" width="15.7109375" style="70" customWidth="1"/>
    <col min="9482" max="9482" width="17.28515625" style="70" customWidth="1"/>
    <col min="9483" max="9484" width="15.7109375" style="70" customWidth="1"/>
    <col min="9485" max="9485" width="16.5703125" style="70" customWidth="1"/>
    <col min="9486" max="9486" width="15" style="70" customWidth="1"/>
    <col min="9487" max="9487" width="15.7109375" style="70" customWidth="1"/>
    <col min="9488" max="9488" width="13.85546875" style="70" customWidth="1"/>
    <col min="9489" max="9489" width="13" style="70" customWidth="1"/>
    <col min="9490" max="9490" width="13.42578125" style="70" customWidth="1"/>
    <col min="9491" max="9492" width="11.7109375" style="70" customWidth="1"/>
    <col min="9493" max="9495" width="8.28515625" style="70" customWidth="1"/>
    <col min="9496" max="9496" width="14" style="70" customWidth="1"/>
    <col min="9497" max="9497" width="12.7109375" style="70" customWidth="1"/>
    <col min="9498" max="9498" width="14.140625" style="70" customWidth="1"/>
    <col min="9499" max="9499" width="16" style="70" customWidth="1"/>
    <col min="9500" max="9500" width="16.42578125" style="70" customWidth="1"/>
    <col min="9501" max="9504" width="8.28515625" style="70" customWidth="1"/>
    <col min="9505" max="9728" width="9.140625" style="70"/>
    <col min="9729" max="9729" width="5.7109375" style="70" customWidth="1"/>
    <col min="9730" max="9731" width="21.7109375" style="70" customWidth="1"/>
    <col min="9732" max="9732" width="18.7109375" style="70" customWidth="1"/>
    <col min="9733" max="9734" width="15.7109375" style="70" customWidth="1"/>
    <col min="9735" max="9735" width="18.7109375" style="70" customWidth="1"/>
    <col min="9736" max="9737" width="15.7109375" style="70" customWidth="1"/>
    <col min="9738" max="9738" width="17.28515625" style="70" customWidth="1"/>
    <col min="9739" max="9740" width="15.7109375" style="70" customWidth="1"/>
    <col min="9741" max="9741" width="16.5703125" style="70" customWidth="1"/>
    <col min="9742" max="9742" width="15" style="70" customWidth="1"/>
    <col min="9743" max="9743" width="15.7109375" style="70" customWidth="1"/>
    <col min="9744" max="9744" width="13.85546875" style="70" customWidth="1"/>
    <col min="9745" max="9745" width="13" style="70" customWidth="1"/>
    <col min="9746" max="9746" width="13.42578125" style="70" customWidth="1"/>
    <col min="9747" max="9748" width="11.7109375" style="70" customWidth="1"/>
    <col min="9749" max="9751" width="8.28515625" style="70" customWidth="1"/>
    <col min="9752" max="9752" width="14" style="70" customWidth="1"/>
    <col min="9753" max="9753" width="12.7109375" style="70" customWidth="1"/>
    <col min="9754" max="9754" width="14.140625" style="70" customWidth="1"/>
    <col min="9755" max="9755" width="16" style="70" customWidth="1"/>
    <col min="9756" max="9756" width="16.42578125" style="70" customWidth="1"/>
    <col min="9757" max="9760" width="8.28515625" style="70" customWidth="1"/>
    <col min="9761" max="9984" width="9.140625" style="70"/>
    <col min="9985" max="9985" width="5.7109375" style="70" customWidth="1"/>
    <col min="9986" max="9987" width="21.7109375" style="70" customWidth="1"/>
    <col min="9988" max="9988" width="18.7109375" style="70" customWidth="1"/>
    <col min="9989" max="9990" width="15.7109375" style="70" customWidth="1"/>
    <col min="9991" max="9991" width="18.7109375" style="70" customWidth="1"/>
    <col min="9992" max="9993" width="15.7109375" style="70" customWidth="1"/>
    <col min="9994" max="9994" width="17.28515625" style="70" customWidth="1"/>
    <col min="9995" max="9996" width="15.7109375" style="70" customWidth="1"/>
    <col min="9997" max="9997" width="16.5703125" style="70" customWidth="1"/>
    <col min="9998" max="9998" width="15" style="70" customWidth="1"/>
    <col min="9999" max="9999" width="15.7109375" style="70" customWidth="1"/>
    <col min="10000" max="10000" width="13.85546875" style="70" customWidth="1"/>
    <col min="10001" max="10001" width="13" style="70" customWidth="1"/>
    <col min="10002" max="10002" width="13.42578125" style="70" customWidth="1"/>
    <col min="10003" max="10004" width="11.7109375" style="70" customWidth="1"/>
    <col min="10005" max="10007" width="8.28515625" style="70" customWidth="1"/>
    <col min="10008" max="10008" width="14" style="70" customWidth="1"/>
    <col min="10009" max="10009" width="12.7109375" style="70" customWidth="1"/>
    <col min="10010" max="10010" width="14.140625" style="70" customWidth="1"/>
    <col min="10011" max="10011" width="16" style="70" customWidth="1"/>
    <col min="10012" max="10012" width="16.42578125" style="70" customWidth="1"/>
    <col min="10013" max="10016" width="8.28515625" style="70" customWidth="1"/>
    <col min="10017" max="10240" width="9.140625" style="70"/>
    <col min="10241" max="10241" width="5.7109375" style="70" customWidth="1"/>
    <col min="10242" max="10243" width="21.7109375" style="70" customWidth="1"/>
    <col min="10244" max="10244" width="18.7109375" style="70" customWidth="1"/>
    <col min="10245" max="10246" width="15.7109375" style="70" customWidth="1"/>
    <col min="10247" max="10247" width="18.7109375" style="70" customWidth="1"/>
    <col min="10248" max="10249" width="15.7109375" style="70" customWidth="1"/>
    <col min="10250" max="10250" width="17.28515625" style="70" customWidth="1"/>
    <col min="10251" max="10252" width="15.7109375" style="70" customWidth="1"/>
    <col min="10253" max="10253" width="16.5703125" style="70" customWidth="1"/>
    <col min="10254" max="10254" width="15" style="70" customWidth="1"/>
    <col min="10255" max="10255" width="15.7109375" style="70" customWidth="1"/>
    <col min="10256" max="10256" width="13.85546875" style="70" customWidth="1"/>
    <col min="10257" max="10257" width="13" style="70" customWidth="1"/>
    <col min="10258" max="10258" width="13.42578125" style="70" customWidth="1"/>
    <col min="10259" max="10260" width="11.7109375" style="70" customWidth="1"/>
    <col min="10261" max="10263" width="8.28515625" style="70" customWidth="1"/>
    <col min="10264" max="10264" width="14" style="70" customWidth="1"/>
    <col min="10265" max="10265" width="12.7109375" style="70" customWidth="1"/>
    <col min="10266" max="10266" width="14.140625" style="70" customWidth="1"/>
    <col min="10267" max="10267" width="16" style="70" customWidth="1"/>
    <col min="10268" max="10268" width="16.42578125" style="70" customWidth="1"/>
    <col min="10269" max="10272" width="8.28515625" style="70" customWidth="1"/>
    <col min="10273" max="10496" width="9.140625" style="70"/>
    <col min="10497" max="10497" width="5.7109375" style="70" customWidth="1"/>
    <col min="10498" max="10499" width="21.7109375" style="70" customWidth="1"/>
    <col min="10500" max="10500" width="18.7109375" style="70" customWidth="1"/>
    <col min="10501" max="10502" width="15.7109375" style="70" customWidth="1"/>
    <col min="10503" max="10503" width="18.7109375" style="70" customWidth="1"/>
    <col min="10504" max="10505" width="15.7109375" style="70" customWidth="1"/>
    <col min="10506" max="10506" width="17.28515625" style="70" customWidth="1"/>
    <col min="10507" max="10508" width="15.7109375" style="70" customWidth="1"/>
    <col min="10509" max="10509" width="16.5703125" style="70" customWidth="1"/>
    <col min="10510" max="10510" width="15" style="70" customWidth="1"/>
    <col min="10511" max="10511" width="15.7109375" style="70" customWidth="1"/>
    <col min="10512" max="10512" width="13.85546875" style="70" customWidth="1"/>
    <col min="10513" max="10513" width="13" style="70" customWidth="1"/>
    <col min="10514" max="10514" width="13.42578125" style="70" customWidth="1"/>
    <col min="10515" max="10516" width="11.7109375" style="70" customWidth="1"/>
    <col min="10517" max="10519" width="8.28515625" style="70" customWidth="1"/>
    <col min="10520" max="10520" width="14" style="70" customWidth="1"/>
    <col min="10521" max="10521" width="12.7109375" style="70" customWidth="1"/>
    <col min="10522" max="10522" width="14.140625" style="70" customWidth="1"/>
    <col min="10523" max="10523" width="16" style="70" customWidth="1"/>
    <col min="10524" max="10524" width="16.42578125" style="70" customWidth="1"/>
    <col min="10525" max="10528" width="8.28515625" style="70" customWidth="1"/>
    <col min="10529" max="10752" width="9.140625" style="70"/>
    <col min="10753" max="10753" width="5.7109375" style="70" customWidth="1"/>
    <col min="10754" max="10755" width="21.7109375" style="70" customWidth="1"/>
    <col min="10756" max="10756" width="18.7109375" style="70" customWidth="1"/>
    <col min="10757" max="10758" width="15.7109375" style="70" customWidth="1"/>
    <col min="10759" max="10759" width="18.7109375" style="70" customWidth="1"/>
    <col min="10760" max="10761" width="15.7109375" style="70" customWidth="1"/>
    <col min="10762" max="10762" width="17.28515625" style="70" customWidth="1"/>
    <col min="10763" max="10764" width="15.7109375" style="70" customWidth="1"/>
    <col min="10765" max="10765" width="16.5703125" style="70" customWidth="1"/>
    <col min="10766" max="10766" width="15" style="70" customWidth="1"/>
    <col min="10767" max="10767" width="15.7109375" style="70" customWidth="1"/>
    <col min="10768" max="10768" width="13.85546875" style="70" customWidth="1"/>
    <col min="10769" max="10769" width="13" style="70" customWidth="1"/>
    <col min="10770" max="10770" width="13.42578125" style="70" customWidth="1"/>
    <col min="10771" max="10772" width="11.7109375" style="70" customWidth="1"/>
    <col min="10773" max="10775" width="8.28515625" style="70" customWidth="1"/>
    <col min="10776" max="10776" width="14" style="70" customWidth="1"/>
    <col min="10777" max="10777" width="12.7109375" style="70" customWidth="1"/>
    <col min="10778" max="10778" width="14.140625" style="70" customWidth="1"/>
    <col min="10779" max="10779" width="16" style="70" customWidth="1"/>
    <col min="10780" max="10780" width="16.42578125" style="70" customWidth="1"/>
    <col min="10781" max="10784" width="8.28515625" style="70" customWidth="1"/>
    <col min="10785" max="11008" width="9.140625" style="70"/>
    <col min="11009" max="11009" width="5.7109375" style="70" customWidth="1"/>
    <col min="11010" max="11011" width="21.7109375" style="70" customWidth="1"/>
    <col min="11012" max="11012" width="18.7109375" style="70" customWidth="1"/>
    <col min="11013" max="11014" width="15.7109375" style="70" customWidth="1"/>
    <col min="11015" max="11015" width="18.7109375" style="70" customWidth="1"/>
    <col min="11016" max="11017" width="15.7109375" style="70" customWidth="1"/>
    <col min="11018" max="11018" width="17.28515625" style="70" customWidth="1"/>
    <col min="11019" max="11020" width="15.7109375" style="70" customWidth="1"/>
    <col min="11021" max="11021" width="16.5703125" style="70" customWidth="1"/>
    <col min="11022" max="11022" width="15" style="70" customWidth="1"/>
    <col min="11023" max="11023" width="15.7109375" style="70" customWidth="1"/>
    <col min="11024" max="11024" width="13.85546875" style="70" customWidth="1"/>
    <col min="11025" max="11025" width="13" style="70" customWidth="1"/>
    <col min="11026" max="11026" width="13.42578125" style="70" customWidth="1"/>
    <col min="11027" max="11028" width="11.7109375" style="70" customWidth="1"/>
    <col min="11029" max="11031" width="8.28515625" style="70" customWidth="1"/>
    <col min="11032" max="11032" width="14" style="70" customWidth="1"/>
    <col min="11033" max="11033" width="12.7109375" style="70" customWidth="1"/>
    <col min="11034" max="11034" width="14.140625" style="70" customWidth="1"/>
    <col min="11035" max="11035" width="16" style="70" customWidth="1"/>
    <col min="11036" max="11036" width="16.42578125" style="70" customWidth="1"/>
    <col min="11037" max="11040" width="8.28515625" style="70" customWidth="1"/>
    <col min="11041" max="11264" width="9.140625" style="70"/>
    <col min="11265" max="11265" width="5.7109375" style="70" customWidth="1"/>
    <col min="11266" max="11267" width="21.7109375" style="70" customWidth="1"/>
    <col min="11268" max="11268" width="18.7109375" style="70" customWidth="1"/>
    <col min="11269" max="11270" width="15.7109375" style="70" customWidth="1"/>
    <col min="11271" max="11271" width="18.7109375" style="70" customWidth="1"/>
    <col min="11272" max="11273" width="15.7109375" style="70" customWidth="1"/>
    <col min="11274" max="11274" width="17.28515625" style="70" customWidth="1"/>
    <col min="11275" max="11276" width="15.7109375" style="70" customWidth="1"/>
    <col min="11277" max="11277" width="16.5703125" style="70" customWidth="1"/>
    <col min="11278" max="11278" width="15" style="70" customWidth="1"/>
    <col min="11279" max="11279" width="15.7109375" style="70" customWidth="1"/>
    <col min="11280" max="11280" width="13.85546875" style="70" customWidth="1"/>
    <col min="11281" max="11281" width="13" style="70" customWidth="1"/>
    <col min="11282" max="11282" width="13.42578125" style="70" customWidth="1"/>
    <col min="11283" max="11284" width="11.7109375" style="70" customWidth="1"/>
    <col min="11285" max="11287" width="8.28515625" style="70" customWidth="1"/>
    <col min="11288" max="11288" width="14" style="70" customWidth="1"/>
    <col min="11289" max="11289" width="12.7109375" style="70" customWidth="1"/>
    <col min="11290" max="11290" width="14.140625" style="70" customWidth="1"/>
    <col min="11291" max="11291" width="16" style="70" customWidth="1"/>
    <col min="11292" max="11292" width="16.42578125" style="70" customWidth="1"/>
    <col min="11293" max="11296" width="8.28515625" style="70" customWidth="1"/>
    <col min="11297" max="11520" width="9.140625" style="70"/>
    <col min="11521" max="11521" width="5.7109375" style="70" customWidth="1"/>
    <col min="11522" max="11523" width="21.7109375" style="70" customWidth="1"/>
    <col min="11524" max="11524" width="18.7109375" style="70" customWidth="1"/>
    <col min="11525" max="11526" width="15.7109375" style="70" customWidth="1"/>
    <col min="11527" max="11527" width="18.7109375" style="70" customWidth="1"/>
    <col min="11528" max="11529" width="15.7109375" style="70" customWidth="1"/>
    <col min="11530" max="11530" width="17.28515625" style="70" customWidth="1"/>
    <col min="11531" max="11532" width="15.7109375" style="70" customWidth="1"/>
    <col min="11533" max="11533" width="16.5703125" style="70" customWidth="1"/>
    <col min="11534" max="11534" width="15" style="70" customWidth="1"/>
    <col min="11535" max="11535" width="15.7109375" style="70" customWidth="1"/>
    <col min="11536" max="11536" width="13.85546875" style="70" customWidth="1"/>
    <col min="11537" max="11537" width="13" style="70" customWidth="1"/>
    <col min="11538" max="11538" width="13.42578125" style="70" customWidth="1"/>
    <col min="11539" max="11540" width="11.7109375" style="70" customWidth="1"/>
    <col min="11541" max="11543" width="8.28515625" style="70" customWidth="1"/>
    <col min="11544" max="11544" width="14" style="70" customWidth="1"/>
    <col min="11545" max="11545" width="12.7109375" style="70" customWidth="1"/>
    <col min="11546" max="11546" width="14.140625" style="70" customWidth="1"/>
    <col min="11547" max="11547" width="16" style="70" customWidth="1"/>
    <col min="11548" max="11548" width="16.42578125" style="70" customWidth="1"/>
    <col min="11549" max="11552" width="8.28515625" style="70" customWidth="1"/>
    <col min="11553" max="11776" width="9.140625" style="70"/>
    <col min="11777" max="11777" width="5.7109375" style="70" customWidth="1"/>
    <col min="11778" max="11779" width="21.7109375" style="70" customWidth="1"/>
    <col min="11780" max="11780" width="18.7109375" style="70" customWidth="1"/>
    <col min="11781" max="11782" width="15.7109375" style="70" customWidth="1"/>
    <col min="11783" max="11783" width="18.7109375" style="70" customWidth="1"/>
    <col min="11784" max="11785" width="15.7109375" style="70" customWidth="1"/>
    <col min="11786" max="11786" width="17.28515625" style="70" customWidth="1"/>
    <col min="11787" max="11788" width="15.7109375" style="70" customWidth="1"/>
    <col min="11789" max="11789" width="16.5703125" style="70" customWidth="1"/>
    <col min="11790" max="11790" width="15" style="70" customWidth="1"/>
    <col min="11791" max="11791" width="15.7109375" style="70" customWidth="1"/>
    <col min="11792" max="11792" width="13.85546875" style="70" customWidth="1"/>
    <col min="11793" max="11793" width="13" style="70" customWidth="1"/>
    <col min="11794" max="11794" width="13.42578125" style="70" customWidth="1"/>
    <col min="11795" max="11796" width="11.7109375" style="70" customWidth="1"/>
    <col min="11797" max="11799" width="8.28515625" style="70" customWidth="1"/>
    <col min="11800" max="11800" width="14" style="70" customWidth="1"/>
    <col min="11801" max="11801" width="12.7109375" style="70" customWidth="1"/>
    <col min="11802" max="11802" width="14.140625" style="70" customWidth="1"/>
    <col min="11803" max="11803" width="16" style="70" customWidth="1"/>
    <col min="11804" max="11804" width="16.42578125" style="70" customWidth="1"/>
    <col min="11805" max="11808" width="8.28515625" style="70" customWidth="1"/>
    <col min="11809" max="12032" width="9.140625" style="70"/>
    <col min="12033" max="12033" width="5.7109375" style="70" customWidth="1"/>
    <col min="12034" max="12035" width="21.7109375" style="70" customWidth="1"/>
    <col min="12036" max="12036" width="18.7109375" style="70" customWidth="1"/>
    <col min="12037" max="12038" width="15.7109375" style="70" customWidth="1"/>
    <col min="12039" max="12039" width="18.7109375" style="70" customWidth="1"/>
    <col min="12040" max="12041" width="15.7109375" style="70" customWidth="1"/>
    <col min="12042" max="12042" width="17.28515625" style="70" customWidth="1"/>
    <col min="12043" max="12044" width="15.7109375" style="70" customWidth="1"/>
    <col min="12045" max="12045" width="16.5703125" style="70" customWidth="1"/>
    <col min="12046" max="12046" width="15" style="70" customWidth="1"/>
    <col min="12047" max="12047" width="15.7109375" style="70" customWidth="1"/>
    <col min="12048" max="12048" width="13.85546875" style="70" customWidth="1"/>
    <col min="12049" max="12049" width="13" style="70" customWidth="1"/>
    <col min="12050" max="12050" width="13.42578125" style="70" customWidth="1"/>
    <col min="12051" max="12052" width="11.7109375" style="70" customWidth="1"/>
    <col min="12053" max="12055" width="8.28515625" style="70" customWidth="1"/>
    <col min="12056" max="12056" width="14" style="70" customWidth="1"/>
    <col min="12057" max="12057" width="12.7109375" style="70" customWidth="1"/>
    <col min="12058" max="12058" width="14.140625" style="70" customWidth="1"/>
    <col min="12059" max="12059" width="16" style="70" customWidth="1"/>
    <col min="12060" max="12060" width="16.42578125" style="70" customWidth="1"/>
    <col min="12061" max="12064" width="8.28515625" style="70" customWidth="1"/>
    <col min="12065" max="12288" width="9.140625" style="70"/>
    <col min="12289" max="12289" width="5.7109375" style="70" customWidth="1"/>
    <col min="12290" max="12291" width="21.7109375" style="70" customWidth="1"/>
    <col min="12292" max="12292" width="18.7109375" style="70" customWidth="1"/>
    <col min="12293" max="12294" width="15.7109375" style="70" customWidth="1"/>
    <col min="12295" max="12295" width="18.7109375" style="70" customWidth="1"/>
    <col min="12296" max="12297" width="15.7109375" style="70" customWidth="1"/>
    <col min="12298" max="12298" width="17.28515625" style="70" customWidth="1"/>
    <col min="12299" max="12300" width="15.7109375" style="70" customWidth="1"/>
    <col min="12301" max="12301" width="16.5703125" style="70" customWidth="1"/>
    <col min="12302" max="12302" width="15" style="70" customWidth="1"/>
    <col min="12303" max="12303" width="15.7109375" style="70" customWidth="1"/>
    <col min="12304" max="12304" width="13.85546875" style="70" customWidth="1"/>
    <col min="12305" max="12305" width="13" style="70" customWidth="1"/>
    <col min="12306" max="12306" width="13.42578125" style="70" customWidth="1"/>
    <col min="12307" max="12308" width="11.7109375" style="70" customWidth="1"/>
    <col min="12309" max="12311" width="8.28515625" style="70" customWidth="1"/>
    <col min="12312" max="12312" width="14" style="70" customWidth="1"/>
    <col min="12313" max="12313" width="12.7109375" style="70" customWidth="1"/>
    <col min="12314" max="12314" width="14.140625" style="70" customWidth="1"/>
    <col min="12315" max="12315" width="16" style="70" customWidth="1"/>
    <col min="12316" max="12316" width="16.42578125" style="70" customWidth="1"/>
    <col min="12317" max="12320" width="8.28515625" style="70" customWidth="1"/>
    <col min="12321" max="12544" width="9.140625" style="70"/>
    <col min="12545" max="12545" width="5.7109375" style="70" customWidth="1"/>
    <col min="12546" max="12547" width="21.7109375" style="70" customWidth="1"/>
    <col min="12548" max="12548" width="18.7109375" style="70" customWidth="1"/>
    <col min="12549" max="12550" width="15.7109375" style="70" customWidth="1"/>
    <col min="12551" max="12551" width="18.7109375" style="70" customWidth="1"/>
    <col min="12552" max="12553" width="15.7109375" style="70" customWidth="1"/>
    <col min="12554" max="12554" width="17.28515625" style="70" customWidth="1"/>
    <col min="12555" max="12556" width="15.7109375" style="70" customWidth="1"/>
    <col min="12557" max="12557" width="16.5703125" style="70" customWidth="1"/>
    <col min="12558" max="12558" width="15" style="70" customWidth="1"/>
    <col min="12559" max="12559" width="15.7109375" style="70" customWidth="1"/>
    <col min="12560" max="12560" width="13.85546875" style="70" customWidth="1"/>
    <col min="12561" max="12561" width="13" style="70" customWidth="1"/>
    <col min="12562" max="12562" width="13.42578125" style="70" customWidth="1"/>
    <col min="12563" max="12564" width="11.7109375" style="70" customWidth="1"/>
    <col min="12565" max="12567" width="8.28515625" style="70" customWidth="1"/>
    <col min="12568" max="12568" width="14" style="70" customWidth="1"/>
    <col min="12569" max="12569" width="12.7109375" style="70" customWidth="1"/>
    <col min="12570" max="12570" width="14.140625" style="70" customWidth="1"/>
    <col min="12571" max="12571" width="16" style="70" customWidth="1"/>
    <col min="12572" max="12572" width="16.42578125" style="70" customWidth="1"/>
    <col min="12573" max="12576" width="8.28515625" style="70" customWidth="1"/>
    <col min="12577" max="12800" width="9.140625" style="70"/>
    <col min="12801" max="12801" width="5.7109375" style="70" customWidth="1"/>
    <col min="12802" max="12803" width="21.7109375" style="70" customWidth="1"/>
    <col min="12804" max="12804" width="18.7109375" style="70" customWidth="1"/>
    <col min="12805" max="12806" width="15.7109375" style="70" customWidth="1"/>
    <col min="12807" max="12807" width="18.7109375" style="70" customWidth="1"/>
    <col min="12808" max="12809" width="15.7109375" style="70" customWidth="1"/>
    <col min="12810" max="12810" width="17.28515625" style="70" customWidth="1"/>
    <col min="12811" max="12812" width="15.7109375" style="70" customWidth="1"/>
    <col min="12813" max="12813" width="16.5703125" style="70" customWidth="1"/>
    <col min="12814" max="12814" width="15" style="70" customWidth="1"/>
    <col min="12815" max="12815" width="15.7109375" style="70" customWidth="1"/>
    <col min="12816" max="12816" width="13.85546875" style="70" customWidth="1"/>
    <col min="12817" max="12817" width="13" style="70" customWidth="1"/>
    <col min="12818" max="12818" width="13.42578125" style="70" customWidth="1"/>
    <col min="12819" max="12820" width="11.7109375" style="70" customWidth="1"/>
    <col min="12821" max="12823" width="8.28515625" style="70" customWidth="1"/>
    <col min="12824" max="12824" width="14" style="70" customWidth="1"/>
    <col min="12825" max="12825" width="12.7109375" style="70" customWidth="1"/>
    <col min="12826" max="12826" width="14.140625" style="70" customWidth="1"/>
    <col min="12827" max="12827" width="16" style="70" customWidth="1"/>
    <col min="12828" max="12828" width="16.42578125" style="70" customWidth="1"/>
    <col min="12829" max="12832" width="8.28515625" style="70" customWidth="1"/>
    <col min="12833" max="13056" width="9.140625" style="70"/>
    <col min="13057" max="13057" width="5.7109375" style="70" customWidth="1"/>
    <col min="13058" max="13059" width="21.7109375" style="70" customWidth="1"/>
    <col min="13060" max="13060" width="18.7109375" style="70" customWidth="1"/>
    <col min="13061" max="13062" width="15.7109375" style="70" customWidth="1"/>
    <col min="13063" max="13063" width="18.7109375" style="70" customWidth="1"/>
    <col min="13064" max="13065" width="15.7109375" style="70" customWidth="1"/>
    <col min="13066" max="13066" width="17.28515625" style="70" customWidth="1"/>
    <col min="13067" max="13068" width="15.7109375" style="70" customWidth="1"/>
    <col min="13069" max="13069" width="16.5703125" style="70" customWidth="1"/>
    <col min="13070" max="13070" width="15" style="70" customWidth="1"/>
    <col min="13071" max="13071" width="15.7109375" style="70" customWidth="1"/>
    <col min="13072" max="13072" width="13.85546875" style="70" customWidth="1"/>
    <col min="13073" max="13073" width="13" style="70" customWidth="1"/>
    <col min="13074" max="13074" width="13.42578125" style="70" customWidth="1"/>
    <col min="13075" max="13076" width="11.7109375" style="70" customWidth="1"/>
    <col min="13077" max="13079" width="8.28515625" style="70" customWidth="1"/>
    <col min="13080" max="13080" width="14" style="70" customWidth="1"/>
    <col min="13081" max="13081" width="12.7109375" style="70" customWidth="1"/>
    <col min="13082" max="13082" width="14.140625" style="70" customWidth="1"/>
    <col min="13083" max="13083" width="16" style="70" customWidth="1"/>
    <col min="13084" max="13084" width="16.42578125" style="70" customWidth="1"/>
    <col min="13085" max="13088" width="8.28515625" style="70" customWidth="1"/>
    <col min="13089" max="13312" width="9.140625" style="70"/>
    <col min="13313" max="13313" width="5.7109375" style="70" customWidth="1"/>
    <col min="13314" max="13315" width="21.7109375" style="70" customWidth="1"/>
    <col min="13316" max="13316" width="18.7109375" style="70" customWidth="1"/>
    <col min="13317" max="13318" width="15.7109375" style="70" customWidth="1"/>
    <col min="13319" max="13319" width="18.7109375" style="70" customWidth="1"/>
    <col min="13320" max="13321" width="15.7109375" style="70" customWidth="1"/>
    <col min="13322" max="13322" width="17.28515625" style="70" customWidth="1"/>
    <col min="13323" max="13324" width="15.7109375" style="70" customWidth="1"/>
    <col min="13325" max="13325" width="16.5703125" style="70" customWidth="1"/>
    <col min="13326" max="13326" width="15" style="70" customWidth="1"/>
    <col min="13327" max="13327" width="15.7109375" style="70" customWidth="1"/>
    <col min="13328" max="13328" width="13.85546875" style="70" customWidth="1"/>
    <col min="13329" max="13329" width="13" style="70" customWidth="1"/>
    <col min="13330" max="13330" width="13.42578125" style="70" customWidth="1"/>
    <col min="13331" max="13332" width="11.7109375" style="70" customWidth="1"/>
    <col min="13333" max="13335" width="8.28515625" style="70" customWidth="1"/>
    <col min="13336" max="13336" width="14" style="70" customWidth="1"/>
    <col min="13337" max="13337" width="12.7109375" style="70" customWidth="1"/>
    <col min="13338" max="13338" width="14.140625" style="70" customWidth="1"/>
    <col min="13339" max="13339" width="16" style="70" customWidth="1"/>
    <col min="13340" max="13340" width="16.42578125" style="70" customWidth="1"/>
    <col min="13341" max="13344" width="8.28515625" style="70" customWidth="1"/>
    <col min="13345" max="13568" width="9.140625" style="70"/>
    <col min="13569" max="13569" width="5.7109375" style="70" customWidth="1"/>
    <col min="13570" max="13571" width="21.7109375" style="70" customWidth="1"/>
    <col min="13572" max="13572" width="18.7109375" style="70" customWidth="1"/>
    <col min="13573" max="13574" width="15.7109375" style="70" customWidth="1"/>
    <col min="13575" max="13575" width="18.7109375" style="70" customWidth="1"/>
    <col min="13576" max="13577" width="15.7109375" style="70" customWidth="1"/>
    <col min="13578" max="13578" width="17.28515625" style="70" customWidth="1"/>
    <col min="13579" max="13580" width="15.7109375" style="70" customWidth="1"/>
    <col min="13581" max="13581" width="16.5703125" style="70" customWidth="1"/>
    <col min="13582" max="13582" width="15" style="70" customWidth="1"/>
    <col min="13583" max="13583" width="15.7109375" style="70" customWidth="1"/>
    <col min="13584" max="13584" width="13.85546875" style="70" customWidth="1"/>
    <col min="13585" max="13585" width="13" style="70" customWidth="1"/>
    <col min="13586" max="13586" width="13.42578125" style="70" customWidth="1"/>
    <col min="13587" max="13588" width="11.7109375" style="70" customWidth="1"/>
    <col min="13589" max="13591" width="8.28515625" style="70" customWidth="1"/>
    <col min="13592" max="13592" width="14" style="70" customWidth="1"/>
    <col min="13593" max="13593" width="12.7109375" style="70" customWidth="1"/>
    <col min="13594" max="13594" width="14.140625" style="70" customWidth="1"/>
    <col min="13595" max="13595" width="16" style="70" customWidth="1"/>
    <col min="13596" max="13596" width="16.42578125" style="70" customWidth="1"/>
    <col min="13597" max="13600" width="8.28515625" style="70" customWidth="1"/>
    <col min="13601" max="13824" width="9.140625" style="70"/>
    <col min="13825" max="13825" width="5.7109375" style="70" customWidth="1"/>
    <col min="13826" max="13827" width="21.7109375" style="70" customWidth="1"/>
    <col min="13828" max="13828" width="18.7109375" style="70" customWidth="1"/>
    <col min="13829" max="13830" width="15.7109375" style="70" customWidth="1"/>
    <col min="13831" max="13831" width="18.7109375" style="70" customWidth="1"/>
    <col min="13832" max="13833" width="15.7109375" style="70" customWidth="1"/>
    <col min="13834" max="13834" width="17.28515625" style="70" customWidth="1"/>
    <col min="13835" max="13836" width="15.7109375" style="70" customWidth="1"/>
    <col min="13837" max="13837" width="16.5703125" style="70" customWidth="1"/>
    <col min="13838" max="13838" width="15" style="70" customWidth="1"/>
    <col min="13839" max="13839" width="15.7109375" style="70" customWidth="1"/>
    <col min="13840" max="13840" width="13.85546875" style="70" customWidth="1"/>
    <col min="13841" max="13841" width="13" style="70" customWidth="1"/>
    <col min="13842" max="13842" width="13.42578125" style="70" customWidth="1"/>
    <col min="13843" max="13844" width="11.7109375" style="70" customWidth="1"/>
    <col min="13845" max="13847" width="8.28515625" style="70" customWidth="1"/>
    <col min="13848" max="13848" width="14" style="70" customWidth="1"/>
    <col min="13849" max="13849" width="12.7109375" style="70" customWidth="1"/>
    <col min="13850" max="13850" width="14.140625" style="70" customWidth="1"/>
    <col min="13851" max="13851" width="16" style="70" customWidth="1"/>
    <col min="13852" max="13852" width="16.42578125" style="70" customWidth="1"/>
    <col min="13853" max="13856" width="8.28515625" style="70" customWidth="1"/>
    <col min="13857" max="14080" width="9.140625" style="70"/>
    <col min="14081" max="14081" width="5.7109375" style="70" customWidth="1"/>
    <col min="14082" max="14083" width="21.7109375" style="70" customWidth="1"/>
    <col min="14084" max="14084" width="18.7109375" style="70" customWidth="1"/>
    <col min="14085" max="14086" width="15.7109375" style="70" customWidth="1"/>
    <col min="14087" max="14087" width="18.7109375" style="70" customWidth="1"/>
    <col min="14088" max="14089" width="15.7109375" style="70" customWidth="1"/>
    <col min="14090" max="14090" width="17.28515625" style="70" customWidth="1"/>
    <col min="14091" max="14092" width="15.7109375" style="70" customWidth="1"/>
    <col min="14093" max="14093" width="16.5703125" style="70" customWidth="1"/>
    <col min="14094" max="14094" width="15" style="70" customWidth="1"/>
    <col min="14095" max="14095" width="15.7109375" style="70" customWidth="1"/>
    <col min="14096" max="14096" width="13.85546875" style="70" customWidth="1"/>
    <col min="14097" max="14097" width="13" style="70" customWidth="1"/>
    <col min="14098" max="14098" width="13.42578125" style="70" customWidth="1"/>
    <col min="14099" max="14100" width="11.7109375" style="70" customWidth="1"/>
    <col min="14101" max="14103" width="8.28515625" style="70" customWidth="1"/>
    <col min="14104" max="14104" width="14" style="70" customWidth="1"/>
    <col min="14105" max="14105" width="12.7109375" style="70" customWidth="1"/>
    <col min="14106" max="14106" width="14.140625" style="70" customWidth="1"/>
    <col min="14107" max="14107" width="16" style="70" customWidth="1"/>
    <col min="14108" max="14108" width="16.42578125" style="70" customWidth="1"/>
    <col min="14109" max="14112" width="8.28515625" style="70" customWidth="1"/>
    <col min="14113" max="14336" width="9.140625" style="70"/>
    <col min="14337" max="14337" width="5.7109375" style="70" customWidth="1"/>
    <col min="14338" max="14339" width="21.7109375" style="70" customWidth="1"/>
    <col min="14340" max="14340" width="18.7109375" style="70" customWidth="1"/>
    <col min="14341" max="14342" width="15.7109375" style="70" customWidth="1"/>
    <col min="14343" max="14343" width="18.7109375" style="70" customWidth="1"/>
    <col min="14344" max="14345" width="15.7109375" style="70" customWidth="1"/>
    <col min="14346" max="14346" width="17.28515625" style="70" customWidth="1"/>
    <col min="14347" max="14348" width="15.7109375" style="70" customWidth="1"/>
    <col min="14349" max="14349" width="16.5703125" style="70" customWidth="1"/>
    <col min="14350" max="14350" width="15" style="70" customWidth="1"/>
    <col min="14351" max="14351" width="15.7109375" style="70" customWidth="1"/>
    <col min="14352" max="14352" width="13.85546875" style="70" customWidth="1"/>
    <col min="14353" max="14353" width="13" style="70" customWidth="1"/>
    <col min="14354" max="14354" width="13.42578125" style="70" customWidth="1"/>
    <col min="14355" max="14356" width="11.7109375" style="70" customWidth="1"/>
    <col min="14357" max="14359" width="8.28515625" style="70" customWidth="1"/>
    <col min="14360" max="14360" width="14" style="70" customWidth="1"/>
    <col min="14361" max="14361" width="12.7109375" style="70" customWidth="1"/>
    <col min="14362" max="14362" width="14.140625" style="70" customWidth="1"/>
    <col min="14363" max="14363" width="16" style="70" customWidth="1"/>
    <col min="14364" max="14364" width="16.42578125" style="70" customWidth="1"/>
    <col min="14365" max="14368" width="8.28515625" style="70" customWidth="1"/>
    <col min="14369" max="14592" width="9.140625" style="70"/>
    <col min="14593" max="14593" width="5.7109375" style="70" customWidth="1"/>
    <col min="14594" max="14595" width="21.7109375" style="70" customWidth="1"/>
    <col min="14596" max="14596" width="18.7109375" style="70" customWidth="1"/>
    <col min="14597" max="14598" width="15.7109375" style="70" customWidth="1"/>
    <col min="14599" max="14599" width="18.7109375" style="70" customWidth="1"/>
    <col min="14600" max="14601" width="15.7109375" style="70" customWidth="1"/>
    <col min="14602" max="14602" width="17.28515625" style="70" customWidth="1"/>
    <col min="14603" max="14604" width="15.7109375" style="70" customWidth="1"/>
    <col min="14605" max="14605" width="16.5703125" style="70" customWidth="1"/>
    <col min="14606" max="14606" width="15" style="70" customWidth="1"/>
    <col min="14607" max="14607" width="15.7109375" style="70" customWidth="1"/>
    <col min="14608" max="14608" width="13.85546875" style="70" customWidth="1"/>
    <col min="14609" max="14609" width="13" style="70" customWidth="1"/>
    <col min="14610" max="14610" width="13.42578125" style="70" customWidth="1"/>
    <col min="14611" max="14612" width="11.7109375" style="70" customWidth="1"/>
    <col min="14613" max="14615" width="8.28515625" style="70" customWidth="1"/>
    <col min="14616" max="14616" width="14" style="70" customWidth="1"/>
    <col min="14617" max="14617" width="12.7109375" style="70" customWidth="1"/>
    <col min="14618" max="14618" width="14.140625" style="70" customWidth="1"/>
    <col min="14619" max="14619" width="16" style="70" customWidth="1"/>
    <col min="14620" max="14620" width="16.42578125" style="70" customWidth="1"/>
    <col min="14621" max="14624" width="8.28515625" style="70" customWidth="1"/>
    <col min="14625" max="14848" width="9.140625" style="70"/>
    <col min="14849" max="14849" width="5.7109375" style="70" customWidth="1"/>
    <col min="14850" max="14851" width="21.7109375" style="70" customWidth="1"/>
    <col min="14852" max="14852" width="18.7109375" style="70" customWidth="1"/>
    <col min="14853" max="14854" width="15.7109375" style="70" customWidth="1"/>
    <col min="14855" max="14855" width="18.7109375" style="70" customWidth="1"/>
    <col min="14856" max="14857" width="15.7109375" style="70" customWidth="1"/>
    <col min="14858" max="14858" width="17.28515625" style="70" customWidth="1"/>
    <col min="14859" max="14860" width="15.7109375" style="70" customWidth="1"/>
    <col min="14861" max="14861" width="16.5703125" style="70" customWidth="1"/>
    <col min="14862" max="14862" width="15" style="70" customWidth="1"/>
    <col min="14863" max="14863" width="15.7109375" style="70" customWidth="1"/>
    <col min="14864" max="14864" width="13.85546875" style="70" customWidth="1"/>
    <col min="14865" max="14865" width="13" style="70" customWidth="1"/>
    <col min="14866" max="14866" width="13.42578125" style="70" customWidth="1"/>
    <col min="14867" max="14868" width="11.7109375" style="70" customWidth="1"/>
    <col min="14869" max="14871" width="8.28515625" style="70" customWidth="1"/>
    <col min="14872" max="14872" width="14" style="70" customWidth="1"/>
    <col min="14873" max="14873" width="12.7109375" style="70" customWidth="1"/>
    <col min="14874" max="14874" width="14.140625" style="70" customWidth="1"/>
    <col min="14875" max="14875" width="16" style="70" customWidth="1"/>
    <col min="14876" max="14876" width="16.42578125" style="70" customWidth="1"/>
    <col min="14877" max="14880" width="8.28515625" style="70" customWidth="1"/>
    <col min="14881" max="15104" width="9.140625" style="70"/>
    <col min="15105" max="15105" width="5.7109375" style="70" customWidth="1"/>
    <col min="15106" max="15107" width="21.7109375" style="70" customWidth="1"/>
    <col min="15108" max="15108" width="18.7109375" style="70" customWidth="1"/>
    <col min="15109" max="15110" width="15.7109375" style="70" customWidth="1"/>
    <col min="15111" max="15111" width="18.7109375" style="70" customWidth="1"/>
    <col min="15112" max="15113" width="15.7109375" style="70" customWidth="1"/>
    <col min="15114" max="15114" width="17.28515625" style="70" customWidth="1"/>
    <col min="15115" max="15116" width="15.7109375" style="70" customWidth="1"/>
    <col min="15117" max="15117" width="16.5703125" style="70" customWidth="1"/>
    <col min="15118" max="15118" width="15" style="70" customWidth="1"/>
    <col min="15119" max="15119" width="15.7109375" style="70" customWidth="1"/>
    <col min="15120" max="15120" width="13.85546875" style="70" customWidth="1"/>
    <col min="15121" max="15121" width="13" style="70" customWidth="1"/>
    <col min="15122" max="15122" width="13.42578125" style="70" customWidth="1"/>
    <col min="15123" max="15124" width="11.7109375" style="70" customWidth="1"/>
    <col min="15125" max="15127" width="8.28515625" style="70" customWidth="1"/>
    <col min="15128" max="15128" width="14" style="70" customWidth="1"/>
    <col min="15129" max="15129" width="12.7109375" style="70" customWidth="1"/>
    <col min="15130" max="15130" width="14.140625" style="70" customWidth="1"/>
    <col min="15131" max="15131" width="16" style="70" customWidth="1"/>
    <col min="15132" max="15132" width="16.42578125" style="70" customWidth="1"/>
    <col min="15133" max="15136" width="8.28515625" style="70" customWidth="1"/>
    <col min="15137" max="15360" width="9.140625" style="70"/>
    <col min="15361" max="15361" width="5.7109375" style="70" customWidth="1"/>
    <col min="15362" max="15363" width="21.7109375" style="70" customWidth="1"/>
    <col min="15364" max="15364" width="18.7109375" style="70" customWidth="1"/>
    <col min="15365" max="15366" width="15.7109375" style="70" customWidth="1"/>
    <col min="15367" max="15367" width="18.7109375" style="70" customWidth="1"/>
    <col min="15368" max="15369" width="15.7109375" style="70" customWidth="1"/>
    <col min="15370" max="15370" width="17.28515625" style="70" customWidth="1"/>
    <col min="15371" max="15372" width="15.7109375" style="70" customWidth="1"/>
    <col min="15373" max="15373" width="16.5703125" style="70" customWidth="1"/>
    <col min="15374" max="15374" width="15" style="70" customWidth="1"/>
    <col min="15375" max="15375" width="15.7109375" style="70" customWidth="1"/>
    <col min="15376" max="15376" width="13.85546875" style="70" customWidth="1"/>
    <col min="15377" max="15377" width="13" style="70" customWidth="1"/>
    <col min="15378" max="15378" width="13.42578125" style="70" customWidth="1"/>
    <col min="15379" max="15380" width="11.7109375" style="70" customWidth="1"/>
    <col min="15381" max="15383" width="8.28515625" style="70" customWidth="1"/>
    <col min="15384" max="15384" width="14" style="70" customWidth="1"/>
    <col min="15385" max="15385" width="12.7109375" style="70" customWidth="1"/>
    <col min="15386" max="15386" width="14.140625" style="70" customWidth="1"/>
    <col min="15387" max="15387" width="16" style="70" customWidth="1"/>
    <col min="15388" max="15388" width="16.42578125" style="70" customWidth="1"/>
    <col min="15389" max="15392" width="8.28515625" style="70" customWidth="1"/>
    <col min="15393" max="15616" width="9.140625" style="70"/>
    <col min="15617" max="15617" width="5.7109375" style="70" customWidth="1"/>
    <col min="15618" max="15619" width="21.7109375" style="70" customWidth="1"/>
    <col min="15620" max="15620" width="18.7109375" style="70" customWidth="1"/>
    <col min="15621" max="15622" width="15.7109375" style="70" customWidth="1"/>
    <col min="15623" max="15623" width="18.7109375" style="70" customWidth="1"/>
    <col min="15624" max="15625" width="15.7109375" style="70" customWidth="1"/>
    <col min="15626" max="15626" width="17.28515625" style="70" customWidth="1"/>
    <col min="15627" max="15628" width="15.7109375" style="70" customWidth="1"/>
    <col min="15629" max="15629" width="16.5703125" style="70" customWidth="1"/>
    <col min="15630" max="15630" width="15" style="70" customWidth="1"/>
    <col min="15631" max="15631" width="15.7109375" style="70" customWidth="1"/>
    <col min="15632" max="15632" width="13.85546875" style="70" customWidth="1"/>
    <col min="15633" max="15633" width="13" style="70" customWidth="1"/>
    <col min="15634" max="15634" width="13.42578125" style="70" customWidth="1"/>
    <col min="15635" max="15636" width="11.7109375" style="70" customWidth="1"/>
    <col min="15637" max="15639" width="8.28515625" style="70" customWidth="1"/>
    <col min="15640" max="15640" width="14" style="70" customWidth="1"/>
    <col min="15641" max="15641" width="12.7109375" style="70" customWidth="1"/>
    <col min="15642" max="15642" width="14.140625" style="70" customWidth="1"/>
    <col min="15643" max="15643" width="16" style="70" customWidth="1"/>
    <col min="15644" max="15644" width="16.42578125" style="70" customWidth="1"/>
    <col min="15645" max="15648" width="8.28515625" style="70" customWidth="1"/>
    <col min="15649" max="15872" width="9.140625" style="70"/>
    <col min="15873" max="15873" width="5.7109375" style="70" customWidth="1"/>
    <col min="15874" max="15875" width="21.7109375" style="70" customWidth="1"/>
    <col min="15876" max="15876" width="18.7109375" style="70" customWidth="1"/>
    <col min="15877" max="15878" width="15.7109375" style="70" customWidth="1"/>
    <col min="15879" max="15879" width="18.7109375" style="70" customWidth="1"/>
    <col min="15880" max="15881" width="15.7109375" style="70" customWidth="1"/>
    <col min="15882" max="15882" width="17.28515625" style="70" customWidth="1"/>
    <col min="15883" max="15884" width="15.7109375" style="70" customWidth="1"/>
    <col min="15885" max="15885" width="16.5703125" style="70" customWidth="1"/>
    <col min="15886" max="15886" width="15" style="70" customWidth="1"/>
    <col min="15887" max="15887" width="15.7109375" style="70" customWidth="1"/>
    <col min="15888" max="15888" width="13.85546875" style="70" customWidth="1"/>
    <col min="15889" max="15889" width="13" style="70" customWidth="1"/>
    <col min="15890" max="15890" width="13.42578125" style="70" customWidth="1"/>
    <col min="15891" max="15892" width="11.7109375" style="70" customWidth="1"/>
    <col min="15893" max="15895" width="8.28515625" style="70" customWidth="1"/>
    <col min="15896" max="15896" width="14" style="70" customWidth="1"/>
    <col min="15897" max="15897" width="12.7109375" style="70" customWidth="1"/>
    <col min="15898" max="15898" width="14.140625" style="70" customWidth="1"/>
    <col min="15899" max="15899" width="16" style="70" customWidth="1"/>
    <col min="15900" max="15900" width="16.42578125" style="70" customWidth="1"/>
    <col min="15901" max="15904" width="8.28515625" style="70" customWidth="1"/>
    <col min="15905" max="16128" width="9.140625" style="70"/>
    <col min="16129" max="16129" width="5.7109375" style="70" customWidth="1"/>
    <col min="16130" max="16131" width="21.7109375" style="70" customWidth="1"/>
    <col min="16132" max="16132" width="18.7109375" style="70" customWidth="1"/>
    <col min="16133" max="16134" width="15.7109375" style="70" customWidth="1"/>
    <col min="16135" max="16135" width="18.7109375" style="70" customWidth="1"/>
    <col min="16136" max="16137" width="15.7109375" style="70" customWidth="1"/>
    <col min="16138" max="16138" width="17.28515625" style="70" customWidth="1"/>
    <col min="16139" max="16140" width="15.7109375" style="70" customWidth="1"/>
    <col min="16141" max="16141" width="16.5703125" style="70" customWidth="1"/>
    <col min="16142" max="16142" width="15" style="70" customWidth="1"/>
    <col min="16143" max="16143" width="15.7109375" style="70" customWidth="1"/>
    <col min="16144" max="16144" width="13.85546875" style="70" customWidth="1"/>
    <col min="16145" max="16145" width="13" style="70" customWidth="1"/>
    <col min="16146" max="16146" width="13.42578125" style="70" customWidth="1"/>
    <col min="16147" max="16148" width="11.7109375" style="70" customWidth="1"/>
    <col min="16149" max="16151" width="8.28515625" style="70" customWidth="1"/>
    <col min="16152" max="16152" width="14" style="70" customWidth="1"/>
    <col min="16153" max="16153" width="12.7109375" style="70" customWidth="1"/>
    <col min="16154" max="16154" width="14.140625" style="70" customWidth="1"/>
    <col min="16155" max="16155" width="16" style="70" customWidth="1"/>
    <col min="16156" max="16156" width="16.42578125" style="70" customWidth="1"/>
    <col min="16157" max="16160" width="8.28515625" style="70" customWidth="1"/>
    <col min="16161" max="16384" width="9.140625" style="70"/>
  </cols>
  <sheetData>
    <row r="1" spans="1:32" ht="15.75" x14ac:dyDescent="0.25">
      <c r="A1" s="289" t="s">
        <v>1085</v>
      </c>
    </row>
    <row r="3" spans="1:32" ht="16.5" x14ac:dyDescent="0.25">
      <c r="A3" s="788" t="s">
        <v>708</v>
      </c>
      <c r="B3" s="788"/>
      <c r="C3" s="788"/>
      <c r="D3" s="788"/>
      <c r="E3" s="788"/>
      <c r="F3" s="788"/>
      <c r="G3" s="788"/>
      <c r="H3" s="788"/>
      <c r="I3" s="788"/>
      <c r="J3" s="788"/>
      <c r="K3" s="789"/>
      <c r="L3" s="789"/>
      <c r="M3" s="790"/>
      <c r="N3" s="790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  <c r="Z3" s="584"/>
      <c r="AA3" s="584"/>
      <c r="AB3" s="584"/>
      <c r="AC3" s="584"/>
      <c r="AD3" s="584"/>
      <c r="AE3" s="584"/>
      <c r="AF3" s="584"/>
    </row>
    <row r="4" spans="1:32" ht="16.5" x14ac:dyDescent="0.25">
      <c r="A4" s="222"/>
      <c r="B4" s="222"/>
      <c r="C4" s="222"/>
      <c r="D4" s="222"/>
      <c r="E4" s="222"/>
      <c r="F4" s="587" t="str">
        <f>'1'!$E$5</f>
        <v>KABUPATEN/KOTA</v>
      </c>
      <c r="G4" s="588" t="str">
        <f>'1'!$F$5</f>
        <v>….......</v>
      </c>
      <c r="H4" s="222"/>
      <c r="I4" s="222"/>
      <c r="J4" s="222"/>
      <c r="K4" s="791"/>
      <c r="L4" s="791"/>
      <c r="M4" s="791"/>
      <c r="N4" s="791"/>
      <c r="Z4" s="127"/>
    </row>
    <row r="5" spans="1:32" ht="16.5" x14ac:dyDescent="0.25">
      <c r="A5" s="222"/>
      <c r="B5" s="222"/>
      <c r="C5" s="222"/>
      <c r="D5" s="222"/>
      <c r="E5" s="222"/>
      <c r="F5" s="587" t="str">
        <f>'1'!$E$6</f>
        <v>TAHUN</v>
      </c>
      <c r="G5" s="588" t="str">
        <f>'1'!$F$6</f>
        <v>….......</v>
      </c>
      <c r="H5" s="222"/>
      <c r="I5" s="222"/>
      <c r="J5" s="222"/>
      <c r="K5" s="791"/>
      <c r="L5" s="791"/>
      <c r="M5" s="791"/>
      <c r="N5" s="791"/>
      <c r="R5" s="563"/>
      <c r="S5" s="563"/>
      <c r="T5" s="563"/>
      <c r="U5" s="563"/>
      <c r="V5" s="563"/>
      <c r="W5" s="563"/>
      <c r="Z5" s="127"/>
      <c r="AA5" s="563"/>
      <c r="AB5" s="563"/>
      <c r="AC5" s="563"/>
      <c r="AD5" s="563"/>
      <c r="AE5" s="563"/>
      <c r="AF5" s="563"/>
    </row>
    <row r="6" spans="1:32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09"/>
      <c r="L6" s="709"/>
    </row>
    <row r="7" spans="1:32" ht="36.75" customHeight="1" x14ac:dyDescent="0.25">
      <c r="A7" s="1096" t="s">
        <v>2</v>
      </c>
      <c r="B7" s="1096" t="s">
        <v>254</v>
      </c>
      <c r="C7" s="1096" t="s">
        <v>409</v>
      </c>
      <c r="D7" s="1084" t="s">
        <v>709</v>
      </c>
      <c r="E7" s="1085" t="s">
        <v>1117</v>
      </c>
      <c r="F7" s="1087"/>
      <c r="G7" s="1084" t="s">
        <v>710</v>
      </c>
      <c r="H7" s="1085" t="s">
        <v>711</v>
      </c>
      <c r="I7" s="1087"/>
      <c r="J7" s="1084" t="s">
        <v>712</v>
      </c>
      <c r="K7" s="1273" t="s">
        <v>1086</v>
      </c>
      <c r="L7" s="1275"/>
      <c r="M7" s="1273" t="s">
        <v>1087</v>
      </c>
      <c r="N7" s="1275"/>
      <c r="O7" s="344"/>
      <c r="P7" s="107"/>
      <c r="T7" s="344"/>
      <c r="U7" s="344"/>
      <c r="V7" s="344"/>
      <c r="W7" s="344"/>
      <c r="X7" s="344"/>
      <c r="Y7" s="107"/>
    </row>
    <row r="8" spans="1:32" ht="24.75" customHeight="1" x14ac:dyDescent="0.25">
      <c r="A8" s="1071"/>
      <c r="B8" s="1071"/>
      <c r="C8" s="1071"/>
      <c r="D8" s="1077"/>
      <c r="E8" s="792" t="s">
        <v>256</v>
      </c>
      <c r="F8" s="761" t="s">
        <v>27</v>
      </c>
      <c r="G8" s="1077"/>
      <c r="H8" s="792" t="s">
        <v>599</v>
      </c>
      <c r="I8" s="761" t="s">
        <v>27</v>
      </c>
      <c r="J8" s="1077"/>
      <c r="K8" s="793" t="s">
        <v>599</v>
      </c>
      <c r="L8" s="794" t="s">
        <v>27</v>
      </c>
      <c r="M8" s="793" t="s">
        <v>599</v>
      </c>
      <c r="N8" s="794" t="s">
        <v>27</v>
      </c>
      <c r="O8" s="120"/>
      <c r="P8" s="120"/>
    </row>
    <row r="9" spans="1:32" s="908" customFormat="1" ht="16.5" customHeight="1" x14ac:dyDescent="0.25">
      <c r="A9" s="906">
        <v>1</v>
      </c>
      <c r="B9" s="927">
        <v>2</v>
      </c>
      <c r="C9" s="906">
        <v>3</v>
      </c>
      <c r="D9" s="906">
        <v>4</v>
      </c>
      <c r="E9" s="906">
        <v>5</v>
      </c>
      <c r="F9" s="927">
        <v>6</v>
      </c>
      <c r="G9" s="927">
        <v>7</v>
      </c>
      <c r="H9" s="906">
        <v>8</v>
      </c>
      <c r="I9" s="906">
        <v>9</v>
      </c>
      <c r="J9" s="906">
        <v>10</v>
      </c>
      <c r="K9" s="795">
        <v>11</v>
      </c>
      <c r="L9" s="796">
        <v>12</v>
      </c>
      <c r="M9" s="795">
        <v>13</v>
      </c>
      <c r="N9" s="796">
        <v>14</v>
      </c>
    </row>
    <row r="10" spans="1:32" ht="16.5" customHeight="1" x14ac:dyDescent="0.25">
      <c r="A10" s="560">
        <v>1</v>
      </c>
      <c r="B10" s="130">
        <f>'9'!B9</f>
        <v>0</v>
      </c>
      <c r="C10" s="130">
        <f>'9'!C9</f>
        <v>0</v>
      </c>
      <c r="D10" s="349"/>
      <c r="E10" s="241"/>
      <c r="F10" s="278" t="e">
        <f>E10/D10*100</f>
        <v>#DIV/0!</v>
      </c>
      <c r="G10" s="228"/>
      <c r="H10" s="241"/>
      <c r="I10" s="278" t="e">
        <f>H10/G10*100</f>
        <v>#DIV/0!</v>
      </c>
      <c r="J10" s="228"/>
      <c r="K10" s="241"/>
      <c r="L10" s="710" t="e">
        <f>K10/J10*100</f>
        <v>#DIV/0!</v>
      </c>
      <c r="M10" s="241"/>
      <c r="N10" s="710" t="e">
        <f>M10/J10*100</f>
        <v>#DIV/0!</v>
      </c>
    </row>
    <row r="11" spans="1:32" ht="17.100000000000001" customHeight="1" x14ac:dyDescent="0.25">
      <c r="A11" s="556">
        <v>2</v>
      </c>
      <c r="B11" s="130">
        <f>'9'!B10</f>
        <v>0</v>
      </c>
      <c r="C11" s="130">
        <f>'9'!C10</f>
        <v>0</v>
      </c>
      <c r="D11" s="349"/>
      <c r="E11" s="241"/>
      <c r="F11" s="278" t="e">
        <f t="shared" ref="F11:F29" si="0">E11/D11*100</f>
        <v>#DIV/0!</v>
      </c>
      <c r="G11" s="228"/>
      <c r="H11" s="241"/>
      <c r="I11" s="278" t="e">
        <f t="shared" ref="I11:I29" si="1">H11/G11*100</f>
        <v>#DIV/0!</v>
      </c>
      <c r="J11" s="228"/>
      <c r="K11" s="241"/>
      <c r="L11" s="710" t="e">
        <f t="shared" ref="L11:L29" si="2">K11/J11*100</f>
        <v>#DIV/0!</v>
      </c>
      <c r="M11" s="241"/>
      <c r="N11" s="710" t="e">
        <f t="shared" ref="N11:N29" si="3">M11/J11*100</f>
        <v>#DIV/0!</v>
      </c>
    </row>
    <row r="12" spans="1:32" ht="17.100000000000001" customHeight="1" x14ac:dyDescent="0.25">
      <c r="A12" s="556">
        <v>3</v>
      </c>
      <c r="B12" s="130">
        <f>'9'!B11</f>
        <v>0</v>
      </c>
      <c r="C12" s="130">
        <f>'9'!C11</f>
        <v>0</v>
      </c>
      <c r="D12" s="349"/>
      <c r="E12" s="241"/>
      <c r="F12" s="278" t="e">
        <f>E12/D12*100</f>
        <v>#DIV/0!</v>
      </c>
      <c r="G12" s="228"/>
      <c r="H12" s="241"/>
      <c r="I12" s="278" t="e">
        <f t="shared" si="1"/>
        <v>#DIV/0!</v>
      </c>
      <c r="J12" s="228"/>
      <c r="K12" s="241"/>
      <c r="L12" s="710" t="e">
        <f>K12/J12*100</f>
        <v>#DIV/0!</v>
      </c>
      <c r="M12" s="241"/>
      <c r="N12" s="710" t="e">
        <f t="shared" si="3"/>
        <v>#DIV/0!</v>
      </c>
    </row>
    <row r="13" spans="1:32" ht="17.100000000000001" customHeight="1" x14ac:dyDescent="0.25">
      <c r="A13" s="556">
        <v>4</v>
      </c>
      <c r="B13" s="130">
        <f>'9'!B12</f>
        <v>0</v>
      </c>
      <c r="C13" s="130">
        <f>'9'!C12</f>
        <v>0</v>
      </c>
      <c r="D13" s="349"/>
      <c r="E13" s="241"/>
      <c r="F13" s="278" t="e">
        <f t="shared" si="0"/>
        <v>#DIV/0!</v>
      </c>
      <c r="G13" s="228"/>
      <c r="H13" s="241"/>
      <c r="I13" s="278" t="e">
        <f t="shared" si="1"/>
        <v>#DIV/0!</v>
      </c>
      <c r="J13" s="228"/>
      <c r="K13" s="241"/>
      <c r="L13" s="710" t="e">
        <f t="shared" si="2"/>
        <v>#DIV/0!</v>
      </c>
      <c r="M13" s="241"/>
      <c r="N13" s="710" t="e">
        <f t="shared" si="3"/>
        <v>#DIV/0!</v>
      </c>
    </row>
    <row r="14" spans="1:32" ht="17.100000000000001" customHeight="1" x14ac:dyDescent="0.25">
      <c r="A14" s="556">
        <v>5</v>
      </c>
      <c r="B14" s="130">
        <f>'9'!B13</f>
        <v>0</v>
      </c>
      <c r="C14" s="130">
        <f>'9'!C13</f>
        <v>0</v>
      </c>
      <c r="D14" s="349"/>
      <c r="E14" s="241"/>
      <c r="F14" s="278" t="e">
        <f t="shared" si="0"/>
        <v>#DIV/0!</v>
      </c>
      <c r="G14" s="228"/>
      <c r="H14" s="241"/>
      <c r="I14" s="278" t="e">
        <f t="shared" si="1"/>
        <v>#DIV/0!</v>
      </c>
      <c r="J14" s="228"/>
      <c r="K14" s="241"/>
      <c r="L14" s="710" t="e">
        <f t="shared" si="2"/>
        <v>#DIV/0!</v>
      </c>
      <c r="M14" s="241"/>
      <c r="N14" s="710" t="e">
        <f t="shared" si="3"/>
        <v>#DIV/0!</v>
      </c>
    </row>
    <row r="15" spans="1:32" ht="17.100000000000001" customHeight="1" x14ac:dyDescent="0.25">
      <c r="A15" s="556">
        <v>6</v>
      </c>
      <c r="B15" s="130">
        <f>'9'!B14</f>
        <v>0</v>
      </c>
      <c r="C15" s="130">
        <f>'9'!C14</f>
        <v>0</v>
      </c>
      <c r="D15" s="349"/>
      <c r="E15" s="241"/>
      <c r="F15" s="278" t="e">
        <f t="shared" si="0"/>
        <v>#DIV/0!</v>
      </c>
      <c r="G15" s="228"/>
      <c r="H15" s="241"/>
      <c r="I15" s="278" t="e">
        <f t="shared" si="1"/>
        <v>#DIV/0!</v>
      </c>
      <c r="J15" s="228"/>
      <c r="K15" s="241"/>
      <c r="L15" s="710" t="e">
        <f t="shared" si="2"/>
        <v>#DIV/0!</v>
      </c>
      <c r="M15" s="241"/>
      <c r="N15" s="710" t="e">
        <f t="shared" si="3"/>
        <v>#DIV/0!</v>
      </c>
    </row>
    <row r="16" spans="1:32" ht="17.100000000000001" customHeight="1" x14ac:dyDescent="0.25">
      <c r="A16" s="556">
        <v>7</v>
      </c>
      <c r="B16" s="130">
        <f>'9'!B15</f>
        <v>0</v>
      </c>
      <c r="C16" s="130">
        <f>'9'!C15</f>
        <v>0</v>
      </c>
      <c r="D16" s="349"/>
      <c r="E16" s="241"/>
      <c r="F16" s="278" t="e">
        <f t="shared" si="0"/>
        <v>#DIV/0!</v>
      </c>
      <c r="G16" s="228"/>
      <c r="H16" s="241"/>
      <c r="I16" s="278" t="e">
        <f t="shared" si="1"/>
        <v>#DIV/0!</v>
      </c>
      <c r="J16" s="228"/>
      <c r="K16" s="241"/>
      <c r="L16" s="710" t="e">
        <f t="shared" si="2"/>
        <v>#DIV/0!</v>
      </c>
      <c r="M16" s="241"/>
      <c r="N16" s="710" t="e">
        <f t="shared" si="3"/>
        <v>#DIV/0!</v>
      </c>
    </row>
    <row r="17" spans="1:14" ht="17.100000000000001" customHeight="1" x14ac:dyDescent="0.25">
      <c r="A17" s="556">
        <v>8</v>
      </c>
      <c r="B17" s="130">
        <f>'9'!B16</f>
        <v>0</v>
      </c>
      <c r="C17" s="130">
        <f>'9'!C16</f>
        <v>0</v>
      </c>
      <c r="D17" s="349"/>
      <c r="E17" s="241"/>
      <c r="F17" s="278" t="e">
        <f t="shared" si="0"/>
        <v>#DIV/0!</v>
      </c>
      <c r="G17" s="228"/>
      <c r="H17" s="241"/>
      <c r="I17" s="278" t="e">
        <f t="shared" si="1"/>
        <v>#DIV/0!</v>
      </c>
      <c r="J17" s="228"/>
      <c r="K17" s="241"/>
      <c r="L17" s="710" t="e">
        <f t="shared" si="2"/>
        <v>#DIV/0!</v>
      </c>
      <c r="M17" s="241"/>
      <c r="N17" s="710" t="e">
        <f t="shared" si="3"/>
        <v>#DIV/0!</v>
      </c>
    </row>
    <row r="18" spans="1:14" ht="17.100000000000001" customHeight="1" x14ac:dyDescent="0.25">
      <c r="A18" s="556">
        <v>9</v>
      </c>
      <c r="B18" s="130">
        <f>'9'!B17</f>
        <v>0</v>
      </c>
      <c r="C18" s="130">
        <f>'9'!C17</f>
        <v>0</v>
      </c>
      <c r="D18" s="349"/>
      <c r="E18" s="241"/>
      <c r="F18" s="278" t="e">
        <f t="shared" si="0"/>
        <v>#DIV/0!</v>
      </c>
      <c r="G18" s="228"/>
      <c r="H18" s="241"/>
      <c r="I18" s="278" t="e">
        <f t="shared" si="1"/>
        <v>#DIV/0!</v>
      </c>
      <c r="J18" s="228"/>
      <c r="K18" s="241"/>
      <c r="L18" s="710" t="e">
        <f t="shared" si="2"/>
        <v>#DIV/0!</v>
      </c>
      <c r="M18" s="241"/>
      <c r="N18" s="710" t="e">
        <f t="shared" si="3"/>
        <v>#DIV/0!</v>
      </c>
    </row>
    <row r="19" spans="1:14" ht="17.100000000000001" customHeight="1" x14ac:dyDescent="0.25">
      <c r="A19" s="556">
        <v>10</v>
      </c>
      <c r="B19" s="130">
        <f>'9'!B18</f>
        <v>0</v>
      </c>
      <c r="C19" s="130">
        <f>'9'!C18</f>
        <v>0</v>
      </c>
      <c r="D19" s="349"/>
      <c r="E19" s="241"/>
      <c r="F19" s="278" t="e">
        <f t="shared" si="0"/>
        <v>#DIV/0!</v>
      </c>
      <c r="G19" s="228"/>
      <c r="H19" s="241"/>
      <c r="I19" s="278" t="e">
        <f t="shared" si="1"/>
        <v>#DIV/0!</v>
      </c>
      <c r="J19" s="228"/>
      <c r="K19" s="241"/>
      <c r="L19" s="710" t="e">
        <f t="shared" si="2"/>
        <v>#DIV/0!</v>
      </c>
      <c r="M19" s="241"/>
      <c r="N19" s="710" t="e">
        <f t="shared" si="3"/>
        <v>#DIV/0!</v>
      </c>
    </row>
    <row r="20" spans="1:14" ht="17.100000000000001" customHeight="1" x14ac:dyDescent="0.25">
      <c r="A20" s="556">
        <v>11</v>
      </c>
      <c r="B20" s="130">
        <f>'9'!B19</f>
        <v>0</v>
      </c>
      <c r="C20" s="130">
        <f>'9'!C19</f>
        <v>0</v>
      </c>
      <c r="D20" s="349"/>
      <c r="E20" s="241"/>
      <c r="F20" s="278" t="e">
        <f t="shared" si="0"/>
        <v>#DIV/0!</v>
      </c>
      <c r="G20" s="228"/>
      <c r="H20" s="241"/>
      <c r="I20" s="278" t="e">
        <f t="shared" si="1"/>
        <v>#DIV/0!</v>
      </c>
      <c r="J20" s="228"/>
      <c r="K20" s="241"/>
      <c r="L20" s="710" t="e">
        <f t="shared" si="2"/>
        <v>#DIV/0!</v>
      </c>
      <c r="M20" s="241"/>
      <c r="N20" s="710" t="e">
        <f t="shared" si="3"/>
        <v>#DIV/0!</v>
      </c>
    </row>
    <row r="21" spans="1:14" ht="17.100000000000001" customHeight="1" x14ac:dyDescent="0.25">
      <c r="A21" s="556">
        <v>12</v>
      </c>
      <c r="B21" s="130">
        <f>'9'!B20</f>
        <v>0</v>
      </c>
      <c r="C21" s="130">
        <f>'9'!C20</f>
        <v>0</v>
      </c>
      <c r="D21" s="349"/>
      <c r="E21" s="241"/>
      <c r="F21" s="278" t="e">
        <f t="shared" si="0"/>
        <v>#DIV/0!</v>
      </c>
      <c r="G21" s="228"/>
      <c r="H21" s="241"/>
      <c r="I21" s="278" t="e">
        <f t="shared" si="1"/>
        <v>#DIV/0!</v>
      </c>
      <c r="J21" s="228"/>
      <c r="K21" s="241"/>
      <c r="L21" s="710" t="e">
        <f t="shared" si="2"/>
        <v>#DIV/0!</v>
      </c>
      <c r="M21" s="241"/>
      <c r="N21" s="710" t="e">
        <f t="shared" si="3"/>
        <v>#DIV/0!</v>
      </c>
    </row>
    <row r="22" spans="1:14" ht="17.100000000000001" customHeight="1" x14ac:dyDescent="0.25">
      <c r="A22" s="556">
        <v>13</v>
      </c>
      <c r="B22" s="130">
        <f>'9'!B21</f>
        <v>0</v>
      </c>
      <c r="C22" s="130">
        <f>'9'!C21</f>
        <v>0</v>
      </c>
      <c r="D22" s="349"/>
      <c r="E22" s="241"/>
      <c r="F22" s="278" t="e">
        <f t="shared" si="0"/>
        <v>#DIV/0!</v>
      </c>
      <c r="G22" s="228"/>
      <c r="H22" s="241"/>
      <c r="I22" s="278" t="e">
        <f t="shared" si="1"/>
        <v>#DIV/0!</v>
      </c>
      <c r="J22" s="228"/>
      <c r="K22" s="241"/>
      <c r="L22" s="710" t="e">
        <f t="shared" si="2"/>
        <v>#DIV/0!</v>
      </c>
      <c r="M22" s="241"/>
      <c r="N22" s="710" t="e">
        <f t="shared" si="3"/>
        <v>#DIV/0!</v>
      </c>
    </row>
    <row r="23" spans="1:14" ht="17.100000000000001" customHeight="1" x14ac:dyDescent="0.25">
      <c r="A23" s="556">
        <v>14</v>
      </c>
      <c r="B23" s="130">
        <f>'9'!B22</f>
        <v>0</v>
      </c>
      <c r="C23" s="130">
        <f>'9'!C22</f>
        <v>0</v>
      </c>
      <c r="D23" s="349"/>
      <c r="E23" s="241"/>
      <c r="F23" s="278" t="e">
        <f t="shared" si="0"/>
        <v>#DIV/0!</v>
      </c>
      <c r="G23" s="228"/>
      <c r="H23" s="241"/>
      <c r="I23" s="278" t="e">
        <f t="shared" si="1"/>
        <v>#DIV/0!</v>
      </c>
      <c r="J23" s="228"/>
      <c r="K23" s="241"/>
      <c r="L23" s="710" t="e">
        <f t="shared" si="2"/>
        <v>#DIV/0!</v>
      </c>
      <c r="M23" s="241"/>
      <c r="N23" s="710" t="e">
        <f t="shared" si="3"/>
        <v>#DIV/0!</v>
      </c>
    </row>
    <row r="24" spans="1:14" ht="17.100000000000001" customHeight="1" x14ac:dyDescent="0.25">
      <c r="A24" s="556">
        <v>15</v>
      </c>
      <c r="B24" s="130">
        <f>'9'!B23</f>
        <v>0</v>
      </c>
      <c r="C24" s="130">
        <f>'9'!C23</f>
        <v>0</v>
      </c>
      <c r="D24" s="349"/>
      <c r="E24" s="241"/>
      <c r="F24" s="278" t="e">
        <f t="shared" si="0"/>
        <v>#DIV/0!</v>
      </c>
      <c r="G24" s="228"/>
      <c r="H24" s="241"/>
      <c r="I24" s="278" t="e">
        <f t="shared" si="1"/>
        <v>#DIV/0!</v>
      </c>
      <c r="J24" s="228"/>
      <c r="K24" s="241"/>
      <c r="L24" s="710" t="e">
        <f t="shared" si="2"/>
        <v>#DIV/0!</v>
      </c>
      <c r="M24" s="241"/>
      <c r="N24" s="710" t="e">
        <f t="shared" si="3"/>
        <v>#DIV/0!</v>
      </c>
    </row>
    <row r="25" spans="1:14" ht="17.100000000000001" customHeight="1" x14ac:dyDescent="0.25">
      <c r="A25" s="556">
        <v>16</v>
      </c>
      <c r="B25" s="130">
        <f>'9'!B24</f>
        <v>0</v>
      </c>
      <c r="C25" s="130">
        <f>'9'!C24</f>
        <v>0</v>
      </c>
      <c r="D25" s="349"/>
      <c r="E25" s="241"/>
      <c r="F25" s="278" t="e">
        <f t="shared" si="0"/>
        <v>#DIV/0!</v>
      </c>
      <c r="G25" s="228"/>
      <c r="H25" s="241"/>
      <c r="I25" s="278" t="e">
        <f t="shared" si="1"/>
        <v>#DIV/0!</v>
      </c>
      <c r="J25" s="228"/>
      <c r="K25" s="241"/>
      <c r="L25" s="710" t="e">
        <f t="shared" si="2"/>
        <v>#DIV/0!</v>
      </c>
      <c r="M25" s="241"/>
      <c r="N25" s="710" t="e">
        <f t="shared" si="3"/>
        <v>#DIV/0!</v>
      </c>
    </row>
    <row r="26" spans="1:14" ht="17.100000000000001" customHeight="1" x14ac:dyDescent="0.25">
      <c r="A26" s="556">
        <v>17</v>
      </c>
      <c r="B26" s="130">
        <f>'9'!B25</f>
        <v>0</v>
      </c>
      <c r="C26" s="130">
        <f>'9'!C25</f>
        <v>0</v>
      </c>
      <c r="D26" s="349"/>
      <c r="E26" s="241"/>
      <c r="F26" s="278" t="e">
        <f t="shared" si="0"/>
        <v>#DIV/0!</v>
      </c>
      <c r="G26" s="228"/>
      <c r="H26" s="241"/>
      <c r="I26" s="278" t="e">
        <f t="shared" si="1"/>
        <v>#DIV/0!</v>
      </c>
      <c r="J26" s="228"/>
      <c r="K26" s="241"/>
      <c r="L26" s="710" t="e">
        <f t="shared" si="2"/>
        <v>#DIV/0!</v>
      </c>
      <c r="M26" s="241"/>
      <c r="N26" s="710" t="e">
        <f t="shared" si="3"/>
        <v>#DIV/0!</v>
      </c>
    </row>
    <row r="27" spans="1:14" ht="17.100000000000001" customHeight="1" x14ac:dyDescent="0.25">
      <c r="A27" s="556">
        <v>18</v>
      </c>
      <c r="B27" s="130">
        <f>'9'!B26</f>
        <v>0</v>
      </c>
      <c r="C27" s="130">
        <f>'9'!C26</f>
        <v>0</v>
      </c>
      <c r="D27" s="349"/>
      <c r="E27" s="241"/>
      <c r="F27" s="278" t="e">
        <f t="shared" si="0"/>
        <v>#DIV/0!</v>
      </c>
      <c r="G27" s="228"/>
      <c r="H27" s="241"/>
      <c r="I27" s="278" t="e">
        <f t="shared" si="1"/>
        <v>#DIV/0!</v>
      </c>
      <c r="J27" s="228"/>
      <c r="K27" s="241"/>
      <c r="L27" s="710" t="e">
        <f t="shared" si="2"/>
        <v>#DIV/0!</v>
      </c>
      <c r="M27" s="241"/>
      <c r="N27" s="710" t="e">
        <f t="shared" si="3"/>
        <v>#DIV/0!</v>
      </c>
    </row>
    <row r="28" spans="1:14" ht="17.100000000000001" customHeight="1" x14ac:dyDescent="0.25">
      <c r="A28" s="556">
        <v>19</v>
      </c>
      <c r="B28" s="130">
        <f>'9'!B27</f>
        <v>0</v>
      </c>
      <c r="C28" s="130">
        <f>'9'!C27</f>
        <v>0</v>
      </c>
      <c r="D28" s="349"/>
      <c r="E28" s="241"/>
      <c r="F28" s="278" t="e">
        <f t="shared" si="0"/>
        <v>#DIV/0!</v>
      </c>
      <c r="G28" s="228"/>
      <c r="H28" s="241"/>
      <c r="I28" s="278" t="e">
        <f t="shared" si="1"/>
        <v>#DIV/0!</v>
      </c>
      <c r="J28" s="228"/>
      <c r="K28" s="241"/>
      <c r="L28" s="710" t="e">
        <f t="shared" si="2"/>
        <v>#DIV/0!</v>
      </c>
      <c r="M28" s="241"/>
      <c r="N28" s="710" t="e">
        <f t="shared" si="3"/>
        <v>#DIV/0!</v>
      </c>
    </row>
    <row r="29" spans="1:14" ht="17.100000000000001" customHeight="1" x14ac:dyDescent="0.25">
      <c r="A29" s="556">
        <v>20</v>
      </c>
      <c r="B29" s="130">
        <f>'9'!B28</f>
        <v>0</v>
      </c>
      <c r="C29" s="130">
        <f>'9'!C28</f>
        <v>0</v>
      </c>
      <c r="D29" s="349"/>
      <c r="E29" s="241"/>
      <c r="F29" s="278" t="e">
        <f t="shared" si="0"/>
        <v>#DIV/0!</v>
      </c>
      <c r="G29" s="228"/>
      <c r="H29" s="241"/>
      <c r="I29" s="278" t="e">
        <f t="shared" si="1"/>
        <v>#DIV/0!</v>
      </c>
      <c r="J29" s="228"/>
      <c r="K29" s="241"/>
      <c r="L29" s="710" t="e">
        <f t="shared" si="2"/>
        <v>#DIV/0!</v>
      </c>
      <c r="M29" s="241"/>
      <c r="N29" s="710" t="e">
        <f t="shared" si="3"/>
        <v>#DIV/0!</v>
      </c>
    </row>
    <row r="30" spans="1:14" ht="17.100000000000001" customHeight="1" x14ac:dyDescent="0.25">
      <c r="A30" s="72"/>
      <c r="B30" s="82"/>
      <c r="C30" s="82"/>
      <c r="D30" s="349"/>
      <c r="E30" s="241"/>
      <c r="F30" s="278"/>
      <c r="G30" s="228"/>
      <c r="H30" s="241"/>
      <c r="I30" s="278"/>
      <c r="J30" s="228"/>
      <c r="K30" s="241"/>
      <c r="L30" s="710"/>
      <c r="M30" s="241"/>
      <c r="N30" s="710"/>
    </row>
    <row r="31" spans="1:14" ht="17.100000000000001" customHeight="1" x14ac:dyDescent="0.25">
      <c r="A31" s="72"/>
      <c r="B31" s="82"/>
      <c r="C31" s="82"/>
      <c r="D31" s="349"/>
      <c r="E31" s="241"/>
      <c r="F31" s="278"/>
      <c r="G31" s="228"/>
      <c r="H31" s="241"/>
      <c r="I31" s="278"/>
      <c r="J31" s="228"/>
      <c r="K31" s="241"/>
      <c r="L31" s="710"/>
      <c r="M31" s="241"/>
      <c r="N31" s="710"/>
    </row>
    <row r="32" spans="1:14" ht="17.100000000000001" customHeight="1" x14ac:dyDescent="0.25">
      <c r="A32" s="72"/>
      <c r="B32" s="82"/>
      <c r="C32" s="82"/>
      <c r="D32" s="349"/>
      <c r="E32" s="241"/>
      <c r="F32" s="278"/>
      <c r="G32" s="228"/>
      <c r="H32" s="241"/>
      <c r="I32" s="278"/>
      <c r="J32" s="228"/>
      <c r="K32" s="241"/>
      <c r="L32" s="710"/>
      <c r="M32" s="241"/>
      <c r="N32" s="710"/>
    </row>
    <row r="33" spans="1:14" ht="17.100000000000001" customHeight="1" x14ac:dyDescent="0.25">
      <c r="A33" s="72"/>
      <c r="B33" s="82"/>
      <c r="C33" s="82"/>
      <c r="D33" s="349"/>
      <c r="E33" s="241"/>
      <c r="F33" s="278"/>
      <c r="G33" s="228"/>
      <c r="H33" s="241"/>
      <c r="I33" s="278"/>
      <c r="J33" s="228"/>
      <c r="K33" s="241"/>
      <c r="L33" s="710"/>
      <c r="M33" s="241"/>
      <c r="N33" s="710"/>
    </row>
    <row r="34" spans="1:14" ht="20.100000000000001" customHeight="1" thickBot="1" x14ac:dyDescent="0.3">
      <c r="A34" s="83" t="s">
        <v>484</v>
      </c>
      <c r="B34" s="567"/>
      <c r="C34" s="569"/>
      <c r="D34" s="350">
        <f>SUM(D10:D33)</f>
        <v>0</v>
      </c>
      <c r="E34" s="340">
        <f>SUM(E10:E33)</f>
        <v>0</v>
      </c>
      <c r="F34" s="221" t="e">
        <f>E34/D34*100</f>
        <v>#DIV/0!</v>
      </c>
      <c r="G34" s="350">
        <f>SUM(G10:G33)</f>
        <v>0</v>
      </c>
      <c r="H34" s="340">
        <f>SUM(H10:H33)</f>
        <v>0</v>
      </c>
      <c r="I34" s="221" t="e">
        <f>H34/G34*100</f>
        <v>#DIV/0!</v>
      </c>
      <c r="J34" s="350">
        <f>SUM(J10:J33)</f>
        <v>0</v>
      </c>
      <c r="K34" s="340">
        <f>SUM(K10:K33)</f>
        <v>0</v>
      </c>
      <c r="L34" s="711" t="e">
        <f>K34/J34*100</f>
        <v>#DIV/0!</v>
      </c>
      <c r="M34" s="340">
        <f>SUM(M10:M33)</f>
        <v>0</v>
      </c>
      <c r="N34" s="711" t="e">
        <f>M34/J34*100</f>
        <v>#DIV/0!</v>
      </c>
    </row>
    <row r="36" spans="1:14" ht="20.100000000000001" customHeight="1" x14ac:dyDescent="0.25">
      <c r="A36" s="70" t="s">
        <v>388</v>
      </c>
    </row>
    <row r="37" spans="1:14" x14ac:dyDescent="0.2">
      <c r="A37" s="330"/>
    </row>
  </sheetData>
  <mergeCells count="10">
    <mergeCell ref="M7:N7"/>
    <mergeCell ref="H7:I7"/>
    <mergeCell ref="J7:J8"/>
    <mergeCell ref="K7:L7"/>
    <mergeCell ref="A7:A8"/>
    <mergeCell ref="B7:B8"/>
    <mergeCell ref="C7:C8"/>
    <mergeCell ref="D7:D8"/>
    <mergeCell ref="E7:F7"/>
    <mergeCell ref="G7:G8"/>
  </mergeCells>
  <printOptions horizontalCentered="1"/>
  <pageMargins left="0.90551181102362199" right="0.90551181102362199" top="1.14173228346457" bottom="0.90551181102362199" header="0" footer="0"/>
  <pageSetup paperSize="9" scale="55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FB2D2-3694-4D38-B03B-FA9DE2DD8EC0}">
  <sheetPr codeName="Sheet89">
    <tabColor rgb="FF92D050"/>
    <pageSetUpPr fitToPage="1"/>
  </sheetPr>
  <dimension ref="A1:O44"/>
  <sheetViews>
    <sheetView zoomScale="70" zoomScaleNormal="70" workbookViewId="0">
      <pane xSplit="2" ySplit="10" topLeftCell="C11" activePane="bottomRight" state="frozen"/>
      <selection activeCell="A4" sqref="A4:Y5"/>
      <selection pane="topRight" activeCell="A4" sqref="A4:Y5"/>
      <selection pane="bottomLeft" activeCell="A4" sqref="A4:Y5"/>
      <selection pane="bottomRight" activeCell="C18" sqref="C18"/>
    </sheetView>
  </sheetViews>
  <sheetFormatPr defaultColWidth="9.140625" defaultRowHeight="15" x14ac:dyDescent="0.25"/>
  <cols>
    <col min="1" max="1" width="5.7109375" style="70" customWidth="1"/>
    <col min="2" max="2" width="71.7109375" style="70" customWidth="1"/>
    <col min="3" max="4" width="16.7109375" style="70" customWidth="1"/>
    <col min="5" max="6" width="20.7109375" style="70" customWidth="1"/>
    <col min="7" max="8" width="16.7109375" style="70" customWidth="1"/>
    <col min="9" max="9" width="22.28515625" style="70" customWidth="1"/>
    <col min="10" max="10" width="16.7109375" style="70" customWidth="1"/>
    <col min="11" max="11" width="15.7109375" style="70" customWidth="1"/>
    <col min="12" max="256" width="9.140625" style="70"/>
    <col min="257" max="257" width="5.7109375" style="70" customWidth="1"/>
    <col min="258" max="258" width="71.7109375" style="70" customWidth="1"/>
    <col min="259" max="264" width="16.7109375" style="70" customWidth="1"/>
    <col min="265" max="265" width="37.28515625" style="70" bestFit="1" customWidth="1"/>
    <col min="266" max="266" width="16.7109375" style="70" customWidth="1"/>
    <col min="267" max="267" width="15.7109375" style="70" customWidth="1"/>
    <col min="268" max="512" width="9.140625" style="70"/>
    <col min="513" max="513" width="5.7109375" style="70" customWidth="1"/>
    <col min="514" max="514" width="71.7109375" style="70" customWidth="1"/>
    <col min="515" max="520" width="16.7109375" style="70" customWidth="1"/>
    <col min="521" max="521" width="37.28515625" style="70" bestFit="1" customWidth="1"/>
    <col min="522" max="522" width="16.7109375" style="70" customWidth="1"/>
    <col min="523" max="523" width="15.7109375" style="70" customWidth="1"/>
    <col min="524" max="768" width="9.140625" style="70"/>
    <col min="769" max="769" width="5.7109375" style="70" customWidth="1"/>
    <col min="770" max="770" width="71.7109375" style="70" customWidth="1"/>
    <col min="771" max="776" width="16.7109375" style="70" customWidth="1"/>
    <col min="777" max="777" width="37.28515625" style="70" bestFit="1" customWidth="1"/>
    <col min="778" max="778" width="16.7109375" style="70" customWidth="1"/>
    <col min="779" max="779" width="15.7109375" style="70" customWidth="1"/>
    <col min="780" max="1024" width="9.140625" style="70"/>
    <col min="1025" max="1025" width="5.7109375" style="70" customWidth="1"/>
    <col min="1026" max="1026" width="71.7109375" style="70" customWidth="1"/>
    <col min="1027" max="1032" width="16.7109375" style="70" customWidth="1"/>
    <col min="1033" max="1033" width="37.28515625" style="70" bestFit="1" customWidth="1"/>
    <col min="1034" max="1034" width="16.7109375" style="70" customWidth="1"/>
    <col min="1035" max="1035" width="15.7109375" style="70" customWidth="1"/>
    <col min="1036" max="1280" width="9.140625" style="70"/>
    <col min="1281" max="1281" width="5.7109375" style="70" customWidth="1"/>
    <col min="1282" max="1282" width="71.7109375" style="70" customWidth="1"/>
    <col min="1283" max="1288" width="16.7109375" style="70" customWidth="1"/>
    <col min="1289" max="1289" width="37.28515625" style="70" bestFit="1" customWidth="1"/>
    <col min="1290" max="1290" width="16.7109375" style="70" customWidth="1"/>
    <col min="1291" max="1291" width="15.7109375" style="70" customWidth="1"/>
    <col min="1292" max="1536" width="9.140625" style="70"/>
    <col min="1537" max="1537" width="5.7109375" style="70" customWidth="1"/>
    <col min="1538" max="1538" width="71.7109375" style="70" customWidth="1"/>
    <col min="1539" max="1544" width="16.7109375" style="70" customWidth="1"/>
    <col min="1545" max="1545" width="37.28515625" style="70" bestFit="1" customWidth="1"/>
    <col min="1546" max="1546" width="16.7109375" style="70" customWidth="1"/>
    <col min="1547" max="1547" width="15.7109375" style="70" customWidth="1"/>
    <col min="1548" max="1792" width="9.140625" style="70"/>
    <col min="1793" max="1793" width="5.7109375" style="70" customWidth="1"/>
    <col min="1794" max="1794" width="71.7109375" style="70" customWidth="1"/>
    <col min="1795" max="1800" width="16.7109375" style="70" customWidth="1"/>
    <col min="1801" max="1801" width="37.28515625" style="70" bestFit="1" customWidth="1"/>
    <col min="1802" max="1802" width="16.7109375" style="70" customWidth="1"/>
    <col min="1803" max="1803" width="15.7109375" style="70" customWidth="1"/>
    <col min="1804" max="2048" width="9.140625" style="70"/>
    <col min="2049" max="2049" width="5.7109375" style="70" customWidth="1"/>
    <col min="2050" max="2050" width="71.7109375" style="70" customWidth="1"/>
    <col min="2051" max="2056" width="16.7109375" style="70" customWidth="1"/>
    <col min="2057" max="2057" width="37.28515625" style="70" bestFit="1" customWidth="1"/>
    <col min="2058" max="2058" width="16.7109375" style="70" customWidth="1"/>
    <col min="2059" max="2059" width="15.7109375" style="70" customWidth="1"/>
    <col min="2060" max="2304" width="9.140625" style="70"/>
    <col min="2305" max="2305" width="5.7109375" style="70" customWidth="1"/>
    <col min="2306" max="2306" width="71.7109375" style="70" customWidth="1"/>
    <col min="2307" max="2312" width="16.7109375" style="70" customWidth="1"/>
    <col min="2313" max="2313" width="37.28515625" style="70" bestFit="1" customWidth="1"/>
    <col min="2314" max="2314" width="16.7109375" style="70" customWidth="1"/>
    <col min="2315" max="2315" width="15.7109375" style="70" customWidth="1"/>
    <col min="2316" max="2560" width="9.140625" style="70"/>
    <col min="2561" max="2561" width="5.7109375" style="70" customWidth="1"/>
    <col min="2562" max="2562" width="71.7109375" style="70" customWidth="1"/>
    <col min="2563" max="2568" width="16.7109375" style="70" customWidth="1"/>
    <col min="2569" max="2569" width="37.28515625" style="70" bestFit="1" customWidth="1"/>
    <col min="2570" max="2570" width="16.7109375" style="70" customWidth="1"/>
    <col min="2571" max="2571" width="15.7109375" style="70" customWidth="1"/>
    <col min="2572" max="2816" width="9.140625" style="70"/>
    <col min="2817" max="2817" width="5.7109375" style="70" customWidth="1"/>
    <col min="2818" max="2818" width="71.7109375" style="70" customWidth="1"/>
    <col min="2819" max="2824" width="16.7109375" style="70" customWidth="1"/>
    <col min="2825" max="2825" width="37.28515625" style="70" bestFit="1" customWidth="1"/>
    <col min="2826" max="2826" width="16.7109375" style="70" customWidth="1"/>
    <col min="2827" max="2827" width="15.7109375" style="70" customWidth="1"/>
    <col min="2828" max="3072" width="9.140625" style="70"/>
    <col min="3073" max="3073" width="5.7109375" style="70" customWidth="1"/>
    <col min="3074" max="3074" width="71.7109375" style="70" customWidth="1"/>
    <col min="3075" max="3080" width="16.7109375" style="70" customWidth="1"/>
    <col min="3081" max="3081" width="37.28515625" style="70" bestFit="1" customWidth="1"/>
    <col min="3082" max="3082" width="16.7109375" style="70" customWidth="1"/>
    <col min="3083" max="3083" width="15.7109375" style="70" customWidth="1"/>
    <col min="3084" max="3328" width="9.140625" style="70"/>
    <col min="3329" max="3329" width="5.7109375" style="70" customWidth="1"/>
    <col min="3330" max="3330" width="71.7109375" style="70" customWidth="1"/>
    <col min="3331" max="3336" width="16.7109375" style="70" customWidth="1"/>
    <col min="3337" max="3337" width="37.28515625" style="70" bestFit="1" customWidth="1"/>
    <col min="3338" max="3338" width="16.7109375" style="70" customWidth="1"/>
    <col min="3339" max="3339" width="15.7109375" style="70" customWidth="1"/>
    <col min="3340" max="3584" width="9.140625" style="70"/>
    <col min="3585" max="3585" width="5.7109375" style="70" customWidth="1"/>
    <col min="3586" max="3586" width="71.7109375" style="70" customWidth="1"/>
    <col min="3587" max="3592" width="16.7109375" style="70" customWidth="1"/>
    <col min="3593" max="3593" width="37.28515625" style="70" bestFit="1" customWidth="1"/>
    <col min="3594" max="3594" width="16.7109375" style="70" customWidth="1"/>
    <col min="3595" max="3595" width="15.7109375" style="70" customWidth="1"/>
    <col min="3596" max="3840" width="9.140625" style="70"/>
    <col min="3841" max="3841" width="5.7109375" style="70" customWidth="1"/>
    <col min="3842" max="3842" width="71.7109375" style="70" customWidth="1"/>
    <col min="3843" max="3848" width="16.7109375" style="70" customWidth="1"/>
    <col min="3849" max="3849" width="37.28515625" style="70" bestFit="1" customWidth="1"/>
    <col min="3850" max="3850" width="16.7109375" style="70" customWidth="1"/>
    <col min="3851" max="3851" width="15.7109375" style="70" customWidth="1"/>
    <col min="3852" max="4096" width="9.140625" style="70"/>
    <col min="4097" max="4097" width="5.7109375" style="70" customWidth="1"/>
    <col min="4098" max="4098" width="71.7109375" style="70" customWidth="1"/>
    <col min="4099" max="4104" width="16.7109375" style="70" customWidth="1"/>
    <col min="4105" max="4105" width="37.28515625" style="70" bestFit="1" customWidth="1"/>
    <col min="4106" max="4106" width="16.7109375" style="70" customWidth="1"/>
    <col min="4107" max="4107" width="15.7109375" style="70" customWidth="1"/>
    <col min="4108" max="4352" width="9.140625" style="70"/>
    <col min="4353" max="4353" width="5.7109375" style="70" customWidth="1"/>
    <col min="4354" max="4354" width="71.7109375" style="70" customWidth="1"/>
    <col min="4355" max="4360" width="16.7109375" style="70" customWidth="1"/>
    <col min="4361" max="4361" width="37.28515625" style="70" bestFit="1" customWidth="1"/>
    <col min="4362" max="4362" width="16.7109375" style="70" customWidth="1"/>
    <col min="4363" max="4363" width="15.7109375" style="70" customWidth="1"/>
    <col min="4364" max="4608" width="9.140625" style="70"/>
    <col min="4609" max="4609" width="5.7109375" style="70" customWidth="1"/>
    <col min="4610" max="4610" width="71.7109375" style="70" customWidth="1"/>
    <col min="4611" max="4616" width="16.7109375" style="70" customWidth="1"/>
    <col min="4617" max="4617" width="37.28515625" style="70" bestFit="1" customWidth="1"/>
    <col min="4618" max="4618" width="16.7109375" style="70" customWidth="1"/>
    <col min="4619" max="4619" width="15.7109375" style="70" customWidth="1"/>
    <col min="4620" max="4864" width="9.140625" style="70"/>
    <col min="4865" max="4865" width="5.7109375" style="70" customWidth="1"/>
    <col min="4866" max="4866" width="71.7109375" style="70" customWidth="1"/>
    <col min="4867" max="4872" width="16.7109375" style="70" customWidth="1"/>
    <col min="4873" max="4873" width="37.28515625" style="70" bestFit="1" customWidth="1"/>
    <col min="4874" max="4874" width="16.7109375" style="70" customWidth="1"/>
    <col min="4875" max="4875" width="15.7109375" style="70" customWidth="1"/>
    <col min="4876" max="5120" width="9.140625" style="70"/>
    <col min="5121" max="5121" width="5.7109375" style="70" customWidth="1"/>
    <col min="5122" max="5122" width="71.7109375" style="70" customWidth="1"/>
    <col min="5123" max="5128" width="16.7109375" style="70" customWidth="1"/>
    <col min="5129" max="5129" width="37.28515625" style="70" bestFit="1" customWidth="1"/>
    <col min="5130" max="5130" width="16.7109375" style="70" customWidth="1"/>
    <col min="5131" max="5131" width="15.7109375" style="70" customWidth="1"/>
    <col min="5132" max="5376" width="9.140625" style="70"/>
    <col min="5377" max="5377" width="5.7109375" style="70" customWidth="1"/>
    <col min="5378" max="5378" width="71.7109375" style="70" customWidth="1"/>
    <col min="5379" max="5384" width="16.7109375" style="70" customWidth="1"/>
    <col min="5385" max="5385" width="37.28515625" style="70" bestFit="1" customWidth="1"/>
    <col min="5386" max="5386" width="16.7109375" style="70" customWidth="1"/>
    <col min="5387" max="5387" width="15.7109375" style="70" customWidth="1"/>
    <col min="5388" max="5632" width="9.140625" style="70"/>
    <col min="5633" max="5633" width="5.7109375" style="70" customWidth="1"/>
    <col min="5634" max="5634" width="71.7109375" style="70" customWidth="1"/>
    <col min="5635" max="5640" width="16.7109375" style="70" customWidth="1"/>
    <col min="5641" max="5641" width="37.28515625" style="70" bestFit="1" customWidth="1"/>
    <col min="5642" max="5642" width="16.7109375" style="70" customWidth="1"/>
    <col min="5643" max="5643" width="15.7109375" style="70" customWidth="1"/>
    <col min="5644" max="5888" width="9.140625" style="70"/>
    <col min="5889" max="5889" width="5.7109375" style="70" customWidth="1"/>
    <col min="5890" max="5890" width="71.7109375" style="70" customWidth="1"/>
    <col min="5891" max="5896" width="16.7109375" style="70" customWidth="1"/>
    <col min="5897" max="5897" width="37.28515625" style="70" bestFit="1" customWidth="1"/>
    <col min="5898" max="5898" width="16.7109375" style="70" customWidth="1"/>
    <col min="5899" max="5899" width="15.7109375" style="70" customWidth="1"/>
    <col min="5900" max="6144" width="9.140625" style="70"/>
    <col min="6145" max="6145" width="5.7109375" style="70" customWidth="1"/>
    <col min="6146" max="6146" width="71.7109375" style="70" customWidth="1"/>
    <col min="6147" max="6152" width="16.7109375" style="70" customWidth="1"/>
    <col min="6153" max="6153" width="37.28515625" style="70" bestFit="1" customWidth="1"/>
    <col min="6154" max="6154" width="16.7109375" style="70" customWidth="1"/>
    <col min="6155" max="6155" width="15.7109375" style="70" customWidth="1"/>
    <col min="6156" max="6400" width="9.140625" style="70"/>
    <col min="6401" max="6401" width="5.7109375" style="70" customWidth="1"/>
    <col min="6402" max="6402" width="71.7109375" style="70" customWidth="1"/>
    <col min="6403" max="6408" width="16.7109375" style="70" customWidth="1"/>
    <col min="6409" max="6409" width="37.28515625" style="70" bestFit="1" customWidth="1"/>
    <col min="6410" max="6410" width="16.7109375" style="70" customWidth="1"/>
    <col min="6411" max="6411" width="15.7109375" style="70" customWidth="1"/>
    <col min="6412" max="6656" width="9.140625" style="70"/>
    <col min="6657" max="6657" width="5.7109375" style="70" customWidth="1"/>
    <col min="6658" max="6658" width="71.7109375" style="70" customWidth="1"/>
    <col min="6659" max="6664" width="16.7109375" style="70" customWidth="1"/>
    <col min="6665" max="6665" width="37.28515625" style="70" bestFit="1" customWidth="1"/>
    <col min="6666" max="6666" width="16.7109375" style="70" customWidth="1"/>
    <col min="6667" max="6667" width="15.7109375" style="70" customWidth="1"/>
    <col min="6668" max="6912" width="9.140625" style="70"/>
    <col min="6913" max="6913" width="5.7109375" style="70" customWidth="1"/>
    <col min="6914" max="6914" width="71.7109375" style="70" customWidth="1"/>
    <col min="6915" max="6920" width="16.7109375" style="70" customWidth="1"/>
    <col min="6921" max="6921" width="37.28515625" style="70" bestFit="1" customWidth="1"/>
    <col min="6922" max="6922" width="16.7109375" style="70" customWidth="1"/>
    <col min="6923" max="6923" width="15.7109375" style="70" customWidth="1"/>
    <col min="6924" max="7168" width="9.140625" style="70"/>
    <col min="7169" max="7169" width="5.7109375" style="70" customWidth="1"/>
    <col min="7170" max="7170" width="71.7109375" style="70" customWidth="1"/>
    <col min="7171" max="7176" width="16.7109375" style="70" customWidth="1"/>
    <col min="7177" max="7177" width="37.28515625" style="70" bestFit="1" customWidth="1"/>
    <col min="7178" max="7178" width="16.7109375" style="70" customWidth="1"/>
    <col min="7179" max="7179" width="15.7109375" style="70" customWidth="1"/>
    <col min="7180" max="7424" width="9.140625" style="70"/>
    <col min="7425" max="7425" width="5.7109375" style="70" customWidth="1"/>
    <col min="7426" max="7426" width="71.7109375" style="70" customWidth="1"/>
    <col min="7427" max="7432" width="16.7109375" style="70" customWidth="1"/>
    <col min="7433" max="7433" width="37.28515625" style="70" bestFit="1" customWidth="1"/>
    <col min="7434" max="7434" width="16.7109375" style="70" customWidth="1"/>
    <col min="7435" max="7435" width="15.7109375" style="70" customWidth="1"/>
    <col min="7436" max="7680" width="9.140625" style="70"/>
    <col min="7681" max="7681" width="5.7109375" style="70" customWidth="1"/>
    <col min="7682" max="7682" width="71.7109375" style="70" customWidth="1"/>
    <col min="7683" max="7688" width="16.7109375" style="70" customWidth="1"/>
    <col min="7689" max="7689" width="37.28515625" style="70" bestFit="1" customWidth="1"/>
    <col min="7690" max="7690" width="16.7109375" style="70" customWidth="1"/>
    <col min="7691" max="7691" width="15.7109375" style="70" customWidth="1"/>
    <col min="7692" max="7936" width="9.140625" style="70"/>
    <col min="7937" max="7937" width="5.7109375" style="70" customWidth="1"/>
    <col min="7938" max="7938" width="71.7109375" style="70" customWidth="1"/>
    <col min="7939" max="7944" width="16.7109375" style="70" customWidth="1"/>
    <col min="7945" max="7945" width="37.28515625" style="70" bestFit="1" customWidth="1"/>
    <col min="7946" max="7946" width="16.7109375" style="70" customWidth="1"/>
    <col min="7947" max="7947" width="15.7109375" style="70" customWidth="1"/>
    <col min="7948" max="8192" width="9.140625" style="70"/>
    <col min="8193" max="8193" width="5.7109375" style="70" customWidth="1"/>
    <col min="8194" max="8194" width="71.7109375" style="70" customWidth="1"/>
    <col min="8195" max="8200" width="16.7109375" style="70" customWidth="1"/>
    <col min="8201" max="8201" width="37.28515625" style="70" bestFit="1" customWidth="1"/>
    <col min="8202" max="8202" width="16.7109375" style="70" customWidth="1"/>
    <col min="8203" max="8203" width="15.7109375" style="70" customWidth="1"/>
    <col min="8204" max="8448" width="9.140625" style="70"/>
    <col min="8449" max="8449" width="5.7109375" style="70" customWidth="1"/>
    <col min="8450" max="8450" width="71.7109375" style="70" customWidth="1"/>
    <col min="8451" max="8456" width="16.7109375" style="70" customWidth="1"/>
    <col min="8457" max="8457" width="37.28515625" style="70" bestFit="1" customWidth="1"/>
    <col min="8458" max="8458" width="16.7109375" style="70" customWidth="1"/>
    <col min="8459" max="8459" width="15.7109375" style="70" customWidth="1"/>
    <col min="8460" max="8704" width="9.140625" style="70"/>
    <col min="8705" max="8705" width="5.7109375" style="70" customWidth="1"/>
    <col min="8706" max="8706" width="71.7109375" style="70" customWidth="1"/>
    <col min="8707" max="8712" width="16.7109375" style="70" customWidth="1"/>
    <col min="8713" max="8713" width="37.28515625" style="70" bestFit="1" customWidth="1"/>
    <col min="8714" max="8714" width="16.7109375" style="70" customWidth="1"/>
    <col min="8715" max="8715" width="15.7109375" style="70" customWidth="1"/>
    <col min="8716" max="8960" width="9.140625" style="70"/>
    <col min="8961" max="8961" width="5.7109375" style="70" customWidth="1"/>
    <col min="8962" max="8962" width="71.7109375" style="70" customWidth="1"/>
    <col min="8963" max="8968" width="16.7109375" style="70" customWidth="1"/>
    <col min="8969" max="8969" width="37.28515625" style="70" bestFit="1" customWidth="1"/>
    <col min="8970" max="8970" width="16.7109375" style="70" customWidth="1"/>
    <col min="8971" max="8971" width="15.7109375" style="70" customWidth="1"/>
    <col min="8972" max="9216" width="9.140625" style="70"/>
    <col min="9217" max="9217" width="5.7109375" style="70" customWidth="1"/>
    <col min="9218" max="9218" width="71.7109375" style="70" customWidth="1"/>
    <col min="9219" max="9224" width="16.7109375" style="70" customWidth="1"/>
    <col min="9225" max="9225" width="37.28515625" style="70" bestFit="1" customWidth="1"/>
    <col min="9226" max="9226" width="16.7109375" style="70" customWidth="1"/>
    <col min="9227" max="9227" width="15.7109375" style="70" customWidth="1"/>
    <col min="9228" max="9472" width="9.140625" style="70"/>
    <col min="9473" max="9473" width="5.7109375" style="70" customWidth="1"/>
    <col min="9474" max="9474" width="71.7109375" style="70" customWidth="1"/>
    <col min="9475" max="9480" width="16.7109375" style="70" customWidth="1"/>
    <col min="9481" max="9481" width="37.28515625" style="70" bestFit="1" customWidth="1"/>
    <col min="9482" max="9482" width="16.7109375" style="70" customWidth="1"/>
    <col min="9483" max="9483" width="15.7109375" style="70" customWidth="1"/>
    <col min="9484" max="9728" width="9.140625" style="70"/>
    <col min="9729" max="9729" width="5.7109375" style="70" customWidth="1"/>
    <col min="9730" max="9730" width="71.7109375" style="70" customWidth="1"/>
    <col min="9731" max="9736" width="16.7109375" style="70" customWidth="1"/>
    <col min="9737" max="9737" width="37.28515625" style="70" bestFit="1" customWidth="1"/>
    <col min="9738" max="9738" width="16.7109375" style="70" customWidth="1"/>
    <col min="9739" max="9739" width="15.7109375" style="70" customWidth="1"/>
    <col min="9740" max="9984" width="9.140625" style="70"/>
    <col min="9985" max="9985" width="5.7109375" style="70" customWidth="1"/>
    <col min="9986" max="9986" width="71.7109375" style="70" customWidth="1"/>
    <col min="9987" max="9992" width="16.7109375" style="70" customWidth="1"/>
    <col min="9993" max="9993" width="37.28515625" style="70" bestFit="1" customWidth="1"/>
    <col min="9994" max="9994" width="16.7109375" style="70" customWidth="1"/>
    <col min="9995" max="9995" width="15.7109375" style="70" customWidth="1"/>
    <col min="9996" max="10240" width="9.140625" style="70"/>
    <col min="10241" max="10241" width="5.7109375" style="70" customWidth="1"/>
    <col min="10242" max="10242" width="71.7109375" style="70" customWidth="1"/>
    <col min="10243" max="10248" width="16.7109375" style="70" customWidth="1"/>
    <col min="10249" max="10249" width="37.28515625" style="70" bestFit="1" customWidth="1"/>
    <col min="10250" max="10250" width="16.7109375" style="70" customWidth="1"/>
    <col min="10251" max="10251" width="15.7109375" style="70" customWidth="1"/>
    <col min="10252" max="10496" width="9.140625" style="70"/>
    <col min="10497" max="10497" width="5.7109375" style="70" customWidth="1"/>
    <col min="10498" max="10498" width="71.7109375" style="70" customWidth="1"/>
    <col min="10499" max="10504" width="16.7109375" style="70" customWidth="1"/>
    <col min="10505" max="10505" width="37.28515625" style="70" bestFit="1" customWidth="1"/>
    <col min="10506" max="10506" width="16.7109375" style="70" customWidth="1"/>
    <col min="10507" max="10507" width="15.7109375" style="70" customWidth="1"/>
    <col min="10508" max="10752" width="9.140625" style="70"/>
    <col min="10753" max="10753" width="5.7109375" style="70" customWidth="1"/>
    <col min="10754" max="10754" width="71.7109375" style="70" customWidth="1"/>
    <col min="10755" max="10760" width="16.7109375" style="70" customWidth="1"/>
    <col min="10761" max="10761" width="37.28515625" style="70" bestFit="1" customWidth="1"/>
    <col min="10762" max="10762" width="16.7109375" style="70" customWidth="1"/>
    <col min="10763" max="10763" width="15.7109375" style="70" customWidth="1"/>
    <col min="10764" max="11008" width="9.140625" style="70"/>
    <col min="11009" max="11009" width="5.7109375" style="70" customWidth="1"/>
    <col min="11010" max="11010" width="71.7109375" style="70" customWidth="1"/>
    <col min="11011" max="11016" width="16.7109375" style="70" customWidth="1"/>
    <col min="11017" max="11017" width="37.28515625" style="70" bestFit="1" customWidth="1"/>
    <col min="11018" max="11018" width="16.7109375" style="70" customWidth="1"/>
    <col min="11019" max="11019" width="15.7109375" style="70" customWidth="1"/>
    <col min="11020" max="11264" width="9.140625" style="70"/>
    <col min="11265" max="11265" width="5.7109375" style="70" customWidth="1"/>
    <col min="11266" max="11266" width="71.7109375" style="70" customWidth="1"/>
    <col min="11267" max="11272" width="16.7109375" style="70" customWidth="1"/>
    <col min="11273" max="11273" width="37.28515625" style="70" bestFit="1" customWidth="1"/>
    <col min="11274" max="11274" width="16.7109375" style="70" customWidth="1"/>
    <col min="11275" max="11275" width="15.7109375" style="70" customWidth="1"/>
    <col min="11276" max="11520" width="9.140625" style="70"/>
    <col min="11521" max="11521" width="5.7109375" style="70" customWidth="1"/>
    <col min="11522" max="11522" width="71.7109375" style="70" customWidth="1"/>
    <col min="11523" max="11528" width="16.7109375" style="70" customWidth="1"/>
    <col min="11529" max="11529" width="37.28515625" style="70" bestFit="1" customWidth="1"/>
    <col min="11530" max="11530" width="16.7109375" style="70" customWidth="1"/>
    <col min="11531" max="11531" width="15.7109375" style="70" customWidth="1"/>
    <col min="11532" max="11776" width="9.140625" style="70"/>
    <col min="11777" max="11777" width="5.7109375" style="70" customWidth="1"/>
    <col min="11778" max="11778" width="71.7109375" style="70" customWidth="1"/>
    <col min="11779" max="11784" width="16.7109375" style="70" customWidth="1"/>
    <col min="11785" max="11785" width="37.28515625" style="70" bestFit="1" customWidth="1"/>
    <col min="11786" max="11786" width="16.7109375" style="70" customWidth="1"/>
    <col min="11787" max="11787" width="15.7109375" style="70" customWidth="1"/>
    <col min="11788" max="12032" width="9.140625" style="70"/>
    <col min="12033" max="12033" width="5.7109375" style="70" customWidth="1"/>
    <col min="12034" max="12034" width="71.7109375" style="70" customWidth="1"/>
    <col min="12035" max="12040" width="16.7109375" style="70" customWidth="1"/>
    <col min="12041" max="12041" width="37.28515625" style="70" bestFit="1" customWidth="1"/>
    <col min="12042" max="12042" width="16.7109375" style="70" customWidth="1"/>
    <col min="12043" max="12043" width="15.7109375" style="70" customWidth="1"/>
    <col min="12044" max="12288" width="9.140625" style="70"/>
    <col min="12289" max="12289" width="5.7109375" style="70" customWidth="1"/>
    <col min="12290" max="12290" width="71.7109375" style="70" customWidth="1"/>
    <col min="12291" max="12296" width="16.7109375" style="70" customWidth="1"/>
    <col min="12297" max="12297" width="37.28515625" style="70" bestFit="1" customWidth="1"/>
    <col min="12298" max="12298" width="16.7109375" style="70" customWidth="1"/>
    <col min="12299" max="12299" width="15.7109375" style="70" customWidth="1"/>
    <col min="12300" max="12544" width="9.140625" style="70"/>
    <col min="12545" max="12545" width="5.7109375" style="70" customWidth="1"/>
    <col min="12546" max="12546" width="71.7109375" style="70" customWidth="1"/>
    <col min="12547" max="12552" width="16.7109375" style="70" customWidth="1"/>
    <col min="12553" max="12553" width="37.28515625" style="70" bestFit="1" customWidth="1"/>
    <col min="12554" max="12554" width="16.7109375" style="70" customWidth="1"/>
    <col min="12555" max="12555" width="15.7109375" style="70" customWidth="1"/>
    <col min="12556" max="12800" width="9.140625" style="70"/>
    <col min="12801" max="12801" width="5.7109375" style="70" customWidth="1"/>
    <col min="12802" max="12802" width="71.7109375" style="70" customWidth="1"/>
    <col min="12803" max="12808" width="16.7109375" style="70" customWidth="1"/>
    <col min="12809" max="12809" width="37.28515625" style="70" bestFit="1" customWidth="1"/>
    <col min="12810" max="12810" width="16.7109375" style="70" customWidth="1"/>
    <col min="12811" max="12811" width="15.7109375" style="70" customWidth="1"/>
    <col min="12812" max="13056" width="9.140625" style="70"/>
    <col min="13057" max="13057" width="5.7109375" style="70" customWidth="1"/>
    <col min="13058" max="13058" width="71.7109375" style="70" customWidth="1"/>
    <col min="13059" max="13064" width="16.7109375" style="70" customWidth="1"/>
    <col min="13065" max="13065" width="37.28515625" style="70" bestFit="1" customWidth="1"/>
    <col min="13066" max="13066" width="16.7109375" style="70" customWidth="1"/>
    <col min="13067" max="13067" width="15.7109375" style="70" customWidth="1"/>
    <col min="13068" max="13312" width="9.140625" style="70"/>
    <col min="13313" max="13313" width="5.7109375" style="70" customWidth="1"/>
    <col min="13314" max="13314" width="71.7109375" style="70" customWidth="1"/>
    <col min="13315" max="13320" width="16.7109375" style="70" customWidth="1"/>
    <col min="13321" max="13321" width="37.28515625" style="70" bestFit="1" customWidth="1"/>
    <col min="13322" max="13322" width="16.7109375" style="70" customWidth="1"/>
    <col min="13323" max="13323" width="15.7109375" style="70" customWidth="1"/>
    <col min="13324" max="13568" width="9.140625" style="70"/>
    <col min="13569" max="13569" width="5.7109375" style="70" customWidth="1"/>
    <col min="13570" max="13570" width="71.7109375" style="70" customWidth="1"/>
    <col min="13571" max="13576" width="16.7109375" style="70" customWidth="1"/>
    <col min="13577" max="13577" width="37.28515625" style="70" bestFit="1" customWidth="1"/>
    <col min="13578" max="13578" width="16.7109375" style="70" customWidth="1"/>
    <col min="13579" max="13579" width="15.7109375" style="70" customWidth="1"/>
    <col min="13580" max="13824" width="9.140625" style="70"/>
    <col min="13825" max="13825" width="5.7109375" style="70" customWidth="1"/>
    <col min="13826" max="13826" width="71.7109375" style="70" customWidth="1"/>
    <col min="13827" max="13832" width="16.7109375" style="70" customWidth="1"/>
    <col min="13833" max="13833" width="37.28515625" style="70" bestFit="1" customWidth="1"/>
    <col min="13834" max="13834" width="16.7109375" style="70" customWidth="1"/>
    <col min="13835" max="13835" width="15.7109375" style="70" customWidth="1"/>
    <col min="13836" max="14080" width="9.140625" style="70"/>
    <col min="14081" max="14081" width="5.7109375" style="70" customWidth="1"/>
    <col min="14082" max="14082" width="71.7109375" style="70" customWidth="1"/>
    <col min="14083" max="14088" width="16.7109375" style="70" customWidth="1"/>
    <col min="14089" max="14089" width="37.28515625" style="70" bestFit="1" customWidth="1"/>
    <col min="14090" max="14090" width="16.7109375" style="70" customWidth="1"/>
    <col min="14091" max="14091" width="15.7109375" style="70" customWidth="1"/>
    <col min="14092" max="14336" width="9.140625" style="70"/>
    <col min="14337" max="14337" width="5.7109375" style="70" customWidth="1"/>
    <col min="14338" max="14338" width="71.7109375" style="70" customWidth="1"/>
    <col min="14339" max="14344" width="16.7109375" style="70" customWidth="1"/>
    <col min="14345" max="14345" width="37.28515625" style="70" bestFit="1" customWidth="1"/>
    <col min="14346" max="14346" width="16.7109375" style="70" customWidth="1"/>
    <col min="14347" max="14347" width="15.7109375" style="70" customWidth="1"/>
    <col min="14348" max="14592" width="9.140625" style="70"/>
    <col min="14593" max="14593" width="5.7109375" style="70" customWidth="1"/>
    <col min="14594" max="14594" width="71.7109375" style="70" customWidth="1"/>
    <col min="14595" max="14600" width="16.7109375" style="70" customWidth="1"/>
    <col min="14601" max="14601" width="37.28515625" style="70" bestFit="1" customWidth="1"/>
    <col min="14602" max="14602" width="16.7109375" style="70" customWidth="1"/>
    <col min="14603" max="14603" width="15.7109375" style="70" customWidth="1"/>
    <col min="14604" max="14848" width="9.140625" style="70"/>
    <col min="14849" max="14849" width="5.7109375" style="70" customWidth="1"/>
    <col min="14850" max="14850" width="71.7109375" style="70" customWidth="1"/>
    <col min="14851" max="14856" width="16.7109375" style="70" customWidth="1"/>
    <col min="14857" max="14857" width="37.28515625" style="70" bestFit="1" customWidth="1"/>
    <col min="14858" max="14858" width="16.7109375" style="70" customWidth="1"/>
    <col min="14859" max="14859" width="15.7109375" style="70" customWidth="1"/>
    <col min="14860" max="15104" width="9.140625" style="70"/>
    <col min="15105" max="15105" width="5.7109375" style="70" customWidth="1"/>
    <col min="15106" max="15106" width="71.7109375" style="70" customWidth="1"/>
    <col min="15107" max="15112" width="16.7109375" style="70" customWidth="1"/>
    <col min="15113" max="15113" width="37.28515625" style="70" bestFit="1" customWidth="1"/>
    <col min="15114" max="15114" width="16.7109375" style="70" customWidth="1"/>
    <col min="15115" max="15115" width="15.7109375" style="70" customWidth="1"/>
    <col min="15116" max="15360" width="9.140625" style="70"/>
    <col min="15361" max="15361" width="5.7109375" style="70" customWidth="1"/>
    <col min="15362" max="15362" width="71.7109375" style="70" customWidth="1"/>
    <col min="15363" max="15368" width="16.7109375" style="70" customWidth="1"/>
    <col min="15369" max="15369" width="37.28515625" style="70" bestFit="1" customWidth="1"/>
    <col min="15370" max="15370" width="16.7109375" style="70" customWidth="1"/>
    <col min="15371" max="15371" width="15.7109375" style="70" customWidth="1"/>
    <col min="15372" max="15616" width="9.140625" style="70"/>
    <col min="15617" max="15617" width="5.7109375" style="70" customWidth="1"/>
    <col min="15618" max="15618" width="71.7109375" style="70" customWidth="1"/>
    <col min="15619" max="15624" width="16.7109375" style="70" customWidth="1"/>
    <col min="15625" max="15625" width="37.28515625" style="70" bestFit="1" customWidth="1"/>
    <col min="15626" max="15626" width="16.7109375" style="70" customWidth="1"/>
    <col min="15627" max="15627" width="15.7109375" style="70" customWidth="1"/>
    <col min="15628" max="15872" width="9.140625" style="70"/>
    <col min="15873" max="15873" width="5.7109375" style="70" customWidth="1"/>
    <col min="15874" max="15874" width="71.7109375" style="70" customWidth="1"/>
    <col min="15875" max="15880" width="16.7109375" style="70" customWidth="1"/>
    <col min="15881" max="15881" width="37.28515625" style="70" bestFit="1" customWidth="1"/>
    <col min="15882" max="15882" width="16.7109375" style="70" customWidth="1"/>
    <col min="15883" max="15883" width="15.7109375" style="70" customWidth="1"/>
    <col min="15884" max="16128" width="9.140625" style="70"/>
    <col min="16129" max="16129" width="5.7109375" style="70" customWidth="1"/>
    <col min="16130" max="16130" width="71.7109375" style="70" customWidth="1"/>
    <col min="16131" max="16136" width="16.7109375" style="70" customWidth="1"/>
    <col min="16137" max="16137" width="37.28515625" style="70" bestFit="1" customWidth="1"/>
    <col min="16138" max="16138" width="16.7109375" style="70" customWidth="1"/>
    <col min="16139" max="16139" width="15.7109375" style="70" customWidth="1"/>
    <col min="16140" max="16384" width="9.140625" style="70"/>
  </cols>
  <sheetData>
    <row r="1" spans="1:15" ht="15.75" x14ac:dyDescent="0.25">
      <c r="A1" s="289" t="s">
        <v>317</v>
      </c>
      <c r="B1" s="127"/>
      <c r="C1" s="127"/>
      <c r="D1" s="127"/>
      <c r="E1" s="127"/>
      <c r="F1" s="127"/>
      <c r="G1" s="127"/>
    </row>
    <row r="2" spans="1:15" x14ac:dyDescent="0.25">
      <c r="A2" s="69"/>
      <c r="B2" s="127"/>
      <c r="C2" s="127"/>
      <c r="D2" s="127"/>
      <c r="E2" s="127"/>
      <c r="F2" s="127"/>
      <c r="G2" s="127"/>
    </row>
    <row r="3" spans="1:15" ht="15.75" x14ac:dyDescent="0.25">
      <c r="A3" s="586" t="s">
        <v>318</v>
      </c>
      <c r="B3" s="586"/>
      <c r="C3" s="586"/>
      <c r="D3" s="586"/>
      <c r="E3" s="586"/>
      <c r="F3" s="586"/>
      <c r="G3" s="586"/>
      <c r="H3" s="586"/>
      <c r="I3" s="586"/>
      <c r="J3" s="586"/>
    </row>
    <row r="4" spans="1:15" ht="15.75" x14ac:dyDescent="0.25">
      <c r="A4" s="222"/>
      <c r="B4" s="222"/>
      <c r="C4" s="222"/>
      <c r="D4" s="587" t="str">
        <f>'1'!E5</f>
        <v>KABUPATEN/KOTA</v>
      </c>
      <c r="E4" s="588" t="str">
        <f>'1'!F5</f>
        <v>….......</v>
      </c>
      <c r="F4" s="222"/>
      <c r="G4" s="586"/>
      <c r="H4" s="586"/>
      <c r="I4" s="586"/>
      <c r="J4" s="586"/>
      <c r="K4" s="107"/>
      <c r="L4" s="107"/>
      <c r="M4" s="107"/>
      <c r="N4" s="107"/>
      <c r="O4" s="107"/>
    </row>
    <row r="5" spans="1:15" ht="15.75" x14ac:dyDescent="0.25">
      <c r="A5" s="222"/>
      <c r="B5" s="222"/>
      <c r="C5" s="222"/>
      <c r="D5" s="587" t="str">
        <f>'1'!E6</f>
        <v>TAHUN</v>
      </c>
      <c r="E5" s="588" t="str">
        <f>'1'!F6</f>
        <v>….......</v>
      </c>
      <c r="F5" s="586"/>
      <c r="G5" s="586"/>
      <c r="H5" s="586"/>
      <c r="I5" s="586"/>
      <c r="J5" s="586"/>
    </row>
    <row r="6" spans="1:15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</row>
    <row r="7" spans="1:15" ht="26.25" customHeight="1" x14ac:dyDescent="0.25">
      <c r="A7" s="1070" t="s">
        <v>2</v>
      </c>
      <c r="B7" s="1089" t="s">
        <v>319</v>
      </c>
      <c r="C7" s="849" t="s">
        <v>320</v>
      </c>
      <c r="D7" s="849"/>
      <c r="E7" s="849"/>
      <c r="F7" s="849"/>
      <c r="G7" s="849"/>
      <c r="H7" s="849"/>
      <c r="I7" s="850"/>
      <c r="J7" s="850"/>
    </row>
    <row r="8" spans="1:15" ht="33" customHeight="1" x14ac:dyDescent="0.25">
      <c r="A8" s="1071"/>
      <c r="B8" s="1077"/>
      <c r="C8" s="851" t="s">
        <v>321</v>
      </c>
      <c r="D8" s="851" t="s">
        <v>322</v>
      </c>
      <c r="E8" s="851" t="s">
        <v>323</v>
      </c>
      <c r="F8" s="760" t="s">
        <v>324</v>
      </c>
      <c r="G8" s="760" t="s">
        <v>325</v>
      </c>
      <c r="H8" s="760" t="s">
        <v>326</v>
      </c>
      <c r="I8" s="1015" t="s">
        <v>327</v>
      </c>
      <c r="J8" s="760" t="s">
        <v>256</v>
      </c>
    </row>
    <row r="9" spans="1:15" s="908" customFormat="1" ht="12" x14ac:dyDescent="0.25">
      <c r="A9" s="906">
        <v>1</v>
      </c>
      <c r="B9" s="906">
        <v>2</v>
      </c>
      <c r="C9" s="906">
        <v>3</v>
      </c>
      <c r="D9" s="906">
        <v>4</v>
      </c>
      <c r="E9" s="906">
        <v>5</v>
      </c>
      <c r="F9" s="906">
        <v>6</v>
      </c>
      <c r="G9" s="906">
        <v>7</v>
      </c>
      <c r="H9" s="906">
        <v>8</v>
      </c>
      <c r="I9" s="906">
        <v>9</v>
      </c>
      <c r="J9" s="906">
        <v>10</v>
      </c>
    </row>
    <row r="10" spans="1:15" ht="18.75" customHeight="1" x14ac:dyDescent="0.25">
      <c r="A10" s="1088" t="s">
        <v>328</v>
      </c>
      <c r="B10" s="1088"/>
      <c r="C10" s="1088"/>
      <c r="D10" s="1088"/>
      <c r="E10" s="1088"/>
      <c r="F10" s="1088"/>
      <c r="G10" s="1088"/>
      <c r="H10" s="1088"/>
      <c r="I10" s="1088"/>
      <c r="J10" s="1088"/>
    </row>
    <row r="11" spans="1:15" ht="17.25" customHeight="1" x14ac:dyDescent="0.25">
      <c r="A11" s="72">
        <v>1</v>
      </c>
      <c r="B11" s="72" t="s">
        <v>329</v>
      </c>
      <c r="C11" s="72"/>
      <c r="D11" s="72"/>
      <c r="E11" s="72"/>
      <c r="F11" s="72"/>
      <c r="G11" s="72"/>
      <c r="H11" s="72"/>
      <c r="I11" s="72"/>
      <c r="J11" s="128">
        <f>SUM(C11:I11)</f>
        <v>0</v>
      </c>
    </row>
    <row r="12" spans="1:15" ht="17.25" customHeight="1" x14ac:dyDescent="0.25">
      <c r="A12" s="72">
        <v>2</v>
      </c>
      <c r="B12" s="129" t="s">
        <v>330</v>
      </c>
      <c r="C12" s="72"/>
      <c r="D12" s="72"/>
      <c r="E12" s="72"/>
      <c r="F12" s="72"/>
      <c r="G12" s="72"/>
      <c r="H12" s="72"/>
      <c r="I12" s="72"/>
      <c r="J12" s="128">
        <f>SUM(C12:I12)</f>
        <v>0</v>
      </c>
    </row>
    <row r="13" spans="1:15" ht="16.5" customHeight="1" x14ac:dyDescent="0.25">
      <c r="A13" s="1088" t="s">
        <v>331</v>
      </c>
      <c r="B13" s="1088"/>
      <c r="C13" s="1088"/>
      <c r="D13" s="1088"/>
      <c r="E13" s="1088"/>
      <c r="F13" s="1088"/>
      <c r="G13" s="1088"/>
      <c r="H13" s="1088"/>
      <c r="I13" s="1088"/>
      <c r="J13" s="1088"/>
    </row>
    <row r="14" spans="1:15" ht="17.100000000000001" customHeight="1" x14ac:dyDescent="0.25">
      <c r="A14" s="72">
        <v>1</v>
      </c>
      <c r="B14" s="72" t="s">
        <v>332</v>
      </c>
      <c r="C14" s="72"/>
      <c r="D14" s="72"/>
      <c r="E14" s="72"/>
      <c r="F14" s="72"/>
      <c r="G14" s="72"/>
      <c r="H14" s="72"/>
      <c r="I14" s="72"/>
      <c r="J14" s="128">
        <f t="shared" ref="J14:J42" si="0">SUM(C14:I14)</f>
        <v>0</v>
      </c>
    </row>
    <row r="15" spans="1:15" ht="17.100000000000001" customHeight="1" x14ac:dyDescent="0.25">
      <c r="A15" s="72"/>
      <c r="B15" s="72" t="s">
        <v>333</v>
      </c>
      <c r="C15" s="72"/>
      <c r="D15" s="72"/>
      <c r="E15" s="72"/>
      <c r="F15" s="72"/>
      <c r="G15" s="72"/>
      <c r="H15" s="72"/>
      <c r="I15" s="72"/>
      <c r="J15" s="128">
        <f t="shared" si="0"/>
        <v>0</v>
      </c>
    </row>
    <row r="16" spans="1:15" ht="17.100000000000001" customHeight="1" x14ac:dyDescent="0.25">
      <c r="A16" s="72">
        <v>2</v>
      </c>
      <c r="B16" s="72" t="s">
        <v>334</v>
      </c>
      <c r="C16" s="72"/>
      <c r="D16" s="72"/>
      <c r="E16" s="72"/>
      <c r="F16" s="72"/>
      <c r="G16" s="72"/>
      <c r="H16" s="72"/>
      <c r="I16" s="72"/>
      <c r="J16" s="128">
        <f t="shared" si="0"/>
        <v>0</v>
      </c>
    </row>
    <row r="17" spans="1:10" ht="17.100000000000001" customHeight="1" x14ac:dyDescent="0.25">
      <c r="A17" s="72">
        <v>3</v>
      </c>
      <c r="B17" s="72" t="s">
        <v>335</v>
      </c>
      <c r="C17" s="72"/>
      <c r="D17" s="72"/>
      <c r="E17" s="72"/>
      <c r="F17" s="72"/>
      <c r="G17" s="72"/>
      <c r="H17" s="72"/>
      <c r="I17" s="72"/>
      <c r="J17" s="128">
        <f t="shared" si="0"/>
        <v>0</v>
      </c>
    </row>
    <row r="18" spans="1:10" ht="17.100000000000001" customHeight="1" x14ac:dyDescent="0.25">
      <c r="A18" s="72">
        <v>4</v>
      </c>
      <c r="B18" s="72" t="s">
        <v>336</v>
      </c>
      <c r="C18" s="72"/>
      <c r="D18" s="72"/>
      <c r="E18" s="72"/>
      <c r="F18" s="72"/>
      <c r="G18" s="72"/>
      <c r="H18" s="72"/>
      <c r="I18" s="72"/>
      <c r="J18" s="128">
        <f t="shared" si="0"/>
        <v>0</v>
      </c>
    </row>
    <row r="19" spans="1:10" ht="17.100000000000001" customHeight="1" x14ac:dyDescent="0.25">
      <c r="A19" s="1088" t="s">
        <v>337</v>
      </c>
      <c r="B19" s="1088"/>
      <c r="C19" s="1088"/>
      <c r="D19" s="1088"/>
      <c r="E19" s="1088"/>
      <c r="F19" s="1088"/>
      <c r="G19" s="1088"/>
      <c r="H19" s="1088"/>
      <c r="I19" s="1088"/>
      <c r="J19" s="1088"/>
    </row>
    <row r="20" spans="1:10" ht="17.100000000000001" customHeight="1" x14ac:dyDescent="0.25">
      <c r="A20" s="72">
        <v>1</v>
      </c>
      <c r="B20" s="72" t="s">
        <v>338</v>
      </c>
      <c r="C20" s="72"/>
      <c r="D20" s="72"/>
      <c r="E20" s="72"/>
      <c r="F20" s="72"/>
      <c r="G20" s="72"/>
      <c r="H20" s="72"/>
      <c r="I20" s="72"/>
      <c r="J20" s="128">
        <f t="shared" si="0"/>
        <v>0</v>
      </c>
    </row>
    <row r="21" spans="1:10" ht="17.100000000000001" customHeight="1" x14ac:dyDescent="0.25">
      <c r="A21" s="72">
        <v>2</v>
      </c>
      <c r="B21" s="72" t="s">
        <v>339</v>
      </c>
      <c r="C21" s="72"/>
      <c r="D21" s="72"/>
      <c r="E21" s="72"/>
      <c r="F21" s="72"/>
      <c r="G21" s="72"/>
      <c r="H21" s="72"/>
      <c r="I21" s="72"/>
      <c r="J21" s="128">
        <f t="shared" si="0"/>
        <v>0</v>
      </c>
    </row>
    <row r="22" spans="1:10" ht="17.100000000000001" customHeight="1" x14ac:dyDescent="0.25">
      <c r="A22" s="72">
        <v>3</v>
      </c>
      <c r="B22" s="130" t="s">
        <v>340</v>
      </c>
      <c r="C22" s="72"/>
      <c r="D22" s="72"/>
      <c r="E22" s="72"/>
      <c r="F22" s="72"/>
      <c r="G22" s="72"/>
      <c r="H22" s="72"/>
      <c r="I22" s="72"/>
      <c r="J22" s="128">
        <f t="shared" si="0"/>
        <v>0</v>
      </c>
    </row>
    <row r="23" spans="1:10" ht="17.100000000000001" customHeight="1" x14ac:dyDescent="0.25">
      <c r="A23" s="72">
        <v>4</v>
      </c>
      <c r="B23" s="130" t="s">
        <v>341</v>
      </c>
      <c r="C23" s="72"/>
      <c r="D23" s="72"/>
      <c r="E23" s="72"/>
      <c r="F23" s="72"/>
      <c r="G23" s="72"/>
      <c r="H23" s="72"/>
      <c r="I23" s="72"/>
      <c r="J23" s="128">
        <f t="shared" si="0"/>
        <v>0</v>
      </c>
    </row>
    <row r="24" spans="1:10" ht="17.100000000000001" customHeight="1" x14ac:dyDescent="0.25">
      <c r="A24" s="72">
        <v>5</v>
      </c>
      <c r="B24" s="130" t="s">
        <v>342</v>
      </c>
      <c r="C24" s="72"/>
      <c r="D24" s="72"/>
      <c r="E24" s="72"/>
      <c r="F24" s="72"/>
      <c r="G24" s="72"/>
      <c r="H24" s="72"/>
      <c r="I24" s="72"/>
      <c r="J24" s="128">
        <f t="shared" si="0"/>
        <v>0</v>
      </c>
    </row>
    <row r="25" spans="1:10" ht="17.100000000000001" customHeight="1" x14ac:dyDescent="0.25">
      <c r="A25" s="72">
        <v>6</v>
      </c>
      <c r="B25" s="1016" t="s">
        <v>343</v>
      </c>
      <c r="C25" s="72"/>
      <c r="D25" s="72"/>
      <c r="E25" s="72"/>
      <c r="F25" s="72"/>
      <c r="G25" s="72"/>
      <c r="H25" s="72"/>
      <c r="I25" s="72"/>
      <c r="J25" s="128">
        <f t="shared" si="0"/>
        <v>0</v>
      </c>
    </row>
    <row r="26" spans="1:10" ht="17.100000000000001" customHeight="1" x14ac:dyDescent="0.25">
      <c r="A26" s="72">
        <v>7</v>
      </c>
      <c r="B26" s="1016" t="s">
        <v>344</v>
      </c>
      <c r="C26" s="72"/>
      <c r="D26" s="72"/>
      <c r="E26" s="72"/>
      <c r="F26" s="72"/>
      <c r="G26" s="72"/>
      <c r="H26" s="72"/>
      <c r="I26" s="72"/>
      <c r="J26" s="128">
        <f t="shared" si="0"/>
        <v>0</v>
      </c>
    </row>
    <row r="27" spans="1:10" ht="17.100000000000001" customHeight="1" x14ac:dyDescent="0.25">
      <c r="A27" s="72">
        <v>8</v>
      </c>
      <c r="B27" s="1017" t="s">
        <v>345</v>
      </c>
      <c r="C27" s="72"/>
      <c r="D27" s="72"/>
      <c r="E27" s="72"/>
      <c r="F27" s="72"/>
      <c r="G27" s="72"/>
      <c r="H27" s="72"/>
      <c r="I27" s="72"/>
      <c r="J27" s="128">
        <f t="shared" si="0"/>
        <v>0</v>
      </c>
    </row>
    <row r="28" spans="1:10" ht="17.100000000000001" customHeight="1" x14ac:dyDescent="0.25">
      <c r="A28" s="72">
        <v>9</v>
      </c>
      <c r="B28" s="1017" t="s">
        <v>346</v>
      </c>
      <c r="C28" s="72"/>
      <c r="D28" s="72"/>
      <c r="E28" s="72"/>
      <c r="F28" s="72"/>
      <c r="G28" s="72"/>
      <c r="H28" s="72"/>
      <c r="I28" s="72"/>
      <c r="J28" s="128">
        <f t="shared" si="0"/>
        <v>0</v>
      </c>
    </row>
    <row r="29" spans="1:10" ht="17.100000000000001" customHeight="1" x14ac:dyDescent="0.25">
      <c r="A29" s="72">
        <v>10</v>
      </c>
      <c r="B29" s="70" t="s">
        <v>347</v>
      </c>
      <c r="C29" s="72"/>
      <c r="D29" s="72"/>
      <c r="E29" s="72"/>
      <c r="F29" s="72"/>
      <c r="G29" s="72"/>
      <c r="H29" s="72"/>
      <c r="I29" s="72"/>
      <c r="J29" s="128">
        <f t="shared" si="0"/>
        <v>0</v>
      </c>
    </row>
    <row r="30" spans="1:10" ht="17.100000000000001" customHeight="1" x14ac:dyDescent="0.25">
      <c r="A30" s="72">
        <v>11</v>
      </c>
      <c r="B30" s="70" t="s">
        <v>348</v>
      </c>
      <c r="C30" s="72"/>
      <c r="D30" s="72"/>
      <c r="E30" s="72"/>
      <c r="F30" s="72"/>
      <c r="G30" s="72"/>
      <c r="H30" s="72"/>
      <c r="I30" s="72"/>
      <c r="J30" s="128">
        <f t="shared" si="0"/>
        <v>0</v>
      </c>
    </row>
    <row r="31" spans="1:10" ht="17.100000000000001" customHeight="1" x14ac:dyDescent="0.25">
      <c r="A31" s="1088" t="s">
        <v>349</v>
      </c>
      <c r="B31" s="1088"/>
      <c r="C31" s="1088"/>
      <c r="D31" s="1088"/>
      <c r="E31" s="1088"/>
      <c r="F31" s="1088"/>
      <c r="G31" s="1088"/>
      <c r="H31" s="1088"/>
      <c r="I31" s="1088"/>
      <c r="J31" s="1088"/>
    </row>
    <row r="32" spans="1:10" ht="17.100000000000001" customHeight="1" x14ac:dyDescent="0.25">
      <c r="A32" s="131">
        <v>1</v>
      </c>
      <c r="B32" s="130" t="s">
        <v>350</v>
      </c>
      <c r="C32" s="72"/>
      <c r="D32" s="72"/>
      <c r="E32" s="72"/>
      <c r="F32" s="72"/>
      <c r="G32" s="132"/>
      <c r="H32" s="132"/>
      <c r="I32" s="132"/>
      <c r="J32" s="128">
        <f t="shared" si="0"/>
        <v>0</v>
      </c>
    </row>
    <row r="33" spans="1:10" ht="17.100000000000001" customHeight="1" x14ac:dyDescent="0.25">
      <c r="A33" s="131">
        <v>2</v>
      </c>
      <c r="B33" s="130" t="s">
        <v>351</v>
      </c>
      <c r="C33" s="72"/>
      <c r="D33" s="72"/>
      <c r="E33" s="72"/>
      <c r="F33" s="72"/>
      <c r="G33" s="132"/>
      <c r="H33" s="132"/>
      <c r="I33" s="132"/>
      <c r="J33" s="128">
        <f t="shared" si="0"/>
        <v>0</v>
      </c>
    </row>
    <row r="34" spans="1:10" ht="17.100000000000001" customHeight="1" x14ac:dyDescent="0.25">
      <c r="A34" s="131">
        <v>3</v>
      </c>
      <c r="B34" s="130" t="s">
        <v>352</v>
      </c>
      <c r="C34" s="72"/>
      <c r="D34" s="72"/>
      <c r="E34" s="72"/>
      <c r="F34" s="72"/>
      <c r="G34" s="132"/>
      <c r="H34" s="132"/>
      <c r="I34" s="132"/>
      <c r="J34" s="128">
        <f t="shared" si="0"/>
        <v>0</v>
      </c>
    </row>
    <row r="35" spans="1:10" ht="17.100000000000001" customHeight="1" x14ac:dyDescent="0.25">
      <c r="A35" s="131">
        <v>4</v>
      </c>
      <c r="B35" s="130" t="s">
        <v>353</v>
      </c>
      <c r="C35" s="72"/>
      <c r="D35" s="72"/>
      <c r="E35" s="72"/>
      <c r="F35" s="72"/>
      <c r="G35" s="132"/>
      <c r="H35" s="132"/>
      <c r="I35" s="132"/>
      <c r="J35" s="128">
        <f t="shared" si="0"/>
        <v>0</v>
      </c>
    </row>
    <row r="36" spans="1:10" ht="16.5" customHeight="1" x14ac:dyDescent="0.25">
      <c r="A36" s="131">
        <v>5</v>
      </c>
      <c r="B36" s="1016" t="s">
        <v>354</v>
      </c>
      <c r="C36" s="72"/>
      <c r="D36" s="72"/>
      <c r="E36" s="72"/>
      <c r="F36" s="72"/>
      <c r="G36" s="132"/>
      <c r="H36" s="132"/>
      <c r="I36" s="132"/>
      <c r="J36" s="128">
        <f t="shared" si="0"/>
        <v>0</v>
      </c>
    </row>
    <row r="37" spans="1:10" ht="17.25" customHeight="1" x14ac:dyDescent="0.25">
      <c r="A37" s="131">
        <v>6</v>
      </c>
      <c r="B37" s="1018" t="s">
        <v>355</v>
      </c>
      <c r="C37" s="72"/>
      <c r="D37" s="72"/>
      <c r="E37" s="72"/>
      <c r="F37" s="72"/>
      <c r="G37" s="132"/>
      <c r="H37" s="132"/>
      <c r="I37" s="132"/>
      <c r="J37" s="128">
        <f t="shared" si="0"/>
        <v>0</v>
      </c>
    </row>
    <row r="38" spans="1:10" ht="17.25" customHeight="1" x14ac:dyDescent="0.25">
      <c r="A38" s="131">
        <v>7</v>
      </c>
      <c r="B38" s="72" t="s">
        <v>356</v>
      </c>
      <c r="C38" s="72"/>
      <c r="D38" s="72"/>
      <c r="E38" s="72"/>
      <c r="F38" s="72"/>
      <c r="G38" s="132"/>
      <c r="H38" s="132"/>
      <c r="I38" s="132"/>
      <c r="J38" s="128">
        <f t="shared" si="0"/>
        <v>0</v>
      </c>
    </row>
    <row r="39" spans="1:10" ht="17.25" customHeight="1" x14ac:dyDescent="0.25">
      <c r="A39" s="131">
        <v>8</v>
      </c>
      <c r="B39" s="1018" t="s">
        <v>357</v>
      </c>
      <c r="C39" s="72"/>
      <c r="D39" s="72"/>
      <c r="E39" s="72"/>
      <c r="F39" s="72"/>
      <c r="G39" s="132"/>
      <c r="H39" s="132"/>
      <c r="I39" s="132"/>
      <c r="J39" s="128">
        <f t="shared" si="0"/>
        <v>0</v>
      </c>
    </row>
    <row r="40" spans="1:10" ht="17.25" customHeight="1" x14ac:dyDescent="0.25">
      <c r="A40" s="131">
        <v>9</v>
      </c>
      <c r="B40" s="72" t="s">
        <v>358</v>
      </c>
      <c r="C40" s="72"/>
      <c r="D40" s="72"/>
      <c r="E40" s="72"/>
      <c r="F40" s="72"/>
      <c r="G40" s="132"/>
      <c r="H40" s="132"/>
      <c r="I40" s="132"/>
      <c r="J40" s="128">
        <f t="shared" si="0"/>
        <v>0</v>
      </c>
    </row>
    <row r="41" spans="1:10" ht="17.25" customHeight="1" x14ac:dyDescent="0.25">
      <c r="A41" s="131">
        <v>10</v>
      </c>
      <c r="B41" s="72" t="s">
        <v>359</v>
      </c>
      <c r="C41" s="72"/>
      <c r="D41" s="72"/>
      <c r="E41" s="72"/>
      <c r="F41" s="72"/>
      <c r="G41" s="72"/>
      <c r="H41" s="72"/>
      <c r="I41" s="72"/>
      <c r="J41" s="128">
        <f t="shared" si="0"/>
        <v>0</v>
      </c>
    </row>
    <row r="42" spans="1:10" ht="17.25" customHeight="1" thickBot="1" x14ac:dyDescent="0.3">
      <c r="A42" s="131">
        <v>11</v>
      </c>
      <c r="B42" s="72" t="s">
        <v>360</v>
      </c>
      <c r="C42" s="72"/>
      <c r="D42" s="72"/>
      <c r="E42" s="72"/>
      <c r="F42" s="72"/>
      <c r="G42" s="72"/>
      <c r="H42" s="72"/>
      <c r="I42" s="72"/>
      <c r="J42" s="128">
        <f t="shared" si="0"/>
        <v>0</v>
      </c>
    </row>
    <row r="43" spans="1:10" x14ac:dyDescent="0.25">
      <c r="A43" s="104"/>
      <c r="B43" s="104"/>
      <c r="C43" s="104"/>
      <c r="D43" s="104"/>
      <c r="E43" s="104"/>
      <c r="F43" s="104"/>
      <c r="G43" s="104"/>
      <c r="H43" s="104"/>
      <c r="I43" s="104"/>
      <c r="J43" s="104"/>
    </row>
    <row r="44" spans="1:10" x14ac:dyDescent="0.25">
      <c r="A44" s="727" t="s">
        <v>361</v>
      </c>
      <c r="B44" s="727"/>
    </row>
  </sheetData>
  <mergeCells count="6">
    <mergeCell ref="A31:J31"/>
    <mergeCell ref="A7:A8"/>
    <mergeCell ref="B7:B8"/>
    <mergeCell ref="A10:J10"/>
    <mergeCell ref="A13:J13"/>
    <mergeCell ref="A19:J19"/>
  </mergeCells>
  <printOptions horizontalCentered="1"/>
  <pageMargins left="1.7" right="0.9" top="1.1499999999999999" bottom="0.9" header="0" footer="0"/>
  <pageSetup paperSize="9" scale="51" orientation="landscape" horizontalDpi="300" verticalDpi="300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B331E-B087-4BDE-9A4A-6F87283E2E39}">
  <sheetPr codeName="Sheet12">
    <tabColor rgb="FF92D050"/>
    <pageSetUpPr fitToPage="1"/>
  </sheetPr>
  <dimension ref="A1:X39"/>
  <sheetViews>
    <sheetView zoomScale="60" zoomScaleNormal="60" workbookViewId="0">
      <selection activeCell="J27" sqref="J27"/>
    </sheetView>
  </sheetViews>
  <sheetFormatPr defaultColWidth="21.7109375" defaultRowHeight="15" x14ac:dyDescent="0.25"/>
  <cols>
    <col min="1" max="1" width="5.7109375" style="70" customWidth="1"/>
    <col min="2" max="3" width="21.7109375" style="70" customWidth="1"/>
    <col min="4" max="24" width="14.5703125" style="70" customWidth="1"/>
    <col min="25" max="253" width="9.140625" style="70" customWidth="1"/>
    <col min="254" max="254" width="5.7109375" style="70" customWidth="1"/>
    <col min="255" max="256" width="21.7109375" style="70"/>
    <col min="257" max="257" width="5.7109375" style="70" customWidth="1"/>
    <col min="258" max="259" width="21.7109375" style="70"/>
    <col min="260" max="280" width="11.7109375" style="70" customWidth="1"/>
    <col min="281" max="509" width="9.140625" style="70" customWidth="1"/>
    <col min="510" max="510" width="5.7109375" style="70" customWidth="1"/>
    <col min="511" max="512" width="21.7109375" style="70"/>
    <col min="513" max="513" width="5.7109375" style="70" customWidth="1"/>
    <col min="514" max="515" width="21.7109375" style="70"/>
    <col min="516" max="536" width="11.7109375" style="70" customWidth="1"/>
    <col min="537" max="765" width="9.140625" style="70" customWidth="1"/>
    <col min="766" max="766" width="5.7109375" style="70" customWidth="1"/>
    <col min="767" max="768" width="21.7109375" style="70"/>
    <col min="769" max="769" width="5.7109375" style="70" customWidth="1"/>
    <col min="770" max="771" width="21.7109375" style="70"/>
    <col min="772" max="792" width="11.7109375" style="70" customWidth="1"/>
    <col min="793" max="1021" width="9.140625" style="70" customWidth="1"/>
    <col min="1022" max="1022" width="5.7109375" style="70" customWidth="1"/>
    <col min="1023" max="1024" width="21.7109375" style="70"/>
    <col min="1025" max="1025" width="5.7109375" style="70" customWidth="1"/>
    <col min="1026" max="1027" width="21.7109375" style="70"/>
    <col min="1028" max="1048" width="11.7109375" style="70" customWidth="1"/>
    <col min="1049" max="1277" width="9.140625" style="70" customWidth="1"/>
    <col min="1278" max="1278" width="5.7109375" style="70" customWidth="1"/>
    <col min="1279" max="1280" width="21.7109375" style="70"/>
    <col min="1281" max="1281" width="5.7109375" style="70" customWidth="1"/>
    <col min="1282" max="1283" width="21.7109375" style="70"/>
    <col min="1284" max="1304" width="11.7109375" style="70" customWidth="1"/>
    <col min="1305" max="1533" width="9.140625" style="70" customWidth="1"/>
    <col min="1534" max="1534" width="5.7109375" style="70" customWidth="1"/>
    <col min="1535" max="1536" width="21.7109375" style="70"/>
    <col min="1537" max="1537" width="5.7109375" style="70" customWidth="1"/>
    <col min="1538" max="1539" width="21.7109375" style="70"/>
    <col min="1540" max="1560" width="11.7109375" style="70" customWidth="1"/>
    <col min="1561" max="1789" width="9.140625" style="70" customWidth="1"/>
    <col min="1790" max="1790" width="5.7109375" style="70" customWidth="1"/>
    <col min="1791" max="1792" width="21.7109375" style="70"/>
    <col min="1793" max="1793" width="5.7109375" style="70" customWidth="1"/>
    <col min="1794" max="1795" width="21.7109375" style="70"/>
    <col min="1796" max="1816" width="11.7109375" style="70" customWidth="1"/>
    <col min="1817" max="2045" width="9.140625" style="70" customWidth="1"/>
    <col min="2046" max="2046" width="5.7109375" style="70" customWidth="1"/>
    <col min="2047" max="2048" width="21.7109375" style="70"/>
    <col min="2049" max="2049" width="5.7109375" style="70" customWidth="1"/>
    <col min="2050" max="2051" width="21.7109375" style="70"/>
    <col min="2052" max="2072" width="11.7109375" style="70" customWidth="1"/>
    <col min="2073" max="2301" width="9.140625" style="70" customWidth="1"/>
    <col min="2302" max="2302" width="5.7109375" style="70" customWidth="1"/>
    <col min="2303" max="2304" width="21.7109375" style="70"/>
    <col min="2305" max="2305" width="5.7109375" style="70" customWidth="1"/>
    <col min="2306" max="2307" width="21.7109375" style="70"/>
    <col min="2308" max="2328" width="11.7109375" style="70" customWidth="1"/>
    <col min="2329" max="2557" width="9.140625" style="70" customWidth="1"/>
    <col min="2558" max="2558" width="5.7109375" style="70" customWidth="1"/>
    <col min="2559" max="2560" width="21.7109375" style="70"/>
    <col min="2561" max="2561" width="5.7109375" style="70" customWidth="1"/>
    <col min="2562" max="2563" width="21.7109375" style="70"/>
    <col min="2564" max="2584" width="11.7109375" style="70" customWidth="1"/>
    <col min="2585" max="2813" width="9.140625" style="70" customWidth="1"/>
    <col min="2814" max="2814" width="5.7109375" style="70" customWidth="1"/>
    <col min="2815" max="2816" width="21.7109375" style="70"/>
    <col min="2817" max="2817" width="5.7109375" style="70" customWidth="1"/>
    <col min="2818" max="2819" width="21.7109375" style="70"/>
    <col min="2820" max="2840" width="11.7109375" style="70" customWidth="1"/>
    <col min="2841" max="3069" width="9.140625" style="70" customWidth="1"/>
    <col min="3070" max="3070" width="5.7109375" style="70" customWidth="1"/>
    <col min="3071" max="3072" width="21.7109375" style="70"/>
    <col min="3073" max="3073" width="5.7109375" style="70" customWidth="1"/>
    <col min="3074" max="3075" width="21.7109375" style="70"/>
    <col min="3076" max="3096" width="11.7109375" style="70" customWidth="1"/>
    <col min="3097" max="3325" width="9.140625" style="70" customWidth="1"/>
    <col min="3326" max="3326" width="5.7109375" style="70" customWidth="1"/>
    <col min="3327" max="3328" width="21.7109375" style="70"/>
    <col min="3329" max="3329" width="5.7109375" style="70" customWidth="1"/>
    <col min="3330" max="3331" width="21.7109375" style="70"/>
    <col min="3332" max="3352" width="11.7109375" style="70" customWidth="1"/>
    <col min="3353" max="3581" width="9.140625" style="70" customWidth="1"/>
    <col min="3582" max="3582" width="5.7109375" style="70" customWidth="1"/>
    <col min="3583" max="3584" width="21.7109375" style="70"/>
    <col min="3585" max="3585" width="5.7109375" style="70" customWidth="1"/>
    <col min="3586" max="3587" width="21.7109375" style="70"/>
    <col min="3588" max="3608" width="11.7109375" style="70" customWidth="1"/>
    <col min="3609" max="3837" width="9.140625" style="70" customWidth="1"/>
    <col min="3838" max="3838" width="5.7109375" style="70" customWidth="1"/>
    <col min="3839" max="3840" width="21.7109375" style="70"/>
    <col min="3841" max="3841" width="5.7109375" style="70" customWidth="1"/>
    <col min="3842" max="3843" width="21.7109375" style="70"/>
    <col min="3844" max="3864" width="11.7109375" style="70" customWidth="1"/>
    <col min="3865" max="4093" width="9.140625" style="70" customWidth="1"/>
    <col min="4094" max="4094" width="5.7109375" style="70" customWidth="1"/>
    <col min="4095" max="4096" width="21.7109375" style="70"/>
    <col min="4097" max="4097" width="5.7109375" style="70" customWidth="1"/>
    <col min="4098" max="4099" width="21.7109375" style="70"/>
    <col min="4100" max="4120" width="11.7109375" style="70" customWidth="1"/>
    <col min="4121" max="4349" width="9.140625" style="70" customWidth="1"/>
    <col min="4350" max="4350" width="5.7109375" style="70" customWidth="1"/>
    <col min="4351" max="4352" width="21.7109375" style="70"/>
    <col min="4353" max="4353" width="5.7109375" style="70" customWidth="1"/>
    <col min="4354" max="4355" width="21.7109375" style="70"/>
    <col min="4356" max="4376" width="11.7109375" style="70" customWidth="1"/>
    <col min="4377" max="4605" width="9.140625" style="70" customWidth="1"/>
    <col min="4606" max="4606" width="5.7109375" style="70" customWidth="1"/>
    <col min="4607" max="4608" width="21.7109375" style="70"/>
    <col min="4609" max="4609" width="5.7109375" style="70" customWidth="1"/>
    <col min="4610" max="4611" width="21.7109375" style="70"/>
    <col min="4612" max="4632" width="11.7109375" style="70" customWidth="1"/>
    <col min="4633" max="4861" width="9.140625" style="70" customWidth="1"/>
    <col min="4862" max="4862" width="5.7109375" style="70" customWidth="1"/>
    <col min="4863" max="4864" width="21.7109375" style="70"/>
    <col min="4865" max="4865" width="5.7109375" style="70" customWidth="1"/>
    <col min="4866" max="4867" width="21.7109375" style="70"/>
    <col min="4868" max="4888" width="11.7109375" style="70" customWidth="1"/>
    <col min="4889" max="5117" width="9.140625" style="70" customWidth="1"/>
    <col min="5118" max="5118" width="5.7109375" style="70" customWidth="1"/>
    <col min="5119" max="5120" width="21.7109375" style="70"/>
    <col min="5121" max="5121" width="5.7109375" style="70" customWidth="1"/>
    <col min="5122" max="5123" width="21.7109375" style="70"/>
    <col min="5124" max="5144" width="11.7109375" style="70" customWidth="1"/>
    <col min="5145" max="5373" width="9.140625" style="70" customWidth="1"/>
    <col min="5374" max="5374" width="5.7109375" style="70" customWidth="1"/>
    <col min="5375" max="5376" width="21.7109375" style="70"/>
    <col min="5377" max="5377" width="5.7109375" style="70" customWidth="1"/>
    <col min="5378" max="5379" width="21.7109375" style="70"/>
    <col min="5380" max="5400" width="11.7109375" style="70" customWidth="1"/>
    <col min="5401" max="5629" width="9.140625" style="70" customWidth="1"/>
    <col min="5630" max="5630" width="5.7109375" style="70" customWidth="1"/>
    <col min="5631" max="5632" width="21.7109375" style="70"/>
    <col min="5633" max="5633" width="5.7109375" style="70" customWidth="1"/>
    <col min="5634" max="5635" width="21.7109375" style="70"/>
    <col min="5636" max="5656" width="11.7109375" style="70" customWidth="1"/>
    <col min="5657" max="5885" width="9.140625" style="70" customWidth="1"/>
    <col min="5886" max="5886" width="5.7109375" style="70" customWidth="1"/>
    <col min="5887" max="5888" width="21.7109375" style="70"/>
    <col min="5889" max="5889" width="5.7109375" style="70" customWidth="1"/>
    <col min="5890" max="5891" width="21.7109375" style="70"/>
    <col min="5892" max="5912" width="11.7109375" style="70" customWidth="1"/>
    <col min="5913" max="6141" width="9.140625" style="70" customWidth="1"/>
    <col min="6142" max="6142" width="5.7109375" style="70" customWidth="1"/>
    <col min="6143" max="6144" width="21.7109375" style="70"/>
    <col min="6145" max="6145" width="5.7109375" style="70" customWidth="1"/>
    <col min="6146" max="6147" width="21.7109375" style="70"/>
    <col min="6148" max="6168" width="11.7109375" style="70" customWidth="1"/>
    <col min="6169" max="6397" width="9.140625" style="70" customWidth="1"/>
    <col min="6398" max="6398" width="5.7109375" style="70" customWidth="1"/>
    <col min="6399" max="6400" width="21.7109375" style="70"/>
    <col min="6401" max="6401" width="5.7109375" style="70" customWidth="1"/>
    <col min="6402" max="6403" width="21.7109375" style="70"/>
    <col min="6404" max="6424" width="11.7109375" style="70" customWidth="1"/>
    <col min="6425" max="6653" width="9.140625" style="70" customWidth="1"/>
    <col min="6654" max="6654" width="5.7109375" style="70" customWidth="1"/>
    <col min="6655" max="6656" width="21.7109375" style="70"/>
    <col min="6657" max="6657" width="5.7109375" style="70" customWidth="1"/>
    <col min="6658" max="6659" width="21.7109375" style="70"/>
    <col min="6660" max="6680" width="11.7109375" style="70" customWidth="1"/>
    <col min="6681" max="6909" width="9.140625" style="70" customWidth="1"/>
    <col min="6910" max="6910" width="5.7109375" style="70" customWidth="1"/>
    <col min="6911" max="6912" width="21.7109375" style="70"/>
    <col min="6913" max="6913" width="5.7109375" style="70" customWidth="1"/>
    <col min="6914" max="6915" width="21.7109375" style="70"/>
    <col min="6916" max="6936" width="11.7109375" style="70" customWidth="1"/>
    <col min="6937" max="7165" width="9.140625" style="70" customWidth="1"/>
    <col min="7166" max="7166" width="5.7109375" style="70" customWidth="1"/>
    <col min="7167" max="7168" width="21.7109375" style="70"/>
    <col min="7169" max="7169" width="5.7109375" style="70" customWidth="1"/>
    <col min="7170" max="7171" width="21.7109375" style="70"/>
    <col min="7172" max="7192" width="11.7109375" style="70" customWidth="1"/>
    <col min="7193" max="7421" width="9.140625" style="70" customWidth="1"/>
    <col min="7422" max="7422" width="5.7109375" style="70" customWidth="1"/>
    <col min="7423" max="7424" width="21.7109375" style="70"/>
    <col min="7425" max="7425" width="5.7109375" style="70" customWidth="1"/>
    <col min="7426" max="7427" width="21.7109375" style="70"/>
    <col min="7428" max="7448" width="11.7109375" style="70" customWidth="1"/>
    <col min="7449" max="7677" width="9.140625" style="70" customWidth="1"/>
    <col min="7678" max="7678" width="5.7109375" style="70" customWidth="1"/>
    <col min="7679" max="7680" width="21.7109375" style="70"/>
    <col min="7681" max="7681" width="5.7109375" style="70" customWidth="1"/>
    <col min="7682" max="7683" width="21.7109375" style="70"/>
    <col min="7684" max="7704" width="11.7109375" style="70" customWidth="1"/>
    <col min="7705" max="7933" width="9.140625" style="70" customWidth="1"/>
    <col min="7934" max="7934" width="5.7109375" style="70" customWidth="1"/>
    <col min="7935" max="7936" width="21.7109375" style="70"/>
    <col min="7937" max="7937" width="5.7109375" style="70" customWidth="1"/>
    <col min="7938" max="7939" width="21.7109375" style="70"/>
    <col min="7940" max="7960" width="11.7109375" style="70" customWidth="1"/>
    <col min="7961" max="8189" width="9.140625" style="70" customWidth="1"/>
    <col min="8190" max="8190" width="5.7109375" style="70" customWidth="1"/>
    <col min="8191" max="8192" width="21.7109375" style="70"/>
    <col min="8193" max="8193" width="5.7109375" style="70" customWidth="1"/>
    <col min="8194" max="8195" width="21.7109375" style="70"/>
    <col min="8196" max="8216" width="11.7109375" style="70" customWidth="1"/>
    <col min="8217" max="8445" width="9.140625" style="70" customWidth="1"/>
    <col min="8446" max="8446" width="5.7109375" style="70" customWidth="1"/>
    <col min="8447" max="8448" width="21.7109375" style="70"/>
    <col min="8449" max="8449" width="5.7109375" style="70" customWidth="1"/>
    <col min="8450" max="8451" width="21.7109375" style="70"/>
    <col min="8452" max="8472" width="11.7109375" style="70" customWidth="1"/>
    <col min="8473" max="8701" width="9.140625" style="70" customWidth="1"/>
    <col min="8702" max="8702" width="5.7109375" style="70" customWidth="1"/>
    <col min="8703" max="8704" width="21.7109375" style="70"/>
    <col min="8705" max="8705" width="5.7109375" style="70" customWidth="1"/>
    <col min="8706" max="8707" width="21.7109375" style="70"/>
    <col min="8708" max="8728" width="11.7109375" style="70" customWidth="1"/>
    <col min="8729" max="8957" width="9.140625" style="70" customWidth="1"/>
    <col min="8958" max="8958" width="5.7109375" style="70" customWidth="1"/>
    <col min="8959" max="8960" width="21.7109375" style="70"/>
    <col min="8961" max="8961" width="5.7109375" style="70" customWidth="1"/>
    <col min="8962" max="8963" width="21.7109375" style="70"/>
    <col min="8964" max="8984" width="11.7109375" style="70" customWidth="1"/>
    <col min="8985" max="9213" width="9.140625" style="70" customWidth="1"/>
    <col min="9214" max="9214" width="5.7109375" style="70" customWidth="1"/>
    <col min="9215" max="9216" width="21.7109375" style="70"/>
    <col min="9217" max="9217" width="5.7109375" style="70" customWidth="1"/>
    <col min="9218" max="9219" width="21.7109375" style="70"/>
    <col min="9220" max="9240" width="11.7109375" style="70" customWidth="1"/>
    <col min="9241" max="9469" width="9.140625" style="70" customWidth="1"/>
    <col min="9470" max="9470" width="5.7109375" style="70" customWidth="1"/>
    <col min="9471" max="9472" width="21.7109375" style="70"/>
    <col min="9473" max="9473" width="5.7109375" style="70" customWidth="1"/>
    <col min="9474" max="9475" width="21.7109375" style="70"/>
    <col min="9476" max="9496" width="11.7109375" style="70" customWidth="1"/>
    <col min="9497" max="9725" width="9.140625" style="70" customWidth="1"/>
    <col min="9726" max="9726" width="5.7109375" style="70" customWidth="1"/>
    <col min="9727" max="9728" width="21.7109375" style="70"/>
    <col min="9729" max="9729" width="5.7109375" style="70" customWidth="1"/>
    <col min="9730" max="9731" width="21.7109375" style="70"/>
    <col min="9732" max="9752" width="11.7109375" style="70" customWidth="1"/>
    <col min="9753" max="9981" width="9.140625" style="70" customWidth="1"/>
    <col min="9982" max="9982" width="5.7109375" style="70" customWidth="1"/>
    <col min="9983" max="9984" width="21.7109375" style="70"/>
    <col min="9985" max="9985" width="5.7109375" style="70" customWidth="1"/>
    <col min="9986" max="9987" width="21.7109375" style="70"/>
    <col min="9988" max="10008" width="11.7109375" style="70" customWidth="1"/>
    <col min="10009" max="10237" width="9.140625" style="70" customWidth="1"/>
    <col min="10238" max="10238" width="5.7109375" style="70" customWidth="1"/>
    <col min="10239" max="10240" width="21.7109375" style="70"/>
    <col min="10241" max="10241" width="5.7109375" style="70" customWidth="1"/>
    <col min="10242" max="10243" width="21.7109375" style="70"/>
    <col min="10244" max="10264" width="11.7109375" style="70" customWidth="1"/>
    <col min="10265" max="10493" width="9.140625" style="70" customWidth="1"/>
    <col min="10494" max="10494" width="5.7109375" style="70" customWidth="1"/>
    <col min="10495" max="10496" width="21.7109375" style="70"/>
    <col min="10497" max="10497" width="5.7109375" style="70" customWidth="1"/>
    <col min="10498" max="10499" width="21.7109375" style="70"/>
    <col min="10500" max="10520" width="11.7109375" style="70" customWidth="1"/>
    <col min="10521" max="10749" width="9.140625" style="70" customWidth="1"/>
    <col min="10750" max="10750" width="5.7109375" style="70" customWidth="1"/>
    <col min="10751" max="10752" width="21.7109375" style="70"/>
    <col min="10753" max="10753" width="5.7109375" style="70" customWidth="1"/>
    <col min="10754" max="10755" width="21.7109375" style="70"/>
    <col min="10756" max="10776" width="11.7109375" style="70" customWidth="1"/>
    <col min="10777" max="11005" width="9.140625" style="70" customWidth="1"/>
    <col min="11006" max="11006" width="5.7109375" style="70" customWidth="1"/>
    <col min="11007" max="11008" width="21.7109375" style="70"/>
    <col min="11009" max="11009" width="5.7109375" style="70" customWidth="1"/>
    <col min="11010" max="11011" width="21.7109375" style="70"/>
    <col min="11012" max="11032" width="11.7109375" style="70" customWidth="1"/>
    <col min="11033" max="11261" width="9.140625" style="70" customWidth="1"/>
    <col min="11262" max="11262" width="5.7109375" style="70" customWidth="1"/>
    <col min="11263" max="11264" width="21.7109375" style="70"/>
    <col min="11265" max="11265" width="5.7109375" style="70" customWidth="1"/>
    <col min="11266" max="11267" width="21.7109375" style="70"/>
    <col min="11268" max="11288" width="11.7109375" style="70" customWidth="1"/>
    <col min="11289" max="11517" width="9.140625" style="70" customWidth="1"/>
    <col min="11518" max="11518" width="5.7109375" style="70" customWidth="1"/>
    <col min="11519" max="11520" width="21.7109375" style="70"/>
    <col min="11521" max="11521" width="5.7109375" style="70" customWidth="1"/>
    <col min="11522" max="11523" width="21.7109375" style="70"/>
    <col min="11524" max="11544" width="11.7109375" style="70" customWidth="1"/>
    <col min="11545" max="11773" width="9.140625" style="70" customWidth="1"/>
    <col min="11774" max="11774" width="5.7109375" style="70" customWidth="1"/>
    <col min="11775" max="11776" width="21.7109375" style="70"/>
    <col min="11777" max="11777" width="5.7109375" style="70" customWidth="1"/>
    <col min="11778" max="11779" width="21.7109375" style="70"/>
    <col min="11780" max="11800" width="11.7109375" style="70" customWidth="1"/>
    <col min="11801" max="12029" width="9.140625" style="70" customWidth="1"/>
    <col min="12030" max="12030" width="5.7109375" style="70" customWidth="1"/>
    <col min="12031" max="12032" width="21.7109375" style="70"/>
    <col min="12033" max="12033" width="5.7109375" style="70" customWidth="1"/>
    <col min="12034" max="12035" width="21.7109375" style="70"/>
    <col min="12036" max="12056" width="11.7109375" style="70" customWidth="1"/>
    <col min="12057" max="12285" width="9.140625" style="70" customWidth="1"/>
    <col min="12286" max="12286" width="5.7109375" style="70" customWidth="1"/>
    <col min="12287" max="12288" width="21.7109375" style="70"/>
    <col min="12289" max="12289" width="5.7109375" style="70" customWidth="1"/>
    <col min="12290" max="12291" width="21.7109375" style="70"/>
    <col min="12292" max="12312" width="11.7109375" style="70" customWidth="1"/>
    <col min="12313" max="12541" width="9.140625" style="70" customWidth="1"/>
    <col min="12542" max="12542" width="5.7109375" style="70" customWidth="1"/>
    <col min="12543" max="12544" width="21.7109375" style="70"/>
    <col min="12545" max="12545" width="5.7109375" style="70" customWidth="1"/>
    <col min="12546" max="12547" width="21.7109375" style="70"/>
    <col min="12548" max="12568" width="11.7109375" style="70" customWidth="1"/>
    <col min="12569" max="12797" width="9.140625" style="70" customWidth="1"/>
    <col min="12798" max="12798" width="5.7109375" style="70" customWidth="1"/>
    <col min="12799" max="12800" width="21.7109375" style="70"/>
    <col min="12801" max="12801" width="5.7109375" style="70" customWidth="1"/>
    <col min="12802" max="12803" width="21.7109375" style="70"/>
    <col min="12804" max="12824" width="11.7109375" style="70" customWidth="1"/>
    <col min="12825" max="13053" width="9.140625" style="70" customWidth="1"/>
    <col min="13054" max="13054" width="5.7109375" style="70" customWidth="1"/>
    <col min="13055" max="13056" width="21.7109375" style="70"/>
    <col min="13057" max="13057" width="5.7109375" style="70" customWidth="1"/>
    <col min="13058" max="13059" width="21.7109375" style="70"/>
    <col min="13060" max="13080" width="11.7109375" style="70" customWidth="1"/>
    <col min="13081" max="13309" width="9.140625" style="70" customWidth="1"/>
    <col min="13310" max="13310" width="5.7109375" style="70" customWidth="1"/>
    <col min="13311" max="13312" width="21.7109375" style="70"/>
    <col min="13313" max="13313" width="5.7109375" style="70" customWidth="1"/>
    <col min="13314" max="13315" width="21.7109375" style="70"/>
    <col min="13316" max="13336" width="11.7109375" style="70" customWidth="1"/>
    <col min="13337" max="13565" width="9.140625" style="70" customWidth="1"/>
    <col min="13566" max="13566" width="5.7109375" style="70" customWidth="1"/>
    <col min="13567" max="13568" width="21.7109375" style="70"/>
    <col min="13569" max="13569" width="5.7109375" style="70" customWidth="1"/>
    <col min="13570" max="13571" width="21.7109375" style="70"/>
    <col min="13572" max="13592" width="11.7109375" style="70" customWidth="1"/>
    <col min="13593" max="13821" width="9.140625" style="70" customWidth="1"/>
    <col min="13822" max="13822" width="5.7109375" style="70" customWidth="1"/>
    <col min="13823" max="13824" width="21.7109375" style="70"/>
    <col min="13825" max="13825" width="5.7109375" style="70" customWidth="1"/>
    <col min="13826" max="13827" width="21.7109375" style="70"/>
    <col min="13828" max="13848" width="11.7109375" style="70" customWidth="1"/>
    <col min="13849" max="14077" width="9.140625" style="70" customWidth="1"/>
    <col min="14078" max="14078" width="5.7109375" style="70" customWidth="1"/>
    <col min="14079" max="14080" width="21.7109375" style="70"/>
    <col min="14081" max="14081" width="5.7109375" style="70" customWidth="1"/>
    <col min="14082" max="14083" width="21.7109375" style="70"/>
    <col min="14084" max="14104" width="11.7109375" style="70" customWidth="1"/>
    <col min="14105" max="14333" width="9.140625" style="70" customWidth="1"/>
    <col min="14334" max="14334" width="5.7109375" style="70" customWidth="1"/>
    <col min="14335" max="14336" width="21.7109375" style="70"/>
    <col min="14337" max="14337" width="5.7109375" style="70" customWidth="1"/>
    <col min="14338" max="14339" width="21.7109375" style="70"/>
    <col min="14340" max="14360" width="11.7109375" style="70" customWidth="1"/>
    <col min="14361" max="14589" width="9.140625" style="70" customWidth="1"/>
    <col min="14590" max="14590" width="5.7109375" style="70" customWidth="1"/>
    <col min="14591" max="14592" width="21.7109375" style="70"/>
    <col min="14593" max="14593" width="5.7109375" style="70" customWidth="1"/>
    <col min="14594" max="14595" width="21.7109375" style="70"/>
    <col min="14596" max="14616" width="11.7109375" style="70" customWidth="1"/>
    <col min="14617" max="14845" width="9.140625" style="70" customWidth="1"/>
    <col min="14846" max="14846" width="5.7109375" style="70" customWidth="1"/>
    <col min="14847" max="14848" width="21.7109375" style="70"/>
    <col min="14849" max="14849" width="5.7109375" style="70" customWidth="1"/>
    <col min="14850" max="14851" width="21.7109375" style="70"/>
    <col min="14852" max="14872" width="11.7109375" style="70" customWidth="1"/>
    <col min="14873" max="15101" width="9.140625" style="70" customWidth="1"/>
    <col min="15102" max="15102" width="5.7109375" style="70" customWidth="1"/>
    <col min="15103" max="15104" width="21.7109375" style="70"/>
    <col min="15105" max="15105" width="5.7109375" style="70" customWidth="1"/>
    <col min="15106" max="15107" width="21.7109375" style="70"/>
    <col min="15108" max="15128" width="11.7109375" style="70" customWidth="1"/>
    <col min="15129" max="15357" width="9.140625" style="70" customWidth="1"/>
    <col min="15358" max="15358" width="5.7109375" style="70" customWidth="1"/>
    <col min="15359" max="15360" width="21.7109375" style="70"/>
    <col min="15361" max="15361" width="5.7109375" style="70" customWidth="1"/>
    <col min="15362" max="15363" width="21.7109375" style="70"/>
    <col min="15364" max="15384" width="11.7109375" style="70" customWidth="1"/>
    <col min="15385" max="15613" width="9.140625" style="70" customWidth="1"/>
    <col min="15614" max="15614" width="5.7109375" style="70" customWidth="1"/>
    <col min="15615" max="15616" width="21.7109375" style="70"/>
    <col min="15617" max="15617" width="5.7109375" style="70" customWidth="1"/>
    <col min="15618" max="15619" width="21.7109375" style="70"/>
    <col min="15620" max="15640" width="11.7109375" style="70" customWidth="1"/>
    <col min="15641" max="15869" width="9.140625" style="70" customWidth="1"/>
    <col min="15870" max="15870" width="5.7109375" style="70" customWidth="1"/>
    <col min="15871" max="15872" width="21.7109375" style="70"/>
    <col min="15873" max="15873" width="5.7109375" style="70" customWidth="1"/>
    <col min="15874" max="15875" width="21.7109375" style="70"/>
    <col min="15876" max="15896" width="11.7109375" style="70" customWidth="1"/>
    <col min="15897" max="16125" width="9.140625" style="70" customWidth="1"/>
    <col min="16126" max="16126" width="5.7109375" style="70" customWidth="1"/>
    <col min="16127" max="16128" width="21.7109375" style="70"/>
    <col min="16129" max="16129" width="5.7109375" style="70" customWidth="1"/>
    <col min="16130" max="16131" width="21.7109375" style="70"/>
    <col min="16132" max="16152" width="11.7109375" style="70" customWidth="1"/>
    <col min="16153" max="16381" width="9.140625" style="70" customWidth="1"/>
    <col min="16382" max="16382" width="5.7109375" style="70" customWidth="1"/>
    <col min="16383" max="16384" width="21.7109375" style="70"/>
  </cols>
  <sheetData>
    <row r="1" spans="1:24" ht="15.75" x14ac:dyDescent="0.25">
      <c r="A1" s="289" t="s">
        <v>748</v>
      </c>
    </row>
    <row r="3" spans="1:24" ht="15.75" x14ac:dyDescent="0.25">
      <c r="A3" s="1094" t="s">
        <v>713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94"/>
      <c r="M3" s="1094"/>
      <c r="N3" s="1094"/>
      <c r="O3" s="1094"/>
      <c r="P3" s="1094"/>
      <c r="Q3" s="1094"/>
      <c r="R3" s="1094"/>
      <c r="S3" s="1094"/>
      <c r="T3" s="1094"/>
      <c r="U3" s="1094"/>
      <c r="V3" s="1094"/>
      <c r="W3" s="1094"/>
      <c r="X3" s="1094"/>
    </row>
    <row r="4" spans="1:24" ht="15.75" x14ac:dyDescent="0.25">
      <c r="A4" s="222"/>
      <c r="B4" s="222"/>
      <c r="C4" s="222"/>
      <c r="D4" s="222"/>
      <c r="E4" s="222"/>
      <c r="F4" s="222"/>
      <c r="G4" s="222"/>
      <c r="H4" s="222"/>
      <c r="I4" s="222"/>
      <c r="J4" s="222"/>
      <c r="K4" s="587" t="str">
        <f>'1'!$E$5</f>
        <v>KABUPATEN/KOTA</v>
      </c>
      <c r="L4" s="588" t="str">
        <f>'1'!$F$5</f>
        <v>….......</v>
      </c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</row>
    <row r="5" spans="1:24" ht="15.75" x14ac:dyDescent="0.25">
      <c r="A5" s="222"/>
      <c r="B5" s="222"/>
      <c r="C5" s="222"/>
      <c r="D5" s="222"/>
      <c r="E5" s="222"/>
      <c r="F5" s="222"/>
      <c r="G5" s="222"/>
      <c r="H5" s="222"/>
      <c r="I5" s="222"/>
      <c r="J5" s="222"/>
      <c r="K5" s="587" t="str">
        <f>'1'!$E$6</f>
        <v>TAHUN</v>
      </c>
      <c r="L5" s="588" t="str">
        <f>'1'!$F$6</f>
        <v>….......</v>
      </c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4" ht="15.75" thickBot="1" x14ac:dyDescent="0.3">
      <c r="M6" s="71"/>
      <c r="N6" s="71"/>
      <c r="O6" s="71"/>
    </row>
    <row r="7" spans="1:24" ht="19.5" customHeight="1" x14ac:dyDescent="0.25">
      <c r="A7" s="1096" t="s">
        <v>2</v>
      </c>
      <c r="B7" s="1096" t="s">
        <v>254</v>
      </c>
      <c r="C7" s="1096" t="s">
        <v>409</v>
      </c>
      <c r="D7" s="1085" t="s">
        <v>714</v>
      </c>
      <c r="E7" s="1086"/>
      <c r="F7" s="1086"/>
      <c r="G7" s="1086"/>
      <c r="H7" s="1086"/>
      <c r="I7" s="1086"/>
      <c r="J7" s="1086"/>
      <c r="K7" s="1086"/>
      <c r="L7" s="1086"/>
      <c r="M7" s="1424" t="s">
        <v>1245</v>
      </c>
      <c r="N7" s="1424"/>
      <c r="O7" s="1424"/>
      <c r="P7" s="1130" t="s">
        <v>715</v>
      </c>
      <c r="Q7" s="1116"/>
      <c r="R7" s="1116"/>
      <c r="S7" s="1116"/>
      <c r="T7" s="1116"/>
      <c r="U7" s="1116"/>
      <c r="V7" s="1116"/>
      <c r="W7" s="1116"/>
      <c r="X7" s="1115"/>
    </row>
    <row r="8" spans="1:24" ht="46.5" customHeight="1" x14ac:dyDescent="0.25">
      <c r="A8" s="1070"/>
      <c r="B8" s="1070"/>
      <c r="C8" s="1070"/>
      <c r="D8" s="1156" t="s">
        <v>716</v>
      </c>
      <c r="E8" s="1156"/>
      <c r="F8" s="1156"/>
      <c r="G8" s="1156" t="s">
        <v>717</v>
      </c>
      <c r="H8" s="1156"/>
      <c r="I8" s="1156"/>
      <c r="J8" s="1156" t="s">
        <v>718</v>
      </c>
      <c r="K8" s="1156"/>
      <c r="L8" s="1270"/>
      <c r="M8" s="1425"/>
      <c r="N8" s="1425"/>
      <c r="O8" s="1425"/>
      <c r="P8" s="1156" t="s">
        <v>719</v>
      </c>
      <c r="Q8" s="1156"/>
      <c r="R8" s="1156"/>
      <c r="S8" s="1156" t="s">
        <v>720</v>
      </c>
      <c r="T8" s="1156"/>
      <c r="U8" s="1156"/>
      <c r="V8" s="1156" t="s">
        <v>721</v>
      </c>
      <c r="W8" s="1156"/>
      <c r="X8" s="1156"/>
    </row>
    <row r="9" spans="1:24" ht="61.9" customHeight="1" x14ac:dyDescent="0.25">
      <c r="A9" s="1071"/>
      <c r="B9" s="1071"/>
      <c r="C9" s="1071"/>
      <c r="D9" s="763" t="s">
        <v>722</v>
      </c>
      <c r="E9" s="761" t="s">
        <v>723</v>
      </c>
      <c r="F9" s="761" t="s">
        <v>27</v>
      </c>
      <c r="G9" s="763" t="s">
        <v>722</v>
      </c>
      <c r="H9" s="761" t="s">
        <v>723</v>
      </c>
      <c r="I9" s="761" t="s">
        <v>27</v>
      </c>
      <c r="J9" s="763" t="s">
        <v>722</v>
      </c>
      <c r="K9" s="761" t="s">
        <v>723</v>
      </c>
      <c r="L9" s="761" t="s">
        <v>27</v>
      </c>
      <c r="M9" s="763" t="s">
        <v>256</v>
      </c>
      <c r="N9" s="761" t="s">
        <v>723</v>
      </c>
      <c r="O9" s="761" t="s">
        <v>27</v>
      </c>
      <c r="P9" s="770" t="s">
        <v>256</v>
      </c>
      <c r="Q9" s="761" t="s">
        <v>723</v>
      </c>
      <c r="R9" s="761" t="s">
        <v>27</v>
      </c>
      <c r="S9" s="770" t="s">
        <v>256</v>
      </c>
      <c r="T9" s="761" t="s">
        <v>723</v>
      </c>
      <c r="U9" s="761" t="s">
        <v>27</v>
      </c>
      <c r="V9" s="770" t="s">
        <v>256</v>
      </c>
      <c r="W9" s="761" t="s">
        <v>723</v>
      </c>
      <c r="X9" s="761" t="s">
        <v>27</v>
      </c>
    </row>
    <row r="10" spans="1:24" s="908" customFormat="1" ht="18" customHeight="1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06">
        <v>12</v>
      </c>
      <c r="M10" s="906">
        <v>13</v>
      </c>
      <c r="N10" s="906">
        <v>14</v>
      </c>
      <c r="O10" s="906">
        <v>15</v>
      </c>
      <c r="P10" s="906">
        <v>16</v>
      </c>
      <c r="Q10" s="906">
        <v>17</v>
      </c>
      <c r="R10" s="906">
        <v>18</v>
      </c>
      <c r="S10" s="906">
        <v>19</v>
      </c>
      <c r="T10" s="906">
        <v>20</v>
      </c>
      <c r="U10" s="906">
        <v>21</v>
      </c>
      <c r="V10" s="906">
        <v>22</v>
      </c>
      <c r="W10" s="906">
        <v>23</v>
      </c>
      <c r="X10" s="906">
        <v>24</v>
      </c>
    </row>
    <row r="11" spans="1:24" ht="17.100000000000001" customHeight="1" x14ac:dyDescent="0.25">
      <c r="A11" s="560">
        <v>1</v>
      </c>
      <c r="B11" s="130">
        <f>'9'!B9</f>
        <v>0</v>
      </c>
      <c r="C11" s="130">
        <f>'9'!C9</f>
        <v>0</v>
      </c>
      <c r="D11" s="140"/>
      <c r="E11" s="140"/>
      <c r="F11" s="284" t="e">
        <f>E11/D11*100</f>
        <v>#DIV/0!</v>
      </c>
      <c r="G11" s="140"/>
      <c r="H11" s="140"/>
      <c r="I11" s="284" t="e">
        <f t="shared" ref="I11:I30" si="0">H11/G11*100</f>
        <v>#DIV/0!</v>
      </c>
      <c r="J11" s="140"/>
      <c r="K11" s="140"/>
      <c r="L11" s="284" t="e">
        <f>K11/J11*100</f>
        <v>#DIV/0!</v>
      </c>
      <c r="M11" s="902"/>
      <c r="N11" s="902"/>
      <c r="O11" s="284" t="e">
        <f>N11/M11*100</f>
        <v>#DIV/0!</v>
      </c>
      <c r="P11" s="140"/>
      <c r="Q11" s="140"/>
      <c r="R11" s="284" t="e">
        <f t="shared" ref="R11:R30" si="1">Q11/P11*100</f>
        <v>#DIV/0!</v>
      </c>
      <c r="S11" s="140"/>
      <c r="T11" s="140"/>
      <c r="U11" s="284" t="e">
        <f>T11/S11*100</f>
        <v>#DIV/0!</v>
      </c>
      <c r="V11" s="140"/>
      <c r="W11" s="140"/>
      <c r="X11" s="284" t="e">
        <f t="shared" ref="X11:X30" si="2">W11/V11*100</f>
        <v>#DIV/0!</v>
      </c>
    </row>
    <row r="12" spans="1:24" ht="17.100000000000001" customHeight="1" x14ac:dyDescent="0.25">
      <c r="A12" s="556">
        <v>2</v>
      </c>
      <c r="B12" s="130">
        <f>'9'!B10</f>
        <v>0</v>
      </c>
      <c r="C12" s="130">
        <f>'9'!C10</f>
        <v>0</v>
      </c>
      <c r="D12" s="140"/>
      <c r="E12" s="140"/>
      <c r="F12" s="284" t="e">
        <f t="shared" ref="F12:F30" si="3">E12/D12*100</f>
        <v>#DIV/0!</v>
      </c>
      <c r="G12" s="140"/>
      <c r="H12" s="140"/>
      <c r="I12" s="284" t="e">
        <f t="shared" si="0"/>
        <v>#DIV/0!</v>
      </c>
      <c r="J12" s="140"/>
      <c r="K12" s="140"/>
      <c r="L12" s="284" t="e">
        <f t="shared" ref="L12:L30" si="4">K12/J12*100</f>
        <v>#DIV/0!</v>
      </c>
      <c r="M12" s="902"/>
      <c r="N12" s="902"/>
      <c r="O12" s="284" t="e">
        <f t="shared" ref="O12:O30" si="5">N12/M12*100</f>
        <v>#DIV/0!</v>
      </c>
      <c r="P12" s="140"/>
      <c r="Q12" s="140"/>
      <c r="R12" s="284" t="e">
        <f t="shared" si="1"/>
        <v>#DIV/0!</v>
      </c>
      <c r="S12" s="140"/>
      <c r="T12" s="140"/>
      <c r="U12" s="284" t="e">
        <f t="shared" ref="U12:U30" si="6">T12/S12*100</f>
        <v>#DIV/0!</v>
      </c>
      <c r="V12" s="140"/>
      <c r="W12" s="140"/>
      <c r="X12" s="284" t="e">
        <f t="shared" si="2"/>
        <v>#DIV/0!</v>
      </c>
    </row>
    <row r="13" spans="1:24" ht="17.100000000000001" customHeight="1" x14ac:dyDescent="0.25">
      <c r="A13" s="556">
        <v>3</v>
      </c>
      <c r="B13" s="130">
        <f>'9'!B11</f>
        <v>0</v>
      </c>
      <c r="C13" s="130">
        <f>'9'!C11</f>
        <v>0</v>
      </c>
      <c r="D13" s="140"/>
      <c r="E13" s="140"/>
      <c r="F13" s="284" t="e">
        <f t="shared" si="3"/>
        <v>#DIV/0!</v>
      </c>
      <c r="G13" s="140"/>
      <c r="H13" s="140"/>
      <c r="I13" s="284" t="e">
        <f t="shared" si="0"/>
        <v>#DIV/0!</v>
      </c>
      <c r="J13" s="140"/>
      <c r="K13" s="140"/>
      <c r="L13" s="284" t="e">
        <f t="shared" si="4"/>
        <v>#DIV/0!</v>
      </c>
      <c r="M13" s="902"/>
      <c r="N13" s="902"/>
      <c r="O13" s="284" t="e">
        <f t="shared" si="5"/>
        <v>#DIV/0!</v>
      </c>
      <c r="P13" s="140"/>
      <c r="Q13" s="140"/>
      <c r="R13" s="284" t="e">
        <f t="shared" si="1"/>
        <v>#DIV/0!</v>
      </c>
      <c r="S13" s="140"/>
      <c r="T13" s="140"/>
      <c r="U13" s="284" t="e">
        <f t="shared" si="6"/>
        <v>#DIV/0!</v>
      </c>
      <c r="V13" s="140"/>
      <c r="W13" s="140"/>
      <c r="X13" s="284" t="e">
        <f t="shared" si="2"/>
        <v>#DIV/0!</v>
      </c>
    </row>
    <row r="14" spans="1:24" ht="17.100000000000001" customHeight="1" x14ac:dyDescent="0.25">
      <c r="A14" s="556">
        <v>4</v>
      </c>
      <c r="B14" s="130">
        <f>'9'!B12</f>
        <v>0</v>
      </c>
      <c r="C14" s="130">
        <f>'9'!C12</f>
        <v>0</v>
      </c>
      <c r="D14" s="140"/>
      <c r="E14" s="140"/>
      <c r="F14" s="284" t="e">
        <f t="shared" si="3"/>
        <v>#DIV/0!</v>
      </c>
      <c r="G14" s="140"/>
      <c r="H14" s="140"/>
      <c r="I14" s="284" t="e">
        <f t="shared" si="0"/>
        <v>#DIV/0!</v>
      </c>
      <c r="J14" s="140"/>
      <c r="K14" s="140"/>
      <c r="L14" s="284" t="e">
        <f t="shared" si="4"/>
        <v>#DIV/0!</v>
      </c>
      <c r="M14" s="902"/>
      <c r="N14" s="902"/>
      <c r="O14" s="284" t="e">
        <f t="shared" si="5"/>
        <v>#DIV/0!</v>
      </c>
      <c r="P14" s="140"/>
      <c r="Q14" s="140"/>
      <c r="R14" s="284" t="e">
        <f t="shared" si="1"/>
        <v>#DIV/0!</v>
      </c>
      <c r="S14" s="140"/>
      <c r="T14" s="140"/>
      <c r="U14" s="284" t="e">
        <f t="shared" si="6"/>
        <v>#DIV/0!</v>
      </c>
      <c r="V14" s="140"/>
      <c r="W14" s="140"/>
      <c r="X14" s="284" t="e">
        <f t="shared" si="2"/>
        <v>#DIV/0!</v>
      </c>
    </row>
    <row r="15" spans="1:24" ht="17.100000000000001" customHeight="1" x14ac:dyDescent="0.25">
      <c r="A15" s="556">
        <v>5</v>
      </c>
      <c r="B15" s="130">
        <f>'9'!B13</f>
        <v>0</v>
      </c>
      <c r="C15" s="130">
        <f>'9'!C13</f>
        <v>0</v>
      </c>
      <c r="D15" s="140"/>
      <c r="E15" s="140"/>
      <c r="F15" s="284" t="e">
        <f t="shared" si="3"/>
        <v>#DIV/0!</v>
      </c>
      <c r="G15" s="140"/>
      <c r="H15" s="140"/>
      <c r="I15" s="284" t="e">
        <f t="shared" si="0"/>
        <v>#DIV/0!</v>
      </c>
      <c r="J15" s="140"/>
      <c r="K15" s="140"/>
      <c r="L15" s="284" t="e">
        <f t="shared" si="4"/>
        <v>#DIV/0!</v>
      </c>
      <c r="M15" s="902"/>
      <c r="N15" s="902"/>
      <c r="O15" s="284" t="e">
        <f t="shared" si="5"/>
        <v>#DIV/0!</v>
      </c>
      <c r="P15" s="140"/>
      <c r="Q15" s="140"/>
      <c r="R15" s="284" t="e">
        <f t="shared" si="1"/>
        <v>#DIV/0!</v>
      </c>
      <c r="S15" s="140"/>
      <c r="T15" s="140"/>
      <c r="U15" s="284" t="e">
        <f t="shared" si="6"/>
        <v>#DIV/0!</v>
      </c>
      <c r="V15" s="140"/>
      <c r="W15" s="140"/>
      <c r="X15" s="284" t="e">
        <f t="shared" si="2"/>
        <v>#DIV/0!</v>
      </c>
    </row>
    <row r="16" spans="1:24" ht="17.100000000000001" customHeight="1" x14ac:dyDescent="0.25">
      <c r="A16" s="556">
        <v>6</v>
      </c>
      <c r="B16" s="130">
        <f>'9'!B14</f>
        <v>0</v>
      </c>
      <c r="C16" s="130">
        <f>'9'!C14</f>
        <v>0</v>
      </c>
      <c r="D16" s="140"/>
      <c r="E16" s="140"/>
      <c r="F16" s="284" t="e">
        <f t="shared" si="3"/>
        <v>#DIV/0!</v>
      </c>
      <c r="G16" s="140"/>
      <c r="H16" s="140"/>
      <c r="I16" s="284" t="e">
        <f t="shared" si="0"/>
        <v>#DIV/0!</v>
      </c>
      <c r="J16" s="140"/>
      <c r="K16" s="140"/>
      <c r="L16" s="284" t="e">
        <f t="shared" si="4"/>
        <v>#DIV/0!</v>
      </c>
      <c r="M16" s="902"/>
      <c r="N16" s="902"/>
      <c r="O16" s="284" t="e">
        <f t="shared" si="5"/>
        <v>#DIV/0!</v>
      </c>
      <c r="P16" s="140"/>
      <c r="Q16" s="140"/>
      <c r="R16" s="284" t="e">
        <f t="shared" si="1"/>
        <v>#DIV/0!</v>
      </c>
      <c r="S16" s="140"/>
      <c r="T16" s="140"/>
      <c r="U16" s="284" t="e">
        <f t="shared" si="6"/>
        <v>#DIV/0!</v>
      </c>
      <c r="V16" s="140"/>
      <c r="W16" s="140"/>
      <c r="X16" s="284" t="e">
        <f t="shared" si="2"/>
        <v>#DIV/0!</v>
      </c>
    </row>
    <row r="17" spans="1:24" ht="17.100000000000001" customHeight="1" x14ac:dyDescent="0.25">
      <c r="A17" s="556">
        <v>7</v>
      </c>
      <c r="B17" s="130">
        <f>'9'!B15</f>
        <v>0</v>
      </c>
      <c r="C17" s="130">
        <f>'9'!C15</f>
        <v>0</v>
      </c>
      <c r="D17" s="140"/>
      <c r="E17" s="140"/>
      <c r="F17" s="284" t="e">
        <f t="shared" si="3"/>
        <v>#DIV/0!</v>
      </c>
      <c r="G17" s="140"/>
      <c r="H17" s="140"/>
      <c r="I17" s="284" t="e">
        <f t="shared" si="0"/>
        <v>#DIV/0!</v>
      </c>
      <c r="J17" s="140"/>
      <c r="K17" s="140"/>
      <c r="L17" s="284" t="e">
        <f t="shared" si="4"/>
        <v>#DIV/0!</v>
      </c>
      <c r="M17" s="902"/>
      <c r="N17" s="902"/>
      <c r="O17" s="284" t="e">
        <f t="shared" si="5"/>
        <v>#DIV/0!</v>
      </c>
      <c r="P17" s="140"/>
      <c r="Q17" s="140"/>
      <c r="R17" s="284" t="e">
        <f t="shared" si="1"/>
        <v>#DIV/0!</v>
      </c>
      <c r="S17" s="140"/>
      <c r="T17" s="140"/>
      <c r="U17" s="284" t="e">
        <f t="shared" si="6"/>
        <v>#DIV/0!</v>
      </c>
      <c r="V17" s="140"/>
      <c r="W17" s="140"/>
      <c r="X17" s="284" t="e">
        <f t="shared" si="2"/>
        <v>#DIV/0!</v>
      </c>
    </row>
    <row r="18" spans="1:24" ht="17.100000000000001" customHeight="1" x14ac:dyDescent="0.25">
      <c r="A18" s="556">
        <v>8</v>
      </c>
      <c r="B18" s="130">
        <f>'9'!B16</f>
        <v>0</v>
      </c>
      <c r="C18" s="130">
        <f>'9'!C16</f>
        <v>0</v>
      </c>
      <c r="D18" s="140"/>
      <c r="E18" s="140"/>
      <c r="F18" s="284" t="e">
        <f t="shared" si="3"/>
        <v>#DIV/0!</v>
      </c>
      <c r="G18" s="140"/>
      <c r="H18" s="140"/>
      <c r="I18" s="284" t="e">
        <f t="shared" si="0"/>
        <v>#DIV/0!</v>
      </c>
      <c r="J18" s="140"/>
      <c r="K18" s="140"/>
      <c r="L18" s="284" t="e">
        <f t="shared" si="4"/>
        <v>#DIV/0!</v>
      </c>
      <c r="M18" s="902"/>
      <c r="N18" s="902"/>
      <c r="O18" s="284" t="e">
        <f t="shared" si="5"/>
        <v>#DIV/0!</v>
      </c>
      <c r="P18" s="140"/>
      <c r="Q18" s="140"/>
      <c r="R18" s="284" t="e">
        <f t="shared" si="1"/>
        <v>#DIV/0!</v>
      </c>
      <c r="S18" s="140"/>
      <c r="T18" s="140"/>
      <c r="U18" s="284" t="e">
        <f t="shared" si="6"/>
        <v>#DIV/0!</v>
      </c>
      <c r="V18" s="140"/>
      <c r="W18" s="140"/>
      <c r="X18" s="284" t="e">
        <f t="shared" si="2"/>
        <v>#DIV/0!</v>
      </c>
    </row>
    <row r="19" spans="1:24" ht="17.100000000000001" customHeight="1" x14ac:dyDescent="0.25">
      <c r="A19" s="556">
        <v>9</v>
      </c>
      <c r="B19" s="130">
        <f>'9'!B17</f>
        <v>0</v>
      </c>
      <c r="C19" s="130">
        <f>'9'!C17</f>
        <v>0</v>
      </c>
      <c r="D19" s="140"/>
      <c r="E19" s="140"/>
      <c r="F19" s="284" t="e">
        <f t="shared" si="3"/>
        <v>#DIV/0!</v>
      </c>
      <c r="G19" s="140"/>
      <c r="H19" s="140"/>
      <c r="I19" s="284" t="e">
        <f t="shared" si="0"/>
        <v>#DIV/0!</v>
      </c>
      <c r="J19" s="140"/>
      <c r="K19" s="140"/>
      <c r="L19" s="284" t="e">
        <f t="shared" si="4"/>
        <v>#DIV/0!</v>
      </c>
      <c r="M19" s="902"/>
      <c r="N19" s="902"/>
      <c r="O19" s="284" t="e">
        <f t="shared" si="5"/>
        <v>#DIV/0!</v>
      </c>
      <c r="P19" s="140"/>
      <c r="Q19" s="140"/>
      <c r="R19" s="284" t="e">
        <f t="shared" si="1"/>
        <v>#DIV/0!</v>
      </c>
      <c r="S19" s="140"/>
      <c r="T19" s="140"/>
      <c r="U19" s="284" t="e">
        <f t="shared" si="6"/>
        <v>#DIV/0!</v>
      </c>
      <c r="V19" s="140"/>
      <c r="W19" s="140"/>
      <c r="X19" s="284" t="e">
        <f t="shared" si="2"/>
        <v>#DIV/0!</v>
      </c>
    </row>
    <row r="20" spans="1:24" ht="17.100000000000001" customHeight="1" x14ac:dyDescent="0.25">
      <c r="A20" s="556">
        <v>10</v>
      </c>
      <c r="B20" s="130">
        <f>'9'!B18</f>
        <v>0</v>
      </c>
      <c r="C20" s="130">
        <f>'9'!C18</f>
        <v>0</v>
      </c>
      <c r="D20" s="140"/>
      <c r="E20" s="140"/>
      <c r="F20" s="284" t="e">
        <f t="shared" si="3"/>
        <v>#DIV/0!</v>
      </c>
      <c r="G20" s="140"/>
      <c r="H20" s="140"/>
      <c r="I20" s="284" t="e">
        <f t="shared" si="0"/>
        <v>#DIV/0!</v>
      </c>
      <c r="J20" s="140"/>
      <c r="K20" s="140"/>
      <c r="L20" s="284" t="e">
        <f t="shared" si="4"/>
        <v>#DIV/0!</v>
      </c>
      <c r="M20" s="902"/>
      <c r="N20" s="902"/>
      <c r="O20" s="284" t="e">
        <f t="shared" si="5"/>
        <v>#DIV/0!</v>
      </c>
      <c r="P20" s="140"/>
      <c r="Q20" s="140"/>
      <c r="R20" s="284" t="e">
        <f t="shared" si="1"/>
        <v>#DIV/0!</v>
      </c>
      <c r="S20" s="140"/>
      <c r="T20" s="140"/>
      <c r="U20" s="284" t="e">
        <f t="shared" si="6"/>
        <v>#DIV/0!</v>
      </c>
      <c r="V20" s="140"/>
      <c r="W20" s="140"/>
      <c r="X20" s="284" t="e">
        <f t="shared" si="2"/>
        <v>#DIV/0!</v>
      </c>
    </row>
    <row r="21" spans="1:24" ht="17.100000000000001" customHeight="1" x14ac:dyDescent="0.25">
      <c r="A21" s="556">
        <v>11</v>
      </c>
      <c r="B21" s="130">
        <f>'9'!B19</f>
        <v>0</v>
      </c>
      <c r="C21" s="130">
        <f>'9'!C19</f>
        <v>0</v>
      </c>
      <c r="D21" s="140"/>
      <c r="E21" s="140"/>
      <c r="F21" s="284" t="e">
        <f t="shared" si="3"/>
        <v>#DIV/0!</v>
      </c>
      <c r="G21" s="140"/>
      <c r="H21" s="140"/>
      <c r="I21" s="284" t="e">
        <f t="shared" si="0"/>
        <v>#DIV/0!</v>
      </c>
      <c r="J21" s="140"/>
      <c r="K21" s="140"/>
      <c r="L21" s="284" t="e">
        <f t="shared" si="4"/>
        <v>#DIV/0!</v>
      </c>
      <c r="M21" s="902"/>
      <c r="N21" s="902"/>
      <c r="O21" s="284" t="e">
        <f t="shared" si="5"/>
        <v>#DIV/0!</v>
      </c>
      <c r="P21" s="140"/>
      <c r="Q21" s="140"/>
      <c r="R21" s="284" t="e">
        <f t="shared" si="1"/>
        <v>#DIV/0!</v>
      </c>
      <c r="S21" s="140"/>
      <c r="T21" s="140"/>
      <c r="U21" s="284" t="e">
        <f t="shared" si="6"/>
        <v>#DIV/0!</v>
      </c>
      <c r="V21" s="140"/>
      <c r="W21" s="140"/>
      <c r="X21" s="284" t="e">
        <f t="shared" si="2"/>
        <v>#DIV/0!</v>
      </c>
    </row>
    <row r="22" spans="1:24" ht="17.100000000000001" customHeight="1" x14ac:dyDescent="0.25">
      <c r="A22" s="556">
        <v>12</v>
      </c>
      <c r="B22" s="130">
        <f>'9'!B20</f>
        <v>0</v>
      </c>
      <c r="C22" s="130">
        <f>'9'!C20</f>
        <v>0</v>
      </c>
      <c r="D22" s="140"/>
      <c r="E22" s="140"/>
      <c r="F22" s="284" t="e">
        <f t="shared" si="3"/>
        <v>#DIV/0!</v>
      </c>
      <c r="G22" s="140"/>
      <c r="H22" s="140"/>
      <c r="I22" s="284" t="e">
        <f t="shared" si="0"/>
        <v>#DIV/0!</v>
      </c>
      <c r="J22" s="140"/>
      <c r="K22" s="140"/>
      <c r="L22" s="284" t="e">
        <f t="shared" si="4"/>
        <v>#DIV/0!</v>
      </c>
      <c r="M22" s="902"/>
      <c r="N22" s="902"/>
      <c r="O22" s="284" t="e">
        <f t="shared" si="5"/>
        <v>#DIV/0!</v>
      </c>
      <c r="P22" s="140"/>
      <c r="Q22" s="140"/>
      <c r="R22" s="284" t="e">
        <f t="shared" si="1"/>
        <v>#DIV/0!</v>
      </c>
      <c r="S22" s="140"/>
      <c r="T22" s="140"/>
      <c r="U22" s="284" t="e">
        <f t="shared" si="6"/>
        <v>#DIV/0!</v>
      </c>
      <c r="V22" s="140"/>
      <c r="W22" s="140"/>
      <c r="X22" s="284" t="e">
        <f t="shared" si="2"/>
        <v>#DIV/0!</v>
      </c>
    </row>
    <row r="23" spans="1:24" ht="17.100000000000001" customHeight="1" x14ac:dyDescent="0.25">
      <c r="A23" s="556">
        <v>13</v>
      </c>
      <c r="B23" s="130">
        <f>'9'!B21</f>
        <v>0</v>
      </c>
      <c r="C23" s="130">
        <f>'9'!C21</f>
        <v>0</v>
      </c>
      <c r="D23" s="140"/>
      <c r="E23" s="140"/>
      <c r="F23" s="284" t="e">
        <f t="shared" si="3"/>
        <v>#DIV/0!</v>
      </c>
      <c r="G23" s="140"/>
      <c r="H23" s="140"/>
      <c r="I23" s="284" t="e">
        <f t="shared" si="0"/>
        <v>#DIV/0!</v>
      </c>
      <c r="J23" s="140"/>
      <c r="K23" s="140"/>
      <c r="L23" s="284" t="e">
        <f t="shared" si="4"/>
        <v>#DIV/0!</v>
      </c>
      <c r="M23" s="902"/>
      <c r="N23" s="902"/>
      <c r="O23" s="284" t="e">
        <f t="shared" si="5"/>
        <v>#DIV/0!</v>
      </c>
      <c r="P23" s="140"/>
      <c r="Q23" s="140"/>
      <c r="R23" s="284" t="e">
        <f t="shared" si="1"/>
        <v>#DIV/0!</v>
      </c>
      <c r="S23" s="140"/>
      <c r="T23" s="140"/>
      <c r="U23" s="284" t="e">
        <f t="shared" si="6"/>
        <v>#DIV/0!</v>
      </c>
      <c r="V23" s="140"/>
      <c r="W23" s="140"/>
      <c r="X23" s="284" t="e">
        <f t="shared" si="2"/>
        <v>#DIV/0!</v>
      </c>
    </row>
    <row r="24" spans="1:24" ht="17.100000000000001" customHeight="1" x14ac:dyDescent="0.25">
      <c r="A24" s="556">
        <v>14</v>
      </c>
      <c r="B24" s="130">
        <f>'9'!B22</f>
        <v>0</v>
      </c>
      <c r="C24" s="130">
        <f>'9'!C22</f>
        <v>0</v>
      </c>
      <c r="D24" s="140"/>
      <c r="E24" s="140"/>
      <c r="F24" s="284" t="e">
        <f t="shared" si="3"/>
        <v>#DIV/0!</v>
      </c>
      <c r="G24" s="140"/>
      <c r="H24" s="140"/>
      <c r="I24" s="284" t="e">
        <f t="shared" si="0"/>
        <v>#DIV/0!</v>
      </c>
      <c r="J24" s="140"/>
      <c r="K24" s="140"/>
      <c r="L24" s="284" t="e">
        <f t="shared" si="4"/>
        <v>#DIV/0!</v>
      </c>
      <c r="M24" s="902"/>
      <c r="N24" s="902"/>
      <c r="O24" s="284" t="e">
        <f t="shared" si="5"/>
        <v>#DIV/0!</v>
      </c>
      <c r="P24" s="140"/>
      <c r="Q24" s="140"/>
      <c r="R24" s="284" t="e">
        <f t="shared" si="1"/>
        <v>#DIV/0!</v>
      </c>
      <c r="S24" s="140"/>
      <c r="T24" s="140"/>
      <c r="U24" s="284" t="e">
        <f t="shared" si="6"/>
        <v>#DIV/0!</v>
      </c>
      <c r="V24" s="140"/>
      <c r="W24" s="140"/>
      <c r="X24" s="284" t="e">
        <f t="shared" si="2"/>
        <v>#DIV/0!</v>
      </c>
    </row>
    <row r="25" spans="1:24" ht="17.100000000000001" customHeight="1" x14ac:dyDescent="0.25">
      <c r="A25" s="556">
        <v>15</v>
      </c>
      <c r="B25" s="130">
        <f>'9'!B23</f>
        <v>0</v>
      </c>
      <c r="C25" s="130">
        <f>'9'!C23</f>
        <v>0</v>
      </c>
      <c r="D25" s="140"/>
      <c r="E25" s="140"/>
      <c r="F25" s="284" t="e">
        <f t="shared" si="3"/>
        <v>#DIV/0!</v>
      </c>
      <c r="G25" s="140"/>
      <c r="H25" s="140"/>
      <c r="I25" s="284" t="e">
        <f t="shared" si="0"/>
        <v>#DIV/0!</v>
      </c>
      <c r="J25" s="140"/>
      <c r="K25" s="140"/>
      <c r="L25" s="284" t="e">
        <f t="shared" si="4"/>
        <v>#DIV/0!</v>
      </c>
      <c r="M25" s="902"/>
      <c r="N25" s="902"/>
      <c r="O25" s="284" t="e">
        <f t="shared" si="5"/>
        <v>#DIV/0!</v>
      </c>
      <c r="P25" s="140"/>
      <c r="Q25" s="140"/>
      <c r="R25" s="284" t="e">
        <f t="shared" si="1"/>
        <v>#DIV/0!</v>
      </c>
      <c r="S25" s="140"/>
      <c r="T25" s="140"/>
      <c r="U25" s="284" t="e">
        <f t="shared" si="6"/>
        <v>#DIV/0!</v>
      </c>
      <c r="V25" s="140"/>
      <c r="W25" s="140"/>
      <c r="X25" s="284" t="e">
        <f t="shared" si="2"/>
        <v>#DIV/0!</v>
      </c>
    </row>
    <row r="26" spans="1:24" ht="17.100000000000001" customHeight="1" x14ac:dyDescent="0.25">
      <c r="A26" s="556">
        <v>16</v>
      </c>
      <c r="B26" s="130">
        <f>'9'!B24</f>
        <v>0</v>
      </c>
      <c r="C26" s="130">
        <f>'9'!C24</f>
        <v>0</v>
      </c>
      <c r="D26" s="140"/>
      <c r="E26" s="140"/>
      <c r="F26" s="284" t="e">
        <f t="shared" si="3"/>
        <v>#DIV/0!</v>
      </c>
      <c r="G26" s="140"/>
      <c r="H26" s="140"/>
      <c r="I26" s="284" t="e">
        <f t="shared" si="0"/>
        <v>#DIV/0!</v>
      </c>
      <c r="J26" s="140"/>
      <c r="K26" s="140"/>
      <c r="L26" s="284" t="e">
        <f t="shared" si="4"/>
        <v>#DIV/0!</v>
      </c>
      <c r="M26" s="902"/>
      <c r="N26" s="902"/>
      <c r="O26" s="284" t="e">
        <f t="shared" si="5"/>
        <v>#DIV/0!</v>
      </c>
      <c r="P26" s="140"/>
      <c r="Q26" s="140"/>
      <c r="R26" s="284" t="e">
        <f t="shared" si="1"/>
        <v>#DIV/0!</v>
      </c>
      <c r="S26" s="140"/>
      <c r="T26" s="140"/>
      <c r="U26" s="284" t="e">
        <f t="shared" si="6"/>
        <v>#DIV/0!</v>
      </c>
      <c r="V26" s="140"/>
      <c r="W26" s="140"/>
      <c r="X26" s="284" t="e">
        <f t="shared" si="2"/>
        <v>#DIV/0!</v>
      </c>
    </row>
    <row r="27" spans="1:24" ht="17.100000000000001" customHeight="1" x14ac:dyDescent="0.25">
      <c r="A27" s="556">
        <v>17</v>
      </c>
      <c r="B27" s="130">
        <f>'9'!B25</f>
        <v>0</v>
      </c>
      <c r="C27" s="130">
        <f>'9'!C25</f>
        <v>0</v>
      </c>
      <c r="D27" s="140"/>
      <c r="E27" s="140"/>
      <c r="F27" s="284" t="e">
        <f t="shared" si="3"/>
        <v>#DIV/0!</v>
      </c>
      <c r="G27" s="140"/>
      <c r="H27" s="140"/>
      <c r="I27" s="284" t="e">
        <f t="shared" si="0"/>
        <v>#DIV/0!</v>
      </c>
      <c r="J27" s="140"/>
      <c r="K27" s="140"/>
      <c r="L27" s="284" t="e">
        <f t="shared" si="4"/>
        <v>#DIV/0!</v>
      </c>
      <c r="M27" s="902"/>
      <c r="N27" s="902"/>
      <c r="O27" s="284" t="e">
        <f t="shared" si="5"/>
        <v>#DIV/0!</v>
      </c>
      <c r="P27" s="140"/>
      <c r="Q27" s="140"/>
      <c r="R27" s="284" t="e">
        <f t="shared" si="1"/>
        <v>#DIV/0!</v>
      </c>
      <c r="S27" s="140"/>
      <c r="T27" s="140"/>
      <c r="U27" s="284" t="e">
        <f t="shared" si="6"/>
        <v>#DIV/0!</v>
      </c>
      <c r="V27" s="140"/>
      <c r="W27" s="140"/>
      <c r="X27" s="284" t="e">
        <f t="shared" si="2"/>
        <v>#DIV/0!</v>
      </c>
    </row>
    <row r="28" spans="1:24" ht="17.100000000000001" customHeight="1" x14ac:dyDescent="0.25">
      <c r="A28" s="556">
        <v>18</v>
      </c>
      <c r="B28" s="130">
        <f>'9'!B26</f>
        <v>0</v>
      </c>
      <c r="C28" s="130">
        <f>'9'!C26</f>
        <v>0</v>
      </c>
      <c r="D28" s="140"/>
      <c r="E28" s="140"/>
      <c r="F28" s="284" t="e">
        <f t="shared" si="3"/>
        <v>#DIV/0!</v>
      </c>
      <c r="G28" s="140"/>
      <c r="H28" s="140"/>
      <c r="I28" s="284" t="e">
        <f t="shared" si="0"/>
        <v>#DIV/0!</v>
      </c>
      <c r="J28" s="140"/>
      <c r="K28" s="140"/>
      <c r="L28" s="284" t="e">
        <f t="shared" si="4"/>
        <v>#DIV/0!</v>
      </c>
      <c r="M28" s="902"/>
      <c r="N28" s="902"/>
      <c r="O28" s="284" t="e">
        <f t="shared" si="5"/>
        <v>#DIV/0!</v>
      </c>
      <c r="P28" s="140"/>
      <c r="Q28" s="140"/>
      <c r="R28" s="284" t="e">
        <f t="shared" si="1"/>
        <v>#DIV/0!</v>
      </c>
      <c r="S28" s="140"/>
      <c r="T28" s="140"/>
      <c r="U28" s="284" t="e">
        <f t="shared" si="6"/>
        <v>#DIV/0!</v>
      </c>
      <c r="V28" s="140"/>
      <c r="W28" s="140"/>
      <c r="X28" s="284" t="e">
        <f t="shared" si="2"/>
        <v>#DIV/0!</v>
      </c>
    </row>
    <row r="29" spans="1:24" ht="17.100000000000001" customHeight="1" x14ac:dyDescent="0.25">
      <c r="A29" s="556">
        <v>19</v>
      </c>
      <c r="B29" s="130">
        <f>'9'!B27</f>
        <v>0</v>
      </c>
      <c r="C29" s="130">
        <f>'9'!C27</f>
        <v>0</v>
      </c>
      <c r="D29" s="140"/>
      <c r="E29" s="140"/>
      <c r="F29" s="284" t="e">
        <f t="shared" si="3"/>
        <v>#DIV/0!</v>
      </c>
      <c r="G29" s="140"/>
      <c r="H29" s="140"/>
      <c r="I29" s="284" t="e">
        <f t="shared" si="0"/>
        <v>#DIV/0!</v>
      </c>
      <c r="J29" s="140"/>
      <c r="K29" s="140"/>
      <c r="L29" s="284" t="e">
        <f t="shared" si="4"/>
        <v>#DIV/0!</v>
      </c>
      <c r="M29" s="902"/>
      <c r="N29" s="902"/>
      <c r="O29" s="284" t="e">
        <f t="shared" si="5"/>
        <v>#DIV/0!</v>
      </c>
      <c r="P29" s="140"/>
      <c r="Q29" s="140"/>
      <c r="R29" s="284" t="e">
        <f t="shared" si="1"/>
        <v>#DIV/0!</v>
      </c>
      <c r="S29" s="140"/>
      <c r="T29" s="140"/>
      <c r="U29" s="284" t="e">
        <f t="shared" si="6"/>
        <v>#DIV/0!</v>
      </c>
      <c r="V29" s="140"/>
      <c r="W29" s="140"/>
      <c r="X29" s="284" t="e">
        <f t="shared" si="2"/>
        <v>#DIV/0!</v>
      </c>
    </row>
    <row r="30" spans="1:24" ht="17.100000000000001" customHeight="1" x14ac:dyDescent="0.25">
      <c r="A30" s="556">
        <v>20</v>
      </c>
      <c r="B30" s="130">
        <f>'9'!B28</f>
        <v>0</v>
      </c>
      <c r="C30" s="130">
        <f>'9'!C28</f>
        <v>0</v>
      </c>
      <c r="D30" s="140"/>
      <c r="E30" s="140"/>
      <c r="F30" s="284" t="e">
        <f t="shared" si="3"/>
        <v>#DIV/0!</v>
      </c>
      <c r="G30" s="140"/>
      <c r="H30" s="140"/>
      <c r="I30" s="284" t="e">
        <f t="shared" si="0"/>
        <v>#DIV/0!</v>
      </c>
      <c r="J30" s="140"/>
      <c r="K30" s="140"/>
      <c r="L30" s="284" t="e">
        <f t="shared" si="4"/>
        <v>#DIV/0!</v>
      </c>
      <c r="M30" s="902"/>
      <c r="N30" s="902"/>
      <c r="O30" s="284" t="e">
        <f t="shared" si="5"/>
        <v>#DIV/0!</v>
      </c>
      <c r="P30" s="140"/>
      <c r="Q30" s="140"/>
      <c r="R30" s="284" t="e">
        <f t="shared" si="1"/>
        <v>#DIV/0!</v>
      </c>
      <c r="S30" s="140"/>
      <c r="T30" s="140"/>
      <c r="U30" s="284" t="e">
        <f t="shared" si="6"/>
        <v>#DIV/0!</v>
      </c>
      <c r="V30" s="140"/>
      <c r="W30" s="140"/>
      <c r="X30" s="284" t="e">
        <f t="shared" si="2"/>
        <v>#DIV/0!</v>
      </c>
    </row>
    <row r="31" spans="1:24" ht="17.100000000000001" customHeight="1" x14ac:dyDescent="0.25">
      <c r="A31" s="556"/>
      <c r="B31" s="72"/>
      <c r="C31" s="72"/>
      <c r="D31" s="140"/>
      <c r="E31" s="140"/>
      <c r="F31" s="284"/>
      <c r="G31" s="140"/>
      <c r="H31" s="140"/>
      <c r="I31" s="284"/>
      <c r="J31" s="140"/>
      <c r="K31" s="140"/>
      <c r="L31" s="284"/>
      <c r="M31" s="902"/>
      <c r="N31" s="284"/>
      <c r="O31" s="284"/>
      <c r="P31" s="140"/>
      <c r="Q31" s="140"/>
      <c r="R31" s="284"/>
      <c r="S31" s="140"/>
      <c r="T31" s="140"/>
      <c r="U31" s="284"/>
      <c r="V31" s="140"/>
      <c r="W31" s="140"/>
      <c r="X31" s="284"/>
    </row>
    <row r="32" spans="1:24" ht="17.100000000000001" customHeight="1" x14ac:dyDescent="0.25">
      <c r="A32" s="556"/>
      <c r="B32" s="82"/>
      <c r="C32" s="82"/>
      <c r="D32" s="140"/>
      <c r="E32" s="140"/>
      <c r="F32" s="284"/>
      <c r="G32" s="140"/>
      <c r="H32" s="140"/>
      <c r="I32" s="284"/>
      <c r="J32" s="140"/>
      <c r="K32" s="140"/>
      <c r="L32" s="284"/>
      <c r="M32" s="902"/>
      <c r="N32" s="284"/>
      <c r="O32" s="284"/>
      <c r="P32" s="140"/>
      <c r="Q32" s="140"/>
      <c r="R32" s="284"/>
      <c r="S32" s="140"/>
      <c r="T32" s="140"/>
      <c r="U32" s="284"/>
      <c r="V32" s="140"/>
      <c r="W32" s="140"/>
      <c r="X32" s="284"/>
    </row>
    <row r="33" spans="1:24" ht="17.100000000000001" customHeight="1" x14ac:dyDescent="0.25">
      <c r="A33" s="556"/>
      <c r="B33" s="82"/>
      <c r="C33" s="82"/>
      <c r="D33" s="140"/>
      <c r="E33" s="140"/>
      <c r="F33" s="284"/>
      <c r="G33" s="140"/>
      <c r="H33" s="140"/>
      <c r="I33" s="284"/>
      <c r="J33" s="140"/>
      <c r="K33" s="140"/>
      <c r="L33" s="284"/>
      <c r="M33" s="902"/>
      <c r="N33" s="284"/>
      <c r="O33" s="284"/>
      <c r="P33" s="140"/>
      <c r="Q33" s="140"/>
      <c r="R33" s="284"/>
      <c r="S33" s="140"/>
      <c r="T33" s="140"/>
      <c r="U33" s="284"/>
      <c r="V33" s="140"/>
      <c r="W33" s="140"/>
      <c r="X33" s="284"/>
    </row>
    <row r="34" spans="1:24" ht="17.100000000000001" customHeight="1" x14ac:dyDescent="0.25">
      <c r="A34" s="557"/>
      <c r="B34" s="82"/>
      <c r="C34" s="82"/>
      <c r="D34" s="140"/>
      <c r="E34" s="140"/>
      <c r="F34" s="284"/>
      <c r="G34" s="140"/>
      <c r="H34" s="140"/>
      <c r="I34" s="284"/>
      <c r="J34" s="140"/>
      <c r="K34" s="140"/>
      <c r="L34" s="284"/>
      <c r="M34" s="902"/>
      <c r="N34" s="284"/>
      <c r="O34" s="284"/>
      <c r="P34" s="140"/>
      <c r="Q34" s="140"/>
      <c r="R34" s="284"/>
      <c r="S34" s="140"/>
      <c r="T34" s="140"/>
      <c r="U34" s="284"/>
      <c r="V34" s="140"/>
      <c r="W34" s="140"/>
      <c r="X34" s="284"/>
    </row>
    <row r="35" spans="1:24" ht="20.100000000000001" customHeight="1" thickBot="1" x14ac:dyDescent="0.3">
      <c r="A35" s="567" t="s">
        <v>484</v>
      </c>
      <c r="B35" s="568"/>
      <c r="C35" s="569"/>
      <c r="D35" s="287">
        <f>SUM(D11:D34)</f>
        <v>0</v>
      </c>
      <c r="E35" s="287">
        <f>SUM(E11:E34)</f>
        <v>0</v>
      </c>
      <c r="F35" s="288" t="e">
        <f>E35/D35*100</f>
        <v>#DIV/0!</v>
      </c>
      <c r="G35" s="287">
        <f>SUM(G11:G34)</f>
        <v>0</v>
      </c>
      <c r="H35" s="287">
        <f>SUM(H11:H34)</f>
        <v>0</v>
      </c>
      <c r="I35" s="288" t="e">
        <f>H35/G35*100</f>
        <v>#DIV/0!</v>
      </c>
      <c r="J35" s="287">
        <f>SUM(J11:J34)</f>
        <v>0</v>
      </c>
      <c r="K35" s="287">
        <f>SUM(K11:K34)</f>
        <v>0</v>
      </c>
      <c r="L35" s="288" t="e">
        <f>K35/J35*100</f>
        <v>#DIV/0!</v>
      </c>
      <c r="M35" s="903">
        <f>SUM(M11:M34)</f>
        <v>0</v>
      </c>
      <c r="N35" s="287">
        <f>SUM(N11:N34)</f>
        <v>0</v>
      </c>
      <c r="O35" s="288" t="e">
        <f>N35/M35*100</f>
        <v>#DIV/0!</v>
      </c>
      <c r="P35" s="287">
        <f>SUM(P11:P34)</f>
        <v>0</v>
      </c>
      <c r="Q35" s="287">
        <f>SUM(Q11:Q34)</f>
        <v>0</v>
      </c>
      <c r="R35" s="288" t="e">
        <f>Q35/P35*100</f>
        <v>#DIV/0!</v>
      </c>
      <c r="S35" s="287">
        <f>SUM(S11:S34)</f>
        <v>0</v>
      </c>
      <c r="T35" s="287">
        <f>SUM(T11:T34)</f>
        <v>0</v>
      </c>
      <c r="U35" s="288" t="e">
        <f>T35/S35*100</f>
        <v>#DIV/0!</v>
      </c>
      <c r="V35" s="287">
        <f>SUM(V11:V34)</f>
        <v>0</v>
      </c>
      <c r="W35" s="287">
        <f>SUM(W11:W34)</f>
        <v>0</v>
      </c>
      <c r="X35" s="288" t="e">
        <f>W35/V35*100</f>
        <v>#DIV/0!</v>
      </c>
    </row>
    <row r="36" spans="1:24" ht="20.100000000000001" customHeight="1" x14ac:dyDescent="0.25">
      <c r="A36" s="563"/>
      <c r="B36" s="563"/>
      <c r="C36" s="563"/>
    </row>
    <row r="37" spans="1:24" ht="20.100000000000001" customHeight="1" x14ac:dyDescent="0.25">
      <c r="A37" s="727" t="s">
        <v>553</v>
      </c>
    </row>
    <row r="39" spans="1:24" x14ac:dyDescent="0.25">
      <c r="A39" s="578"/>
    </row>
  </sheetData>
  <mergeCells count="13">
    <mergeCell ref="P8:R8"/>
    <mergeCell ref="S8:U8"/>
    <mergeCell ref="V8:X8"/>
    <mergeCell ref="A3:X3"/>
    <mergeCell ref="A7:A9"/>
    <mergeCell ref="B7:B9"/>
    <mergeCell ref="C7:C9"/>
    <mergeCell ref="D7:L7"/>
    <mergeCell ref="M7:O8"/>
    <mergeCell ref="P7:X7"/>
    <mergeCell ref="D8:F8"/>
    <mergeCell ref="G8:I8"/>
    <mergeCell ref="J8:L8"/>
  </mergeCells>
  <printOptions horizontalCentered="1"/>
  <pageMargins left="1.19" right="0.9" top="1.1499999999999999" bottom="0.9" header="0" footer="0"/>
  <pageSetup paperSize="9" scale="34" orientation="landscape" horizontalDpi="300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D283C-58AB-4C7E-B88E-2BABEB2D48C0}">
  <sheetPr codeName="Sheet51">
    <tabColor rgb="FF92D050"/>
    <pageSetUpPr fitToPage="1"/>
  </sheetPr>
  <dimension ref="A1:J37"/>
  <sheetViews>
    <sheetView topLeftCell="B1" zoomScale="60" zoomScaleNormal="60" workbookViewId="0">
      <selection activeCell="Q51" sqref="Q51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10" width="20.7109375" style="70" customWidth="1"/>
    <col min="11" max="11" width="9.140625" style="70"/>
    <col min="12" max="12" width="10.5703125" style="70" bestFit="1" customWidth="1"/>
    <col min="13" max="256" width="9.140625" style="70"/>
    <col min="257" max="257" width="5.7109375" style="70" customWidth="1"/>
    <col min="258" max="259" width="21.7109375" style="70" customWidth="1"/>
    <col min="260" max="266" width="20.7109375" style="70" customWidth="1"/>
    <col min="267" max="267" width="9.140625" style="70"/>
    <col min="268" max="268" width="10.5703125" style="70" bestFit="1" customWidth="1"/>
    <col min="269" max="512" width="9.140625" style="70"/>
    <col min="513" max="513" width="5.7109375" style="70" customWidth="1"/>
    <col min="514" max="515" width="21.7109375" style="70" customWidth="1"/>
    <col min="516" max="522" width="20.7109375" style="70" customWidth="1"/>
    <col min="523" max="523" width="9.140625" style="70"/>
    <col min="524" max="524" width="10.5703125" style="70" bestFit="1" customWidth="1"/>
    <col min="525" max="768" width="9.140625" style="70"/>
    <col min="769" max="769" width="5.7109375" style="70" customWidth="1"/>
    <col min="770" max="771" width="21.7109375" style="70" customWidth="1"/>
    <col min="772" max="778" width="20.7109375" style="70" customWidth="1"/>
    <col min="779" max="779" width="9.140625" style="70"/>
    <col min="780" max="780" width="10.5703125" style="70" bestFit="1" customWidth="1"/>
    <col min="781" max="1024" width="9.140625" style="70"/>
    <col min="1025" max="1025" width="5.7109375" style="70" customWidth="1"/>
    <col min="1026" max="1027" width="21.7109375" style="70" customWidth="1"/>
    <col min="1028" max="1034" width="20.7109375" style="70" customWidth="1"/>
    <col min="1035" max="1035" width="9.140625" style="70"/>
    <col min="1036" max="1036" width="10.5703125" style="70" bestFit="1" customWidth="1"/>
    <col min="1037" max="1280" width="9.140625" style="70"/>
    <col min="1281" max="1281" width="5.7109375" style="70" customWidth="1"/>
    <col min="1282" max="1283" width="21.7109375" style="70" customWidth="1"/>
    <col min="1284" max="1290" width="20.7109375" style="70" customWidth="1"/>
    <col min="1291" max="1291" width="9.140625" style="70"/>
    <col min="1292" max="1292" width="10.5703125" style="70" bestFit="1" customWidth="1"/>
    <col min="1293" max="1536" width="9.140625" style="70"/>
    <col min="1537" max="1537" width="5.7109375" style="70" customWidth="1"/>
    <col min="1538" max="1539" width="21.7109375" style="70" customWidth="1"/>
    <col min="1540" max="1546" width="20.7109375" style="70" customWidth="1"/>
    <col min="1547" max="1547" width="9.140625" style="70"/>
    <col min="1548" max="1548" width="10.5703125" style="70" bestFit="1" customWidth="1"/>
    <col min="1549" max="1792" width="9.140625" style="70"/>
    <col min="1793" max="1793" width="5.7109375" style="70" customWidth="1"/>
    <col min="1794" max="1795" width="21.7109375" style="70" customWidth="1"/>
    <col min="1796" max="1802" width="20.7109375" style="70" customWidth="1"/>
    <col min="1803" max="1803" width="9.140625" style="70"/>
    <col min="1804" max="1804" width="10.5703125" style="70" bestFit="1" customWidth="1"/>
    <col min="1805" max="2048" width="9.140625" style="70"/>
    <col min="2049" max="2049" width="5.7109375" style="70" customWidth="1"/>
    <col min="2050" max="2051" width="21.7109375" style="70" customWidth="1"/>
    <col min="2052" max="2058" width="20.7109375" style="70" customWidth="1"/>
    <col min="2059" max="2059" width="9.140625" style="70"/>
    <col min="2060" max="2060" width="10.5703125" style="70" bestFit="1" customWidth="1"/>
    <col min="2061" max="2304" width="9.140625" style="70"/>
    <col min="2305" max="2305" width="5.7109375" style="70" customWidth="1"/>
    <col min="2306" max="2307" width="21.7109375" style="70" customWidth="1"/>
    <col min="2308" max="2314" width="20.7109375" style="70" customWidth="1"/>
    <col min="2315" max="2315" width="9.140625" style="70"/>
    <col min="2316" max="2316" width="10.5703125" style="70" bestFit="1" customWidth="1"/>
    <col min="2317" max="2560" width="9.140625" style="70"/>
    <col min="2561" max="2561" width="5.7109375" style="70" customWidth="1"/>
    <col min="2562" max="2563" width="21.7109375" style="70" customWidth="1"/>
    <col min="2564" max="2570" width="20.7109375" style="70" customWidth="1"/>
    <col min="2571" max="2571" width="9.140625" style="70"/>
    <col min="2572" max="2572" width="10.5703125" style="70" bestFit="1" customWidth="1"/>
    <col min="2573" max="2816" width="9.140625" style="70"/>
    <col min="2817" max="2817" width="5.7109375" style="70" customWidth="1"/>
    <col min="2818" max="2819" width="21.7109375" style="70" customWidth="1"/>
    <col min="2820" max="2826" width="20.7109375" style="70" customWidth="1"/>
    <col min="2827" max="2827" width="9.140625" style="70"/>
    <col min="2828" max="2828" width="10.5703125" style="70" bestFit="1" customWidth="1"/>
    <col min="2829" max="3072" width="9.140625" style="70"/>
    <col min="3073" max="3073" width="5.7109375" style="70" customWidth="1"/>
    <col min="3074" max="3075" width="21.7109375" style="70" customWidth="1"/>
    <col min="3076" max="3082" width="20.7109375" style="70" customWidth="1"/>
    <col min="3083" max="3083" width="9.140625" style="70"/>
    <col min="3084" max="3084" width="10.5703125" style="70" bestFit="1" customWidth="1"/>
    <col min="3085" max="3328" width="9.140625" style="70"/>
    <col min="3329" max="3329" width="5.7109375" style="70" customWidth="1"/>
    <col min="3330" max="3331" width="21.7109375" style="70" customWidth="1"/>
    <col min="3332" max="3338" width="20.7109375" style="70" customWidth="1"/>
    <col min="3339" max="3339" width="9.140625" style="70"/>
    <col min="3340" max="3340" width="10.5703125" style="70" bestFit="1" customWidth="1"/>
    <col min="3341" max="3584" width="9.140625" style="70"/>
    <col min="3585" max="3585" width="5.7109375" style="70" customWidth="1"/>
    <col min="3586" max="3587" width="21.7109375" style="70" customWidth="1"/>
    <col min="3588" max="3594" width="20.7109375" style="70" customWidth="1"/>
    <col min="3595" max="3595" width="9.140625" style="70"/>
    <col min="3596" max="3596" width="10.5703125" style="70" bestFit="1" customWidth="1"/>
    <col min="3597" max="3840" width="9.140625" style="70"/>
    <col min="3841" max="3841" width="5.7109375" style="70" customWidth="1"/>
    <col min="3842" max="3843" width="21.7109375" style="70" customWidth="1"/>
    <col min="3844" max="3850" width="20.7109375" style="70" customWidth="1"/>
    <col min="3851" max="3851" width="9.140625" style="70"/>
    <col min="3852" max="3852" width="10.5703125" style="70" bestFit="1" customWidth="1"/>
    <col min="3853" max="4096" width="9.140625" style="70"/>
    <col min="4097" max="4097" width="5.7109375" style="70" customWidth="1"/>
    <col min="4098" max="4099" width="21.7109375" style="70" customWidth="1"/>
    <col min="4100" max="4106" width="20.7109375" style="70" customWidth="1"/>
    <col min="4107" max="4107" width="9.140625" style="70"/>
    <col min="4108" max="4108" width="10.5703125" style="70" bestFit="1" customWidth="1"/>
    <col min="4109" max="4352" width="9.140625" style="70"/>
    <col min="4353" max="4353" width="5.7109375" style="70" customWidth="1"/>
    <col min="4354" max="4355" width="21.7109375" style="70" customWidth="1"/>
    <col min="4356" max="4362" width="20.7109375" style="70" customWidth="1"/>
    <col min="4363" max="4363" width="9.140625" style="70"/>
    <col min="4364" max="4364" width="10.5703125" style="70" bestFit="1" customWidth="1"/>
    <col min="4365" max="4608" width="9.140625" style="70"/>
    <col min="4609" max="4609" width="5.7109375" style="70" customWidth="1"/>
    <col min="4610" max="4611" width="21.7109375" style="70" customWidth="1"/>
    <col min="4612" max="4618" width="20.7109375" style="70" customWidth="1"/>
    <col min="4619" max="4619" width="9.140625" style="70"/>
    <col min="4620" max="4620" width="10.5703125" style="70" bestFit="1" customWidth="1"/>
    <col min="4621" max="4864" width="9.140625" style="70"/>
    <col min="4865" max="4865" width="5.7109375" style="70" customWidth="1"/>
    <col min="4866" max="4867" width="21.7109375" style="70" customWidth="1"/>
    <col min="4868" max="4874" width="20.7109375" style="70" customWidth="1"/>
    <col min="4875" max="4875" width="9.140625" style="70"/>
    <col min="4876" max="4876" width="10.5703125" style="70" bestFit="1" customWidth="1"/>
    <col min="4877" max="5120" width="9.140625" style="70"/>
    <col min="5121" max="5121" width="5.7109375" style="70" customWidth="1"/>
    <col min="5122" max="5123" width="21.7109375" style="70" customWidth="1"/>
    <col min="5124" max="5130" width="20.7109375" style="70" customWidth="1"/>
    <col min="5131" max="5131" width="9.140625" style="70"/>
    <col min="5132" max="5132" width="10.5703125" style="70" bestFit="1" customWidth="1"/>
    <col min="5133" max="5376" width="9.140625" style="70"/>
    <col min="5377" max="5377" width="5.7109375" style="70" customWidth="1"/>
    <col min="5378" max="5379" width="21.7109375" style="70" customWidth="1"/>
    <col min="5380" max="5386" width="20.7109375" style="70" customWidth="1"/>
    <col min="5387" max="5387" width="9.140625" style="70"/>
    <col min="5388" max="5388" width="10.5703125" style="70" bestFit="1" customWidth="1"/>
    <col min="5389" max="5632" width="9.140625" style="70"/>
    <col min="5633" max="5633" width="5.7109375" style="70" customWidth="1"/>
    <col min="5634" max="5635" width="21.7109375" style="70" customWidth="1"/>
    <col min="5636" max="5642" width="20.7109375" style="70" customWidth="1"/>
    <col min="5643" max="5643" width="9.140625" style="70"/>
    <col min="5644" max="5644" width="10.5703125" style="70" bestFit="1" customWidth="1"/>
    <col min="5645" max="5888" width="9.140625" style="70"/>
    <col min="5889" max="5889" width="5.7109375" style="70" customWidth="1"/>
    <col min="5890" max="5891" width="21.7109375" style="70" customWidth="1"/>
    <col min="5892" max="5898" width="20.7109375" style="70" customWidth="1"/>
    <col min="5899" max="5899" width="9.140625" style="70"/>
    <col min="5900" max="5900" width="10.5703125" style="70" bestFit="1" customWidth="1"/>
    <col min="5901" max="6144" width="9.140625" style="70"/>
    <col min="6145" max="6145" width="5.7109375" style="70" customWidth="1"/>
    <col min="6146" max="6147" width="21.7109375" style="70" customWidth="1"/>
    <col min="6148" max="6154" width="20.7109375" style="70" customWidth="1"/>
    <col min="6155" max="6155" width="9.140625" style="70"/>
    <col min="6156" max="6156" width="10.5703125" style="70" bestFit="1" customWidth="1"/>
    <col min="6157" max="6400" width="9.140625" style="70"/>
    <col min="6401" max="6401" width="5.7109375" style="70" customWidth="1"/>
    <col min="6402" max="6403" width="21.7109375" style="70" customWidth="1"/>
    <col min="6404" max="6410" width="20.7109375" style="70" customWidth="1"/>
    <col min="6411" max="6411" width="9.140625" style="70"/>
    <col min="6412" max="6412" width="10.5703125" style="70" bestFit="1" customWidth="1"/>
    <col min="6413" max="6656" width="9.140625" style="70"/>
    <col min="6657" max="6657" width="5.7109375" style="70" customWidth="1"/>
    <col min="6658" max="6659" width="21.7109375" style="70" customWidth="1"/>
    <col min="6660" max="6666" width="20.7109375" style="70" customWidth="1"/>
    <col min="6667" max="6667" width="9.140625" style="70"/>
    <col min="6668" max="6668" width="10.5703125" style="70" bestFit="1" customWidth="1"/>
    <col min="6669" max="6912" width="9.140625" style="70"/>
    <col min="6913" max="6913" width="5.7109375" style="70" customWidth="1"/>
    <col min="6914" max="6915" width="21.7109375" style="70" customWidth="1"/>
    <col min="6916" max="6922" width="20.7109375" style="70" customWidth="1"/>
    <col min="6923" max="6923" width="9.140625" style="70"/>
    <col min="6924" max="6924" width="10.5703125" style="70" bestFit="1" customWidth="1"/>
    <col min="6925" max="7168" width="9.140625" style="70"/>
    <col min="7169" max="7169" width="5.7109375" style="70" customWidth="1"/>
    <col min="7170" max="7171" width="21.7109375" style="70" customWidth="1"/>
    <col min="7172" max="7178" width="20.7109375" style="70" customWidth="1"/>
    <col min="7179" max="7179" width="9.140625" style="70"/>
    <col min="7180" max="7180" width="10.5703125" style="70" bestFit="1" customWidth="1"/>
    <col min="7181" max="7424" width="9.140625" style="70"/>
    <col min="7425" max="7425" width="5.7109375" style="70" customWidth="1"/>
    <col min="7426" max="7427" width="21.7109375" style="70" customWidth="1"/>
    <col min="7428" max="7434" width="20.7109375" style="70" customWidth="1"/>
    <col min="7435" max="7435" width="9.140625" style="70"/>
    <col min="7436" max="7436" width="10.5703125" style="70" bestFit="1" customWidth="1"/>
    <col min="7437" max="7680" width="9.140625" style="70"/>
    <col min="7681" max="7681" width="5.7109375" style="70" customWidth="1"/>
    <col min="7682" max="7683" width="21.7109375" style="70" customWidth="1"/>
    <col min="7684" max="7690" width="20.7109375" style="70" customWidth="1"/>
    <col min="7691" max="7691" width="9.140625" style="70"/>
    <col min="7692" max="7692" width="10.5703125" style="70" bestFit="1" customWidth="1"/>
    <col min="7693" max="7936" width="9.140625" style="70"/>
    <col min="7937" max="7937" width="5.7109375" style="70" customWidth="1"/>
    <col min="7938" max="7939" width="21.7109375" style="70" customWidth="1"/>
    <col min="7940" max="7946" width="20.7109375" style="70" customWidth="1"/>
    <col min="7947" max="7947" width="9.140625" style="70"/>
    <col min="7948" max="7948" width="10.5703125" style="70" bestFit="1" customWidth="1"/>
    <col min="7949" max="8192" width="9.140625" style="70"/>
    <col min="8193" max="8193" width="5.7109375" style="70" customWidth="1"/>
    <col min="8194" max="8195" width="21.7109375" style="70" customWidth="1"/>
    <col min="8196" max="8202" width="20.7109375" style="70" customWidth="1"/>
    <col min="8203" max="8203" width="9.140625" style="70"/>
    <col min="8204" max="8204" width="10.5703125" style="70" bestFit="1" customWidth="1"/>
    <col min="8205" max="8448" width="9.140625" style="70"/>
    <col min="8449" max="8449" width="5.7109375" style="70" customWidth="1"/>
    <col min="8450" max="8451" width="21.7109375" style="70" customWidth="1"/>
    <col min="8452" max="8458" width="20.7109375" style="70" customWidth="1"/>
    <col min="8459" max="8459" width="9.140625" style="70"/>
    <col min="8460" max="8460" width="10.5703125" style="70" bestFit="1" customWidth="1"/>
    <col min="8461" max="8704" width="9.140625" style="70"/>
    <col min="8705" max="8705" width="5.7109375" style="70" customWidth="1"/>
    <col min="8706" max="8707" width="21.7109375" style="70" customWidth="1"/>
    <col min="8708" max="8714" width="20.7109375" style="70" customWidth="1"/>
    <col min="8715" max="8715" width="9.140625" style="70"/>
    <col min="8716" max="8716" width="10.5703125" style="70" bestFit="1" customWidth="1"/>
    <col min="8717" max="8960" width="9.140625" style="70"/>
    <col min="8961" max="8961" width="5.7109375" style="70" customWidth="1"/>
    <col min="8962" max="8963" width="21.7109375" style="70" customWidth="1"/>
    <col min="8964" max="8970" width="20.7109375" style="70" customWidth="1"/>
    <col min="8971" max="8971" width="9.140625" style="70"/>
    <col min="8972" max="8972" width="10.5703125" style="70" bestFit="1" customWidth="1"/>
    <col min="8973" max="9216" width="9.140625" style="70"/>
    <col min="9217" max="9217" width="5.7109375" style="70" customWidth="1"/>
    <col min="9218" max="9219" width="21.7109375" style="70" customWidth="1"/>
    <col min="9220" max="9226" width="20.7109375" style="70" customWidth="1"/>
    <col min="9227" max="9227" width="9.140625" style="70"/>
    <col min="9228" max="9228" width="10.5703125" style="70" bestFit="1" customWidth="1"/>
    <col min="9229" max="9472" width="9.140625" style="70"/>
    <col min="9473" max="9473" width="5.7109375" style="70" customWidth="1"/>
    <col min="9474" max="9475" width="21.7109375" style="70" customWidth="1"/>
    <col min="9476" max="9482" width="20.7109375" style="70" customWidth="1"/>
    <col min="9483" max="9483" width="9.140625" style="70"/>
    <col min="9484" max="9484" width="10.5703125" style="70" bestFit="1" customWidth="1"/>
    <col min="9485" max="9728" width="9.140625" style="70"/>
    <col min="9729" max="9729" width="5.7109375" style="70" customWidth="1"/>
    <col min="9730" max="9731" width="21.7109375" style="70" customWidth="1"/>
    <col min="9732" max="9738" width="20.7109375" style="70" customWidth="1"/>
    <col min="9739" max="9739" width="9.140625" style="70"/>
    <col min="9740" max="9740" width="10.5703125" style="70" bestFit="1" customWidth="1"/>
    <col min="9741" max="9984" width="9.140625" style="70"/>
    <col min="9985" max="9985" width="5.7109375" style="70" customWidth="1"/>
    <col min="9986" max="9987" width="21.7109375" style="70" customWidth="1"/>
    <col min="9988" max="9994" width="20.7109375" style="70" customWidth="1"/>
    <col min="9995" max="9995" width="9.140625" style="70"/>
    <col min="9996" max="9996" width="10.5703125" style="70" bestFit="1" customWidth="1"/>
    <col min="9997" max="10240" width="9.140625" style="70"/>
    <col min="10241" max="10241" width="5.7109375" style="70" customWidth="1"/>
    <col min="10242" max="10243" width="21.7109375" style="70" customWidth="1"/>
    <col min="10244" max="10250" width="20.7109375" style="70" customWidth="1"/>
    <col min="10251" max="10251" width="9.140625" style="70"/>
    <col min="10252" max="10252" width="10.5703125" style="70" bestFit="1" customWidth="1"/>
    <col min="10253" max="10496" width="9.140625" style="70"/>
    <col min="10497" max="10497" width="5.7109375" style="70" customWidth="1"/>
    <col min="10498" max="10499" width="21.7109375" style="70" customWidth="1"/>
    <col min="10500" max="10506" width="20.7109375" style="70" customWidth="1"/>
    <col min="10507" max="10507" width="9.140625" style="70"/>
    <col min="10508" max="10508" width="10.5703125" style="70" bestFit="1" customWidth="1"/>
    <col min="10509" max="10752" width="9.140625" style="70"/>
    <col min="10753" max="10753" width="5.7109375" style="70" customWidth="1"/>
    <col min="10754" max="10755" width="21.7109375" style="70" customWidth="1"/>
    <col min="10756" max="10762" width="20.7109375" style="70" customWidth="1"/>
    <col min="10763" max="10763" width="9.140625" style="70"/>
    <col min="10764" max="10764" width="10.5703125" style="70" bestFit="1" customWidth="1"/>
    <col min="10765" max="11008" width="9.140625" style="70"/>
    <col min="11009" max="11009" width="5.7109375" style="70" customWidth="1"/>
    <col min="11010" max="11011" width="21.7109375" style="70" customWidth="1"/>
    <col min="11012" max="11018" width="20.7109375" style="70" customWidth="1"/>
    <col min="11019" max="11019" width="9.140625" style="70"/>
    <col min="11020" max="11020" width="10.5703125" style="70" bestFit="1" customWidth="1"/>
    <col min="11021" max="11264" width="9.140625" style="70"/>
    <col min="11265" max="11265" width="5.7109375" style="70" customWidth="1"/>
    <col min="11266" max="11267" width="21.7109375" style="70" customWidth="1"/>
    <col min="11268" max="11274" width="20.7109375" style="70" customWidth="1"/>
    <col min="11275" max="11275" width="9.140625" style="70"/>
    <col min="11276" max="11276" width="10.5703125" style="70" bestFit="1" customWidth="1"/>
    <col min="11277" max="11520" width="9.140625" style="70"/>
    <col min="11521" max="11521" width="5.7109375" style="70" customWidth="1"/>
    <col min="11522" max="11523" width="21.7109375" style="70" customWidth="1"/>
    <col min="11524" max="11530" width="20.7109375" style="70" customWidth="1"/>
    <col min="11531" max="11531" width="9.140625" style="70"/>
    <col min="11532" max="11532" width="10.5703125" style="70" bestFit="1" customWidth="1"/>
    <col min="11533" max="11776" width="9.140625" style="70"/>
    <col min="11777" max="11777" width="5.7109375" style="70" customWidth="1"/>
    <col min="11778" max="11779" width="21.7109375" style="70" customWidth="1"/>
    <col min="11780" max="11786" width="20.7109375" style="70" customWidth="1"/>
    <col min="11787" max="11787" width="9.140625" style="70"/>
    <col min="11788" max="11788" width="10.5703125" style="70" bestFit="1" customWidth="1"/>
    <col min="11789" max="12032" width="9.140625" style="70"/>
    <col min="12033" max="12033" width="5.7109375" style="70" customWidth="1"/>
    <col min="12034" max="12035" width="21.7109375" style="70" customWidth="1"/>
    <col min="12036" max="12042" width="20.7109375" style="70" customWidth="1"/>
    <col min="12043" max="12043" width="9.140625" style="70"/>
    <col min="12044" max="12044" width="10.5703125" style="70" bestFit="1" customWidth="1"/>
    <col min="12045" max="12288" width="9.140625" style="70"/>
    <col min="12289" max="12289" width="5.7109375" style="70" customWidth="1"/>
    <col min="12290" max="12291" width="21.7109375" style="70" customWidth="1"/>
    <col min="12292" max="12298" width="20.7109375" style="70" customWidth="1"/>
    <col min="12299" max="12299" width="9.140625" style="70"/>
    <col min="12300" max="12300" width="10.5703125" style="70" bestFit="1" customWidth="1"/>
    <col min="12301" max="12544" width="9.140625" style="70"/>
    <col min="12545" max="12545" width="5.7109375" style="70" customWidth="1"/>
    <col min="12546" max="12547" width="21.7109375" style="70" customWidth="1"/>
    <col min="12548" max="12554" width="20.7109375" style="70" customWidth="1"/>
    <col min="12555" max="12555" width="9.140625" style="70"/>
    <col min="12556" max="12556" width="10.5703125" style="70" bestFit="1" customWidth="1"/>
    <col min="12557" max="12800" width="9.140625" style="70"/>
    <col min="12801" max="12801" width="5.7109375" style="70" customWidth="1"/>
    <col min="12802" max="12803" width="21.7109375" style="70" customWidth="1"/>
    <col min="12804" max="12810" width="20.7109375" style="70" customWidth="1"/>
    <col min="12811" max="12811" width="9.140625" style="70"/>
    <col min="12812" max="12812" width="10.5703125" style="70" bestFit="1" customWidth="1"/>
    <col min="12813" max="13056" width="9.140625" style="70"/>
    <col min="13057" max="13057" width="5.7109375" style="70" customWidth="1"/>
    <col min="13058" max="13059" width="21.7109375" style="70" customWidth="1"/>
    <col min="13060" max="13066" width="20.7109375" style="70" customWidth="1"/>
    <col min="13067" max="13067" width="9.140625" style="70"/>
    <col min="13068" max="13068" width="10.5703125" style="70" bestFit="1" customWidth="1"/>
    <col min="13069" max="13312" width="9.140625" style="70"/>
    <col min="13313" max="13313" width="5.7109375" style="70" customWidth="1"/>
    <col min="13314" max="13315" width="21.7109375" style="70" customWidth="1"/>
    <col min="13316" max="13322" width="20.7109375" style="70" customWidth="1"/>
    <col min="13323" max="13323" width="9.140625" style="70"/>
    <col min="13324" max="13324" width="10.5703125" style="70" bestFit="1" customWidth="1"/>
    <col min="13325" max="13568" width="9.140625" style="70"/>
    <col min="13569" max="13569" width="5.7109375" style="70" customWidth="1"/>
    <col min="13570" max="13571" width="21.7109375" style="70" customWidth="1"/>
    <col min="13572" max="13578" width="20.7109375" style="70" customWidth="1"/>
    <col min="13579" max="13579" width="9.140625" style="70"/>
    <col min="13580" max="13580" width="10.5703125" style="70" bestFit="1" customWidth="1"/>
    <col min="13581" max="13824" width="9.140625" style="70"/>
    <col min="13825" max="13825" width="5.7109375" style="70" customWidth="1"/>
    <col min="13826" max="13827" width="21.7109375" style="70" customWidth="1"/>
    <col min="13828" max="13834" width="20.7109375" style="70" customWidth="1"/>
    <col min="13835" max="13835" width="9.140625" style="70"/>
    <col min="13836" max="13836" width="10.5703125" style="70" bestFit="1" customWidth="1"/>
    <col min="13837" max="14080" width="9.140625" style="70"/>
    <col min="14081" max="14081" width="5.7109375" style="70" customWidth="1"/>
    <col min="14082" max="14083" width="21.7109375" style="70" customWidth="1"/>
    <col min="14084" max="14090" width="20.7109375" style="70" customWidth="1"/>
    <col min="14091" max="14091" width="9.140625" style="70"/>
    <col min="14092" max="14092" width="10.5703125" style="70" bestFit="1" customWidth="1"/>
    <col min="14093" max="14336" width="9.140625" style="70"/>
    <col min="14337" max="14337" width="5.7109375" style="70" customWidth="1"/>
    <col min="14338" max="14339" width="21.7109375" style="70" customWidth="1"/>
    <col min="14340" max="14346" width="20.7109375" style="70" customWidth="1"/>
    <col min="14347" max="14347" width="9.140625" style="70"/>
    <col min="14348" max="14348" width="10.5703125" style="70" bestFit="1" customWidth="1"/>
    <col min="14349" max="14592" width="9.140625" style="70"/>
    <col min="14593" max="14593" width="5.7109375" style="70" customWidth="1"/>
    <col min="14594" max="14595" width="21.7109375" style="70" customWidth="1"/>
    <col min="14596" max="14602" width="20.7109375" style="70" customWidth="1"/>
    <col min="14603" max="14603" width="9.140625" style="70"/>
    <col min="14604" max="14604" width="10.5703125" style="70" bestFit="1" customWidth="1"/>
    <col min="14605" max="14848" width="9.140625" style="70"/>
    <col min="14849" max="14849" width="5.7109375" style="70" customWidth="1"/>
    <col min="14850" max="14851" width="21.7109375" style="70" customWidth="1"/>
    <col min="14852" max="14858" width="20.7109375" style="70" customWidth="1"/>
    <col min="14859" max="14859" width="9.140625" style="70"/>
    <col min="14860" max="14860" width="10.5703125" style="70" bestFit="1" customWidth="1"/>
    <col min="14861" max="15104" width="9.140625" style="70"/>
    <col min="15105" max="15105" width="5.7109375" style="70" customWidth="1"/>
    <col min="15106" max="15107" width="21.7109375" style="70" customWidth="1"/>
    <col min="15108" max="15114" width="20.7109375" style="70" customWidth="1"/>
    <col min="15115" max="15115" width="9.140625" style="70"/>
    <col min="15116" max="15116" width="10.5703125" style="70" bestFit="1" customWidth="1"/>
    <col min="15117" max="15360" width="9.140625" style="70"/>
    <col min="15361" max="15361" width="5.7109375" style="70" customWidth="1"/>
    <col min="15362" max="15363" width="21.7109375" style="70" customWidth="1"/>
    <col min="15364" max="15370" width="20.7109375" style="70" customWidth="1"/>
    <col min="15371" max="15371" width="9.140625" style="70"/>
    <col min="15372" max="15372" width="10.5703125" style="70" bestFit="1" customWidth="1"/>
    <col min="15373" max="15616" width="9.140625" style="70"/>
    <col min="15617" max="15617" width="5.7109375" style="70" customWidth="1"/>
    <col min="15618" max="15619" width="21.7109375" style="70" customWidth="1"/>
    <col min="15620" max="15626" width="20.7109375" style="70" customWidth="1"/>
    <col min="15627" max="15627" width="9.140625" style="70"/>
    <col min="15628" max="15628" width="10.5703125" style="70" bestFit="1" customWidth="1"/>
    <col min="15629" max="15872" width="9.140625" style="70"/>
    <col min="15873" max="15873" width="5.7109375" style="70" customWidth="1"/>
    <col min="15874" max="15875" width="21.7109375" style="70" customWidth="1"/>
    <col min="15876" max="15882" width="20.7109375" style="70" customWidth="1"/>
    <col min="15883" max="15883" width="9.140625" style="70"/>
    <col min="15884" max="15884" width="10.5703125" style="70" bestFit="1" customWidth="1"/>
    <col min="15885" max="16128" width="9.140625" style="70"/>
    <col min="16129" max="16129" width="5.7109375" style="70" customWidth="1"/>
    <col min="16130" max="16131" width="21.7109375" style="70" customWidth="1"/>
    <col min="16132" max="16138" width="20.7109375" style="70" customWidth="1"/>
    <col min="16139" max="16139" width="9.140625" style="70"/>
    <col min="16140" max="16140" width="10.5703125" style="70" bestFit="1" customWidth="1"/>
    <col min="16141" max="16384" width="9.140625" style="70"/>
  </cols>
  <sheetData>
    <row r="1" spans="1:10" ht="15.75" x14ac:dyDescent="0.25">
      <c r="A1" s="222" t="s">
        <v>752</v>
      </c>
      <c r="C1" s="70" t="s">
        <v>316</v>
      </c>
    </row>
    <row r="2" spans="1:10" ht="15.75" x14ac:dyDescent="0.25">
      <c r="A2" s="222"/>
      <c r="B2" s="222"/>
      <c r="C2" s="222"/>
      <c r="D2" s="222"/>
      <c r="E2" s="222"/>
      <c r="F2" s="222"/>
      <c r="G2" s="222"/>
      <c r="H2" s="222"/>
      <c r="I2" s="222"/>
      <c r="J2" s="222"/>
    </row>
    <row r="3" spans="1:10" ht="15.75" x14ac:dyDescent="0.25">
      <c r="A3" s="586" t="s">
        <v>726</v>
      </c>
      <c r="B3" s="586"/>
      <c r="C3" s="586"/>
      <c r="D3" s="586"/>
      <c r="E3" s="586"/>
      <c r="F3" s="586"/>
      <c r="G3" s="586"/>
      <c r="H3" s="586"/>
      <c r="I3" s="586"/>
      <c r="J3" s="586"/>
    </row>
    <row r="4" spans="1:10" ht="15.75" x14ac:dyDescent="0.25">
      <c r="A4" s="222"/>
      <c r="B4" s="222"/>
      <c r="C4" s="222"/>
      <c r="D4" s="222"/>
      <c r="E4" s="587"/>
      <c r="F4" s="587" t="str">
        <f>'1'!$E$5</f>
        <v>KABUPATEN/KOTA</v>
      </c>
      <c r="G4" s="588" t="str">
        <f>'1'!$F$5</f>
        <v>….......</v>
      </c>
      <c r="H4" s="222"/>
      <c r="I4" s="222"/>
      <c r="J4" s="222"/>
    </row>
    <row r="5" spans="1:10" ht="15.75" x14ac:dyDescent="0.25">
      <c r="A5" s="222"/>
      <c r="B5" s="222"/>
      <c r="C5" s="222"/>
      <c r="D5" s="222"/>
      <c r="E5" s="587"/>
      <c r="F5" s="587" t="str">
        <f>'1'!$E$6</f>
        <v>TAHUN</v>
      </c>
      <c r="G5" s="588" t="str">
        <f>'1'!$F$6</f>
        <v>….......</v>
      </c>
      <c r="H5" s="222"/>
      <c r="I5" s="222"/>
      <c r="J5" s="222"/>
    </row>
    <row r="6" spans="1:10" ht="15.75" thickBot="1" x14ac:dyDescent="0.3">
      <c r="A6" s="71"/>
      <c r="B6" s="71"/>
      <c r="C6" s="71"/>
    </row>
    <row r="7" spans="1:10" ht="18" customHeight="1" x14ac:dyDescent="0.25">
      <c r="A7" s="1096" t="s">
        <v>2</v>
      </c>
      <c r="B7" s="1096" t="s">
        <v>254</v>
      </c>
      <c r="C7" s="1096" t="s">
        <v>409</v>
      </c>
      <c r="D7" s="1159" t="s">
        <v>727</v>
      </c>
      <c r="E7" s="1159"/>
      <c r="F7" s="1159"/>
      <c r="G7" s="1159"/>
      <c r="H7" s="1159"/>
      <c r="I7" s="1159"/>
      <c r="J7" s="1159"/>
    </row>
    <row r="8" spans="1:10" ht="43.9" customHeight="1" x14ac:dyDescent="0.25">
      <c r="A8" s="1071"/>
      <c r="B8" s="1071"/>
      <c r="C8" s="1071"/>
      <c r="D8" s="761" t="s">
        <v>728</v>
      </c>
      <c r="E8" s="761" t="s">
        <v>729</v>
      </c>
      <c r="F8" s="1426" t="s">
        <v>366</v>
      </c>
      <c r="G8" s="761" t="s">
        <v>730</v>
      </c>
      <c r="H8" s="761" t="s">
        <v>731</v>
      </c>
      <c r="I8" s="761" t="s">
        <v>732</v>
      </c>
      <c r="J8" s="761" t="s">
        <v>733</v>
      </c>
    </row>
    <row r="9" spans="1:10" s="908" customFormat="1" ht="18.600000000000001" customHeight="1" x14ac:dyDescent="0.25">
      <c r="A9" s="917">
        <v>1</v>
      </c>
      <c r="B9" s="906">
        <v>2</v>
      </c>
      <c r="C9" s="917">
        <v>3</v>
      </c>
      <c r="D9" s="906">
        <v>4</v>
      </c>
      <c r="E9" s="917">
        <v>5</v>
      </c>
      <c r="F9" s="906">
        <v>6</v>
      </c>
      <c r="G9" s="917">
        <v>7</v>
      </c>
      <c r="H9" s="906">
        <v>8</v>
      </c>
      <c r="I9" s="917">
        <v>9</v>
      </c>
      <c r="J9" s="906">
        <v>10</v>
      </c>
    </row>
    <row r="10" spans="1:10" x14ac:dyDescent="0.25">
      <c r="A10" s="560">
        <v>1</v>
      </c>
      <c r="B10" s="130">
        <f>'9'!B9</f>
        <v>0</v>
      </c>
      <c r="C10" s="130">
        <f>'9'!C9</f>
        <v>0</v>
      </c>
      <c r="D10" s="243"/>
      <c r="E10" s="243"/>
      <c r="F10" s="243"/>
      <c r="G10" s="324" t="e">
        <f t="shared" ref="G10:G29" si="0">D10/E10</f>
        <v>#DIV/0!</v>
      </c>
      <c r="H10" s="243"/>
      <c r="I10" s="225"/>
      <c r="J10" s="352" t="e">
        <f t="shared" ref="J10:J29" si="1">I10/H10</f>
        <v>#DIV/0!</v>
      </c>
    </row>
    <row r="11" spans="1:10" x14ac:dyDescent="0.25">
      <c r="A11" s="556">
        <v>2</v>
      </c>
      <c r="B11" s="130">
        <f>'9'!B10</f>
        <v>0</v>
      </c>
      <c r="C11" s="130">
        <f>'9'!C10</f>
        <v>0</v>
      </c>
      <c r="D11" s="241"/>
      <c r="E11" s="241"/>
      <c r="F11" s="241"/>
      <c r="G11" s="324" t="e">
        <f t="shared" si="0"/>
        <v>#DIV/0!</v>
      </c>
      <c r="H11" s="241"/>
      <c r="I11" s="228"/>
      <c r="J11" s="353" t="e">
        <f t="shared" si="1"/>
        <v>#DIV/0!</v>
      </c>
    </row>
    <row r="12" spans="1:10" x14ac:dyDescent="0.25">
      <c r="A12" s="556">
        <v>3</v>
      </c>
      <c r="B12" s="130">
        <f>'9'!B11</f>
        <v>0</v>
      </c>
      <c r="C12" s="130">
        <f>'9'!C11</f>
        <v>0</v>
      </c>
      <c r="D12" s="241"/>
      <c r="E12" s="241"/>
      <c r="F12" s="241"/>
      <c r="G12" s="324" t="e">
        <f t="shared" si="0"/>
        <v>#DIV/0!</v>
      </c>
      <c r="H12" s="241"/>
      <c r="I12" s="228"/>
      <c r="J12" s="353" t="e">
        <f t="shared" si="1"/>
        <v>#DIV/0!</v>
      </c>
    </row>
    <row r="13" spans="1:10" x14ac:dyDescent="0.25">
      <c r="A13" s="556">
        <v>4</v>
      </c>
      <c r="B13" s="130">
        <f>'9'!B12</f>
        <v>0</v>
      </c>
      <c r="C13" s="130">
        <f>'9'!C12</f>
        <v>0</v>
      </c>
      <c r="D13" s="241"/>
      <c r="E13" s="241"/>
      <c r="F13" s="241"/>
      <c r="G13" s="324" t="e">
        <f t="shared" si="0"/>
        <v>#DIV/0!</v>
      </c>
      <c r="H13" s="241"/>
      <c r="I13" s="228"/>
      <c r="J13" s="353" t="e">
        <f t="shared" si="1"/>
        <v>#DIV/0!</v>
      </c>
    </row>
    <row r="14" spans="1:10" x14ac:dyDescent="0.25">
      <c r="A14" s="556">
        <v>5</v>
      </c>
      <c r="B14" s="130">
        <f>'9'!B13</f>
        <v>0</v>
      </c>
      <c r="C14" s="130">
        <f>'9'!C13</f>
        <v>0</v>
      </c>
      <c r="D14" s="241"/>
      <c r="E14" s="241"/>
      <c r="F14" s="241"/>
      <c r="G14" s="324" t="e">
        <f t="shared" si="0"/>
        <v>#DIV/0!</v>
      </c>
      <c r="H14" s="241"/>
      <c r="I14" s="228"/>
      <c r="J14" s="353" t="e">
        <f t="shared" si="1"/>
        <v>#DIV/0!</v>
      </c>
    </row>
    <row r="15" spans="1:10" x14ac:dyDescent="0.25">
      <c r="A15" s="556">
        <v>6</v>
      </c>
      <c r="B15" s="130">
        <f>'9'!B14</f>
        <v>0</v>
      </c>
      <c r="C15" s="130">
        <f>'9'!C14</f>
        <v>0</v>
      </c>
      <c r="D15" s="241"/>
      <c r="E15" s="241"/>
      <c r="F15" s="241"/>
      <c r="G15" s="324" t="e">
        <f t="shared" si="0"/>
        <v>#DIV/0!</v>
      </c>
      <c r="H15" s="241"/>
      <c r="I15" s="228"/>
      <c r="J15" s="353" t="e">
        <f t="shared" si="1"/>
        <v>#DIV/0!</v>
      </c>
    </row>
    <row r="16" spans="1:10" x14ac:dyDescent="0.25">
      <c r="A16" s="556">
        <v>7</v>
      </c>
      <c r="B16" s="130">
        <f>'9'!B15</f>
        <v>0</v>
      </c>
      <c r="C16" s="130">
        <f>'9'!C15</f>
        <v>0</v>
      </c>
      <c r="D16" s="241"/>
      <c r="E16" s="241"/>
      <c r="F16" s="241"/>
      <c r="G16" s="324" t="e">
        <f t="shared" si="0"/>
        <v>#DIV/0!</v>
      </c>
      <c r="H16" s="241"/>
      <c r="I16" s="228"/>
      <c r="J16" s="353" t="e">
        <f t="shared" si="1"/>
        <v>#DIV/0!</v>
      </c>
    </row>
    <row r="17" spans="1:10" x14ac:dyDescent="0.25">
      <c r="A17" s="556">
        <v>8</v>
      </c>
      <c r="B17" s="130">
        <f>'9'!B16</f>
        <v>0</v>
      </c>
      <c r="C17" s="130">
        <f>'9'!C16</f>
        <v>0</v>
      </c>
      <c r="D17" s="241"/>
      <c r="E17" s="241"/>
      <c r="F17" s="241"/>
      <c r="G17" s="324" t="e">
        <f t="shared" si="0"/>
        <v>#DIV/0!</v>
      </c>
      <c r="H17" s="241"/>
      <c r="I17" s="228"/>
      <c r="J17" s="353" t="e">
        <f t="shared" si="1"/>
        <v>#DIV/0!</v>
      </c>
    </row>
    <row r="18" spans="1:10" x14ac:dyDescent="0.25">
      <c r="A18" s="556">
        <v>9</v>
      </c>
      <c r="B18" s="130">
        <f>'9'!B17</f>
        <v>0</v>
      </c>
      <c r="C18" s="130">
        <f>'9'!C17</f>
        <v>0</v>
      </c>
      <c r="D18" s="241"/>
      <c r="E18" s="241"/>
      <c r="F18" s="241"/>
      <c r="G18" s="324" t="e">
        <f t="shared" si="0"/>
        <v>#DIV/0!</v>
      </c>
      <c r="H18" s="241"/>
      <c r="I18" s="228"/>
      <c r="J18" s="353" t="e">
        <f t="shared" si="1"/>
        <v>#DIV/0!</v>
      </c>
    </row>
    <row r="19" spans="1:10" x14ac:dyDescent="0.25">
      <c r="A19" s="556">
        <v>10</v>
      </c>
      <c r="B19" s="130">
        <f>'9'!B18</f>
        <v>0</v>
      </c>
      <c r="C19" s="130">
        <f>'9'!C18</f>
        <v>0</v>
      </c>
      <c r="D19" s="241"/>
      <c r="E19" s="241"/>
      <c r="F19" s="241"/>
      <c r="G19" s="324" t="e">
        <f t="shared" si="0"/>
        <v>#DIV/0!</v>
      </c>
      <c r="H19" s="241"/>
      <c r="I19" s="228"/>
      <c r="J19" s="353" t="e">
        <f t="shared" si="1"/>
        <v>#DIV/0!</v>
      </c>
    </row>
    <row r="20" spans="1:10" x14ac:dyDescent="0.25">
      <c r="A20" s="556">
        <v>11</v>
      </c>
      <c r="B20" s="130">
        <f>'9'!B19</f>
        <v>0</v>
      </c>
      <c r="C20" s="130">
        <f>'9'!C19</f>
        <v>0</v>
      </c>
      <c r="D20" s="241"/>
      <c r="E20" s="241"/>
      <c r="F20" s="241"/>
      <c r="G20" s="324" t="e">
        <f t="shared" si="0"/>
        <v>#DIV/0!</v>
      </c>
      <c r="H20" s="241"/>
      <c r="I20" s="228"/>
      <c r="J20" s="353" t="e">
        <f t="shared" si="1"/>
        <v>#DIV/0!</v>
      </c>
    </row>
    <row r="21" spans="1:10" x14ac:dyDescent="0.25">
      <c r="A21" s="556">
        <v>12</v>
      </c>
      <c r="B21" s="130">
        <f>'9'!B20</f>
        <v>0</v>
      </c>
      <c r="C21" s="130">
        <f>'9'!C20</f>
        <v>0</v>
      </c>
      <c r="D21" s="241"/>
      <c r="E21" s="241"/>
      <c r="F21" s="241"/>
      <c r="G21" s="324" t="e">
        <f t="shared" si="0"/>
        <v>#DIV/0!</v>
      </c>
      <c r="H21" s="241"/>
      <c r="I21" s="228"/>
      <c r="J21" s="353" t="e">
        <f t="shared" si="1"/>
        <v>#DIV/0!</v>
      </c>
    </row>
    <row r="22" spans="1:10" x14ac:dyDescent="0.25">
      <c r="A22" s="556">
        <v>13</v>
      </c>
      <c r="B22" s="130">
        <f>'9'!B21</f>
        <v>0</v>
      </c>
      <c r="C22" s="130">
        <f>'9'!C21</f>
        <v>0</v>
      </c>
      <c r="D22" s="241"/>
      <c r="E22" s="241"/>
      <c r="F22" s="241"/>
      <c r="G22" s="324" t="e">
        <f t="shared" si="0"/>
        <v>#DIV/0!</v>
      </c>
      <c r="H22" s="241"/>
      <c r="I22" s="228"/>
      <c r="J22" s="353" t="e">
        <f t="shared" si="1"/>
        <v>#DIV/0!</v>
      </c>
    </row>
    <row r="23" spans="1:10" x14ac:dyDescent="0.25">
      <c r="A23" s="556">
        <v>14</v>
      </c>
      <c r="B23" s="130">
        <f>'9'!B22</f>
        <v>0</v>
      </c>
      <c r="C23" s="130">
        <f>'9'!C22</f>
        <v>0</v>
      </c>
      <c r="D23" s="241"/>
      <c r="E23" s="241"/>
      <c r="F23" s="241"/>
      <c r="G23" s="324" t="e">
        <f t="shared" si="0"/>
        <v>#DIV/0!</v>
      </c>
      <c r="H23" s="241"/>
      <c r="I23" s="228"/>
      <c r="J23" s="353" t="e">
        <f t="shared" si="1"/>
        <v>#DIV/0!</v>
      </c>
    </row>
    <row r="24" spans="1:10" x14ac:dyDescent="0.25">
      <c r="A24" s="556">
        <v>15</v>
      </c>
      <c r="B24" s="130">
        <f>'9'!B23</f>
        <v>0</v>
      </c>
      <c r="C24" s="130">
        <f>'9'!C23</f>
        <v>0</v>
      </c>
      <c r="D24" s="241"/>
      <c r="E24" s="241"/>
      <c r="F24" s="241"/>
      <c r="G24" s="324" t="e">
        <f t="shared" si="0"/>
        <v>#DIV/0!</v>
      </c>
      <c r="H24" s="241"/>
      <c r="I24" s="228"/>
      <c r="J24" s="353" t="e">
        <f t="shared" si="1"/>
        <v>#DIV/0!</v>
      </c>
    </row>
    <row r="25" spans="1:10" x14ac:dyDescent="0.25">
      <c r="A25" s="556">
        <v>16</v>
      </c>
      <c r="B25" s="130">
        <f>'9'!B24</f>
        <v>0</v>
      </c>
      <c r="C25" s="130">
        <f>'9'!C24</f>
        <v>0</v>
      </c>
      <c r="D25" s="241"/>
      <c r="E25" s="241"/>
      <c r="F25" s="241"/>
      <c r="G25" s="324" t="e">
        <f t="shared" si="0"/>
        <v>#DIV/0!</v>
      </c>
      <c r="H25" s="241"/>
      <c r="I25" s="228"/>
      <c r="J25" s="353" t="e">
        <f t="shared" si="1"/>
        <v>#DIV/0!</v>
      </c>
    </row>
    <row r="26" spans="1:10" x14ac:dyDescent="0.25">
      <c r="A26" s="556">
        <v>17</v>
      </c>
      <c r="B26" s="130">
        <f>'9'!B25</f>
        <v>0</v>
      </c>
      <c r="C26" s="130">
        <f>'9'!C25</f>
        <v>0</v>
      </c>
      <c r="D26" s="241"/>
      <c r="E26" s="241"/>
      <c r="F26" s="241"/>
      <c r="G26" s="324" t="e">
        <f t="shared" si="0"/>
        <v>#DIV/0!</v>
      </c>
      <c r="H26" s="241"/>
      <c r="I26" s="228"/>
      <c r="J26" s="353" t="e">
        <f t="shared" si="1"/>
        <v>#DIV/0!</v>
      </c>
    </row>
    <row r="27" spans="1:10" x14ac:dyDescent="0.25">
      <c r="A27" s="556">
        <v>18</v>
      </c>
      <c r="B27" s="130">
        <f>'9'!B26</f>
        <v>0</v>
      </c>
      <c r="C27" s="130">
        <f>'9'!C26</f>
        <v>0</v>
      </c>
      <c r="D27" s="241"/>
      <c r="E27" s="241"/>
      <c r="F27" s="241"/>
      <c r="G27" s="324" t="e">
        <f t="shared" si="0"/>
        <v>#DIV/0!</v>
      </c>
      <c r="H27" s="241"/>
      <c r="I27" s="228"/>
      <c r="J27" s="353" t="e">
        <f t="shared" si="1"/>
        <v>#DIV/0!</v>
      </c>
    </row>
    <row r="28" spans="1:10" x14ac:dyDescent="0.25">
      <c r="A28" s="556">
        <v>19</v>
      </c>
      <c r="B28" s="130">
        <f>'9'!B27</f>
        <v>0</v>
      </c>
      <c r="C28" s="130">
        <f>'9'!C27</f>
        <v>0</v>
      </c>
      <c r="D28" s="241"/>
      <c r="E28" s="241"/>
      <c r="F28" s="241"/>
      <c r="G28" s="324" t="e">
        <f t="shared" si="0"/>
        <v>#DIV/0!</v>
      </c>
      <c r="H28" s="241"/>
      <c r="I28" s="228"/>
      <c r="J28" s="353" t="e">
        <f t="shared" si="1"/>
        <v>#DIV/0!</v>
      </c>
    </row>
    <row r="29" spans="1:10" x14ac:dyDescent="0.25">
      <c r="A29" s="556">
        <v>20</v>
      </c>
      <c r="B29" s="130">
        <f>'9'!B28</f>
        <v>0</v>
      </c>
      <c r="C29" s="130">
        <f>'9'!C28</f>
        <v>0</v>
      </c>
      <c r="D29" s="241"/>
      <c r="E29" s="241"/>
      <c r="F29" s="241"/>
      <c r="G29" s="324" t="e">
        <f t="shared" si="0"/>
        <v>#DIV/0!</v>
      </c>
      <c r="H29" s="241"/>
      <c r="I29" s="228"/>
      <c r="J29" s="353" t="e">
        <f t="shared" si="1"/>
        <v>#DIV/0!</v>
      </c>
    </row>
    <row r="30" spans="1:10" x14ac:dyDescent="0.25">
      <c r="A30" s="72"/>
      <c r="B30" s="72"/>
      <c r="D30" s="241"/>
      <c r="E30" s="241"/>
      <c r="F30" s="241"/>
      <c r="G30" s="324"/>
      <c r="H30" s="241"/>
      <c r="I30" s="228"/>
      <c r="J30" s="353"/>
    </row>
    <row r="31" spans="1:10" x14ac:dyDescent="0.25">
      <c r="A31" s="72"/>
      <c r="B31" s="72"/>
      <c r="D31" s="241"/>
      <c r="E31" s="241"/>
      <c r="F31" s="241"/>
      <c r="G31" s="324"/>
      <c r="H31" s="241"/>
      <c r="I31" s="228"/>
      <c r="J31" s="353"/>
    </row>
    <row r="32" spans="1:10" x14ac:dyDescent="0.25">
      <c r="A32" s="72"/>
      <c r="B32" s="72"/>
      <c r="D32" s="241"/>
      <c r="E32" s="241"/>
      <c r="F32" s="241"/>
      <c r="G32" s="324"/>
      <c r="H32" s="241"/>
      <c r="I32" s="228"/>
      <c r="J32" s="353"/>
    </row>
    <row r="33" spans="1:10" x14ac:dyDescent="0.25">
      <c r="A33" s="78"/>
      <c r="B33" s="78"/>
      <c r="C33" s="165"/>
      <c r="D33" s="242"/>
      <c r="E33" s="242"/>
      <c r="F33" s="242"/>
      <c r="G33" s="327"/>
      <c r="H33" s="242"/>
      <c r="I33" s="233"/>
      <c r="J33" s="354"/>
    </row>
    <row r="34" spans="1:10" ht="20.100000000000001" customHeight="1" thickBot="1" x14ac:dyDescent="0.3">
      <c r="A34" s="355" t="s">
        <v>734</v>
      </c>
      <c r="B34" s="571"/>
      <c r="C34" s="356"/>
      <c r="D34" s="340">
        <f>SUM(D10:D33)</f>
        <v>0</v>
      </c>
      <c r="E34" s="340">
        <f>SUM(E10:E33)</f>
        <v>0</v>
      </c>
      <c r="F34" s="340">
        <f>SUM(F10:F33)</f>
        <v>0</v>
      </c>
      <c r="G34" s="329" t="e">
        <f>D34/E34</f>
        <v>#DIV/0!</v>
      </c>
      <c r="H34" s="340">
        <f>SUM(H10:H33)</f>
        <v>0</v>
      </c>
      <c r="I34" s="340">
        <f>SUM(I10:I33)</f>
        <v>0</v>
      </c>
      <c r="J34" s="357" t="e">
        <f>I34/H34</f>
        <v>#DIV/0!</v>
      </c>
    </row>
    <row r="35" spans="1:10" x14ac:dyDescent="0.25">
      <c r="A35" s="104"/>
      <c r="B35" s="570"/>
      <c r="C35" s="570"/>
      <c r="E35" s="563"/>
      <c r="F35" s="563"/>
      <c r="G35" s="563"/>
    </row>
    <row r="36" spans="1:10" x14ac:dyDescent="0.25">
      <c r="A36" s="727" t="s">
        <v>315</v>
      </c>
      <c r="B36" s="727"/>
      <c r="C36" s="727"/>
      <c r="D36" s="727"/>
      <c r="E36" s="727"/>
      <c r="F36" s="727"/>
    </row>
    <row r="37" spans="1:10" x14ac:dyDescent="0.25">
      <c r="A37" s="727" t="s">
        <v>735</v>
      </c>
      <c r="B37" s="727"/>
      <c r="C37" s="727"/>
      <c r="D37" s="727"/>
      <c r="E37" s="727"/>
      <c r="F37" s="727"/>
    </row>
  </sheetData>
  <mergeCells count="4">
    <mergeCell ref="A7:A8"/>
    <mergeCell ref="B7:B8"/>
    <mergeCell ref="C7:C8"/>
    <mergeCell ref="D7:J7"/>
  </mergeCells>
  <printOptions horizontalCentered="1"/>
  <pageMargins left="1.7" right="0.9" top="1.1499999999999999" bottom="0.9" header="0" footer="0"/>
  <pageSetup paperSize="9" scale="59" orientation="landscape" horizontalDpi="300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2A4ED-6E01-4FB8-88CC-5E0CC033255D}">
  <sheetPr codeName="Sheet53">
    <tabColor rgb="FF92D050"/>
    <pageSetUpPr fitToPage="1"/>
  </sheetPr>
  <dimension ref="A1:AM35"/>
  <sheetViews>
    <sheetView zoomScale="80" zoomScaleNormal="80" workbookViewId="0">
      <selection activeCell="A21" sqref="A21"/>
    </sheetView>
  </sheetViews>
  <sheetFormatPr defaultColWidth="9.140625" defaultRowHeight="15" x14ac:dyDescent="0.25"/>
  <cols>
    <col min="1" max="1" width="7.140625" style="70" customWidth="1"/>
    <col min="2" max="3" width="15" style="70" bestFit="1" customWidth="1"/>
    <col min="4" max="4" width="11.28515625" style="70" customWidth="1"/>
    <col min="5" max="5" width="22.7109375" style="70" bestFit="1" customWidth="1"/>
    <col min="6" max="6" width="8.5703125" style="70" bestFit="1" customWidth="1"/>
    <col min="7" max="7" width="24.7109375" style="70" bestFit="1" customWidth="1"/>
    <col min="8" max="8" width="8.5703125" style="70" bestFit="1" customWidth="1"/>
    <col min="9" max="26" width="7.42578125" style="70" customWidth="1"/>
    <col min="27" max="33" width="8.7109375" style="70" customWidth="1"/>
    <col min="34" max="34" width="16.140625" style="70" customWidth="1"/>
    <col min="35" max="35" width="15" style="70" customWidth="1"/>
    <col min="36" max="38" width="8.7109375" style="70" customWidth="1"/>
    <col min="39" max="41" width="9.140625" style="70"/>
    <col min="42" max="42" width="10.5703125" style="70" bestFit="1" customWidth="1"/>
    <col min="43" max="256" width="9.140625" style="70"/>
    <col min="257" max="257" width="5.7109375" style="70" customWidth="1"/>
    <col min="258" max="258" width="19" style="70" customWidth="1"/>
    <col min="259" max="259" width="20.140625" style="70" customWidth="1"/>
    <col min="260" max="260" width="9.5703125" style="70" customWidth="1"/>
    <col min="261" max="261" width="11" style="70" customWidth="1"/>
    <col min="262" max="262" width="8.7109375" style="70" customWidth="1"/>
    <col min="263" max="263" width="12" style="70" customWidth="1"/>
    <col min="264" max="264" width="8.7109375" style="70" customWidth="1"/>
    <col min="265" max="265" width="7.7109375" style="70" customWidth="1"/>
    <col min="266" max="266" width="7.85546875" style="70" customWidth="1"/>
    <col min="267" max="282" width="7.7109375" style="70" customWidth="1"/>
    <col min="283" max="289" width="8.7109375" style="70" customWidth="1"/>
    <col min="290" max="290" width="16.140625" style="70" customWidth="1"/>
    <col min="291" max="291" width="15" style="70" customWidth="1"/>
    <col min="292" max="294" width="8.7109375" style="70" customWidth="1"/>
    <col min="295" max="297" width="9.140625" style="70"/>
    <col min="298" max="298" width="10.5703125" style="70" bestFit="1" customWidth="1"/>
    <col min="299" max="512" width="9.140625" style="70"/>
    <col min="513" max="513" width="5.7109375" style="70" customWidth="1"/>
    <col min="514" max="514" width="19" style="70" customWidth="1"/>
    <col min="515" max="515" width="20.140625" style="70" customWidth="1"/>
    <col min="516" max="516" width="9.5703125" style="70" customWidth="1"/>
    <col min="517" max="517" width="11" style="70" customWidth="1"/>
    <col min="518" max="518" width="8.7109375" style="70" customWidth="1"/>
    <col min="519" max="519" width="12" style="70" customWidth="1"/>
    <col min="520" max="520" width="8.7109375" style="70" customWidth="1"/>
    <col min="521" max="521" width="7.7109375" style="70" customWidth="1"/>
    <col min="522" max="522" width="7.85546875" style="70" customWidth="1"/>
    <col min="523" max="538" width="7.7109375" style="70" customWidth="1"/>
    <col min="539" max="545" width="8.7109375" style="70" customWidth="1"/>
    <col min="546" max="546" width="16.140625" style="70" customWidth="1"/>
    <col min="547" max="547" width="15" style="70" customWidth="1"/>
    <col min="548" max="550" width="8.7109375" style="70" customWidth="1"/>
    <col min="551" max="553" width="9.140625" style="70"/>
    <col min="554" max="554" width="10.5703125" style="70" bestFit="1" customWidth="1"/>
    <col min="555" max="768" width="9.140625" style="70"/>
    <col min="769" max="769" width="5.7109375" style="70" customWidth="1"/>
    <col min="770" max="770" width="19" style="70" customWidth="1"/>
    <col min="771" max="771" width="20.140625" style="70" customWidth="1"/>
    <col min="772" max="772" width="9.5703125" style="70" customWidth="1"/>
    <col min="773" max="773" width="11" style="70" customWidth="1"/>
    <col min="774" max="774" width="8.7109375" style="70" customWidth="1"/>
    <col min="775" max="775" width="12" style="70" customWidth="1"/>
    <col min="776" max="776" width="8.7109375" style="70" customWidth="1"/>
    <col min="777" max="777" width="7.7109375" style="70" customWidth="1"/>
    <col min="778" max="778" width="7.85546875" style="70" customWidth="1"/>
    <col min="779" max="794" width="7.7109375" style="70" customWidth="1"/>
    <col min="795" max="801" width="8.7109375" style="70" customWidth="1"/>
    <col min="802" max="802" width="16.140625" style="70" customWidth="1"/>
    <col min="803" max="803" width="15" style="70" customWidth="1"/>
    <col min="804" max="806" width="8.7109375" style="70" customWidth="1"/>
    <col min="807" max="809" width="9.140625" style="70"/>
    <col min="810" max="810" width="10.5703125" style="70" bestFit="1" customWidth="1"/>
    <col min="811" max="1024" width="9.140625" style="70"/>
    <col min="1025" max="1025" width="5.7109375" style="70" customWidth="1"/>
    <col min="1026" max="1026" width="19" style="70" customWidth="1"/>
    <col min="1027" max="1027" width="20.140625" style="70" customWidth="1"/>
    <col min="1028" max="1028" width="9.5703125" style="70" customWidth="1"/>
    <col min="1029" max="1029" width="11" style="70" customWidth="1"/>
    <col min="1030" max="1030" width="8.7109375" style="70" customWidth="1"/>
    <col min="1031" max="1031" width="12" style="70" customWidth="1"/>
    <col min="1032" max="1032" width="8.7109375" style="70" customWidth="1"/>
    <col min="1033" max="1033" width="7.7109375" style="70" customWidth="1"/>
    <col min="1034" max="1034" width="7.85546875" style="70" customWidth="1"/>
    <col min="1035" max="1050" width="7.7109375" style="70" customWidth="1"/>
    <col min="1051" max="1057" width="8.7109375" style="70" customWidth="1"/>
    <col min="1058" max="1058" width="16.140625" style="70" customWidth="1"/>
    <col min="1059" max="1059" width="15" style="70" customWidth="1"/>
    <col min="1060" max="1062" width="8.7109375" style="70" customWidth="1"/>
    <col min="1063" max="1065" width="9.140625" style="70"/>
    <col min="1066" max="1066" width="10.5703125" style="70" bestFit="1" customWidth="1"/>
    <col min="1067" max="1280" width="9.140625" style="70"/>
    <col min="1281" max="1281" width="5.7109375" style="70" customWidth="1"/>
    <col min="1282" max="1282" width="19" style="70" customWidth="1"/>
    <col min="1283" max="1283" width="20.140625" style="70" customWidth="1"/>
    <col min="1284" max="1284" width="9.5703125" style="70" customWidth="1"/>
    <col min="1285" max="1285" width="11" style="70" customWidth="1"/>
    <col min="1286" max="1286" width="8.7109375" style="70" customWidth="1"/>
    <col min="1287" max="1287" width="12" style="70" customWidth="1"/>
    <col min="1288" max="1288" width="8.7109375" style="70" customWidth="1"/>
    <col min="1289" max="1289" width="7.7109375" style="70" customWidth="1"/>
    <col min="1290" max="1290" width="7.85546875" style="70" customWidth="1"/>
    <col min="1291" max="1306" width="7.7109375" style="70" customWidth="1"/>
    <col min="1307" max="1313" width="8.7109375" style="70" customWidth="1"/>
    <col min="1314" max="1314" width="16.140625" style="70" customWidth="1"/>
    <col min="1315" max="1315" width="15" style="70" customWidth="1"/>
    <col min="1316" max="1318" width="8.7109375" style="70" customWidth="1"/>
    <col min="1319" max="1321" width="9.140625" style="70"/>
    <col min="1322" max="1322" width="10.5703125" style="70" bestFit="1" customWidth="1"/>
    <col min="1323" max="1536" width="9.140625" style="70"/>
    <col min="1537" max="1537" width="5.7109375" style="70" customWidth="1"/>
    <col min="1538" max="1538" width="19" style="70" customWidth="1"/>
    <col min="1539" max="1539" width="20.140625" style="70" customWidth="1"/>
    <col min="1540" max="1540" width="9.5703125" style="70" customWidth="1"/>
    <col min="1541" max="1541" width="11" style="70" customWidth="1"/>
    <col min="1542" max="1542" width="8.7109375" style="70" customWidth="1"/>
    <col min="1543" max="1543" width="12" style="70" customWidth="1"/>
    <col min="1544" max="1544" width="8.7109375" style="70" customWidth="1"/>
    <col min="1545" max="1545" width="7.7109375" style="70" customWidth="1"/>
    <col min="1546" max="1546" width="7.85546875" style="70" customWidth="1"/>
    <col min="1547" max="1562" width="7.7109375" style="70" customWidth="1"/>
    <col min="1563" max="1569" width="8.7109375" style="70" customWidth="1"/>
    <col min="1570" max="1570" width="16.140625" style="70" customWidth="1"/>
    <col min="1571" max="1571" width="15" style="70" customWidth="1"/>
    <col min="1572" max="1574" width="8.7109375" style="70" customWidth="1"/>
    <col min="1575" max="1577" width="9.140625" style="70"/>
    <col min="1578" max="1578" width="10.5703125" style="70" bestFit="1" customWidth="1"/>
    <col min="1579" max="1792" width="9.140625" style="70"/>
    <col min="1793" max="1793" width="5.7109375" style="70" customWidth="1"/>
    <col min="1794" max="1794" width="19" style="70" customWidth="1"/>
    <col min="1795" max="1795" width="20.140625" style="70" customWidth="1"/>
    <col min="1796" max="1796" width="9.5703125" style="70" customWidth="1"/>
    <col min="1797" max="1797" width="11" style="70" customWidth="1"/>
    <col min="1798" max="1798" width="8.7109375" style="70" customWidth="1"/>
    <col min="1799" max="1799" width="12" style="70" customWidth="1"/>
    <col min="1800" max="1800" width="8.7109375" style="70" customWidth="1"/>
    <col min="1801" max="1801" width="7.7109375" style="70" customWidth="1"/>
    <col min="1802" max="1802" width="7.85546875" style="70" customWidth="1"/>
    <col min="1803" max="1818" width="7.7109375" style="70" customWidth="1"/>
    <col min="1819" max="1825" width="8.7109375" style="70" customWidth="1"/>
    <col min="1826" max="1826" width="16.140625" style="70" customWidth="1"/>
    <col min="1827" max="1827" width="15" style="70" customWidth="1"/>
    <col min="1828" max="1830" width="8.7109375" style="70" customWidth="1"/>
    <col min="1831" max="1833" width="9.140625" style="70"/>
    <col min="1834" max="1834" width="10.5703125" style="70" bestFit="1" customWidth="1"/>
    <col min="1835" max="2048" width="9.140625" style="70"/>
    <col min="2049" max="2049" width="5.7109375" style="70" customWidth="1"/>
    <col min="2050" max="2050" width="19" style="70" customWidth="1"/>
    <col min="2051" max="2051" width="20.140625" style="70" customWidth="1"/>
    <col min="2052" max="2052" width="9.5703125" style="70" customWidth="1"/>
    <col min="2053" max="2053" width="11" style="70" customWidth="1"/>
    <col min="2054" max="2054" width="8.7109375" style="70" customWidth="1"/>
    <col min="2055" max="2055" width="12" style="70" customWidth="1"/>
    <col min="2056" max="2056" width="8.7109375" style="70" customWidth="1"/>
    <col min="2057" max="2057" width="7.7109375" style="70" customWidth="1"/>
    <col min="2058" max="2058" width="7.85546875" style="70" customWidth="1"/>
    <col min="2059" max="2074" width="7.7109375" style="70" customWidth="1"/>
    <col min="2075" max="2081" width="8.7109375" style="70" customWidth="1"/>
    <col min="2082" max="2082" width="16.140625" style="70" customWidth="1"/>
    <col min="2083" max="2083" width="15" style="70" customWidth="1"/>
    <col min="2084" max="2086" width="8.7109375" style="70" customWidth="1"/>
    <col min="2087" max="2089" width="9.140625" style="70"/>
    <col min="2090" max="2090" width="10.5703125" style="70" bestFit="1" customWidth="1"/>
    <col min="2091" max="2304" width="9.140625" style="70"/>
    <col min="2305" max="2305" width="5.7109375" style="70" customWidth="1"/>
    <col min="2306" max="2306" width="19" style="70" customWidth="1"/>
    <col min="2307" max="2307" width="20.140625" style="70" customWidth="1"/>
    <col min="2308" max="2308" width="9.5703125" style="70" customWidth="1"/>
    <col min="2309" max="2309" width="11" style="70" customWidth="1"/>
    <col min="2310" max="2310" width="8.7109375" style="70" customWidth="1"/>
    <col min="2311" max="2311" width="12" style="70" customWidth="1"/>
    <col min="2312" max="2312" width="8.7109375" style="70" customWidth="1"/>
    <col min="2313" max="2313" width="7.7109375" style="70" customWidth="1"/>
    <col min="2314" max="2314" width="7.85546875" style="70" customWidth="1"/>
    <col min="2315" max="2330" width="7.7109375" style="70" customWidth="1"/>
    <col min="2331" max="2337" width="8.7109375" style="70" customWidth="1"/>
    <col min="2338" max="2338" width="16.140625" style="70" customWidth="1"/>
    <col min="2339" max="2339" width="15" style="70" customWidth="1"/>
    <col min="2340" max="2342" width="8.7109375" style="70" customWidth="1"/>
    <col min="2343" max="2345" width="9.140625" style="70"/>
    <col min="2346" max="2346" width="10.5703125" style="70" bestFit="1" customWidth="1"/>
    <col min="2347" max="2560" width="9.140625" style="70"/>
    <col min="2561" max="2561" width="5.7109375" style="70" customWidth="1"/>
    <col min="2562" max="2562" width="19" style="70" customWidth="1"/>
    <col min="2563" max="2563" width="20.140625" style="70" customWidth="1"/>
    <col min="2564" max="2564" width="9.5703125" style="70" customWidth="1"/>
    <col min="2565" max="2565" width="11" style="70" customWidth="1"/>
    <col min="2566" max="2566" width="8.7109375" style="70" customWidth="1"/>
    <col min="2567" max="2567" width="12" style="70" customWidth="1"/>
    <col min="2568" max="2568" width="8.7109375" style="70" customWidth="1"/>
    <col min="2569" max="2569" width="7.7109375" style="70" customWidth="1"/>
    <col min="2570" max="2570" width="7.85546875" style="70" customWidth="1"/>
    <col min="2571" max="2586" width="7.7109375" style="70" customWidth="1"/>
    <col min="2587" max="2593" width="8.7109375" style="70" customWidth="1"/>
    <col min="2594" max="2594" width="16.140625" style="70" customWidth="1"/>
    <col min="2595" max="2595" width="15" style="70" customWidth="1"/>
    <col min="2596" max="2598" width="8.7109375" style="70" customWidth="1"/>
    <col min="2599" max="2601" width="9.140625" style="70"/>
    <col min="2602" max="2602" width="10.5703125" style="70" bestFit="1" customWidth="1"/>
    <col min="2603" max="2816" width="9.140625" style="70"/>
    <col min="2817" max="2817" width="5.7109375" style="70" customWidth="1"/>
    <col min="2818" max="2818" width="19" style="70" customWidth="1"/>
    <col min="2819" max="2819" width="20.140625" style="70" customWidth="1"/>
    <col min="2820" max="2820" width="9.5703125" style="70" customWidth="1"/>
    <col min="2821" max="2821" width="11" style="70" customWidth="1"/>
    <col min="2822" max="2822" width="8.7109375" style="70" customWidth="1"/>
    <col min="2823" max="2823" width="12" style="70" customWidth="1"/>
    <col min="2824" max="2824" width="8.7109375" style="70" customWidth="1"/>
    <col min="2825" max="2825" width="7.7109375" style="70" customWidth="1"/>
    <col min="2826" max="2826" width="7.85546875" style="70" customWidth="1"/>
    <col min="2827" max="2842" width="7.7109375" style="70" customWidth="1"/>
    <col min="2843" max="2849" width="8.7109375" style="70" customWidth="1"/>
    <col min="2850" max="2850" width="16.140625" style="70" customWidth="1"/>
    <col min="2851" max="2851" width="15" style="70" customWidth="1"/>
    <col min="2852" max="2854" width="8.7109375" style="70" customWidth="1"/>
    <col min="2855" max="2857" width="9.140625" style="70"/>
    <col min="2858" max="2858" width="10.5703125" style="70" bestFit="1" customWidth="1"/>
    <col min="2859" max="3072" width="9.140625" style="70"/>
    <col min="3073" max="3073" width="5.7109375" style="70" customWidth="1"/>
    <col min="3074" max="3074" width="19" style="70" customWidth="1"/>
    <col min="3075" max="3075" width="20.140625" style="70" customWidth="1"/>
    <col min="3076" max="3076" width="9.5703125" style="70" customWidth="1"/>
    <col min="3077" max="3077" width="11" style="70" customWidth="1"/>
    <col min="3078" max="3078" width="8.7109375" style="70" customWidth="1"/>
    <col min="3079" max="3079" width="12" style="70" customWidth="1"/>
    <col min="3080" max="3080" width="8.7109375" style="70" customWidth="1"/>
    <col min="3081" max="3081" width="7.7109375" style="70" customWidth="1"/>
    <col min="3082" max="3082" width="7.85546875" style="70" customWidth="1"/>
    <col min="3083" max="3098" width="7.7109375" style="70" customWidth="1"/>
    <col min="3099" max="3105" width="8.7109375" style="70" customWidth="1"/>
    <col min="3106" max="3106" width="16.140625" style="70" customWidth="1"/>
    <col min="3107" max="3107" width="15" style="70" customWidth="1"/>
    <col min="3108" max="3110" width="8.7109375" style="70" customWidth="1"/>
    <col min="3111" max="3113" width="9.140625" style="70"/>
    <col min="3114" max="3114" width="10.5703125" style="70" bestFit="1" customWidth="1"/>
    <col min="3115" max="3328" width="9.140625" style="70"/>
    <col min="3329" max="3329" width="5.7109375" style="70" customWidth="1"/>
    <col min="3330" max="3330" width="19" style="70" customWidth="1"/>
    <col min="3331" max="3331" width="20.140625" style="70" customWidth="1"/>
    <col min="3332" max="3332" width="9.5703125" style="70" customWidth="1"/>
    <col min="3333" max="3333" width="11" style="70" customWidth="1"/>
    <col min="3334" max="3334" width="8.7109375" style="70" customWidth="1"/>
    <col min="3335" max="3335" width="12" style="70" customWidth="1"/>
    <col min="3336" max="3336" width="8.7109375" style="70" customWidth="1"/>
    <col min="3337" max="3337" width="7.7109375" style="70" customWidth="1"/>
    <col min="3338" max="3338" width="7.85546875" style="70" customWidth="1"/>
    <col min="3339" max="3354" width="7.7109375" style="70" customWidth="1"/>
    <col min="3355" max="3361" width="8.7109375" style="70" customWidth="1"/>
    <col min="3362" max="3362" width="16.140625" style="70" customWidth="1"/>
    <col min="3363" max="3363" width="15" style="70" customWidth="1"/>
    <col min="3364" max="3366" width="8.7109375" style="70" customWidth="1"/>
    <col min="3367" max="3369" width="9.140625" style="70"/>
    <col min="3370" max="3370" width="10.5703125" style="70" bestFit="1" customWidth="1"/>
    <col min="3371" max="3584" width="9.140625" style="70"/>
    <col min="3585" max="3585" width="5.7109375" style="70" customWidth="1"/>
    <col min="3586" max="3586" width="19" style="70" customWidth="1"/>
    <col min="3587" max="3587" width="20.140625" style="70" customWidth="1"/>
    <col min="3588" max="3588" width="9.5703125" style="70" customWidth="1"/>
    <col min="3589" max="3589" width="11" style="70" customWidth="1"/>
    <col min="3590" max="3590" width="8.7109375" style="70" customWidth="1"/>
    <col min="3591" max="3591" width="12" style="70" customWidth="1"/>
    <col min="3592" max="3592" width="8.7109375" style="70" customWidth="1"/>
    <col min="3593" max="3593" width="7.7109375" style="70" customWidth="1"/>
    <col min="3594" max="3594" width="7.85546875" style="70" customWidth="1"/>
    <col min="3595" max="3610" width="7.7109375" style="70" customWidth="1"/>
    <col min="3611" max="3617" width="8.7109375" style="70" customWidth="1"/>
    <col min="3618" max="3618" width="16.140625" style="70" customWidth="1"/>
    <col min="3619" max="3619" width="15" style="70" customWidth="1"/>
    <col min="3620" max="3622" width="8.7109375" style="70" customWidth="1"/>
    <col min="3623" max="3625" width="9.140625" style="70"/>
    <col min="3626" max="3626" width="10.5703125" style="70" bestFit="1" customWidth="1"/>
    <col min="3627" max="3840" width="9.140625" style="70"/>
    <col min="3841" max="3841" width="5.7109375" style="70" customWidth="1"/>
    <col min="3842" max="3842" width="19" style="70" customWidth="1"/>
    <col min="3843" max="3843" width="20.140625" style="70" customWidth="1"/>
    <col min="3844" max="3844" width="9.5703125" style="70" customWidth="1"/>
    <col min="3845" max="3845" width="11" style="70" customWidth="1"/>
    <col min="3846" max="3846" width="8.7109375" style="70" customWidth="1"/>
    <col min="3847" max="3847" width="12" style="70" customWidth="1"/>
    <col min="3848" max="3848" width="8.7109375" style="70" customWidth="1"/>
    <col min="3849" max="3849" width="7.7109375" style="70" customWidth="1"/>
    <col min="3850" max="3850" width="7.85546875" style="70" customWidth="1"/>
    <col min="3851" max="3866" width="7.7109375" style="70" customWidth="1"/>
    <col min="3867" max="3873" width="8.7109375" style="70" customWidth="1"/>
    <col min="3874" max="3874" width="16.140625" style="70" customWidth="1"/>
    <col min="3875" max="3875" width="15" style="70" customWidth="1"/>
    <col min="3876" max="3878" width="8.7109375" style="70" customWidth="1"/>
    <col min="3879" max="3881" width="9.140625" style="70"/>
    <col min="3882" max="3882" width="10.5703125" style="70" bestFit="1" customWidth="1"/>
    <col min="3883" max="4096" width="9.140625" style="70"/>
    <col min="4097" max="4097" width="5.7109375" style="70" customWidth="1"/>
    <col min="4098" max="4098" width="19" style="70" customWidth="1"/>
    <col min="4099" max="4099" width="20.140625" style="70" customWidth="1"/>
    <col min="4100" max="4100" width="9.5703125" style="70" customWidth="1"/>
    <col min="4101" max="4101" width="11" style="70" customWidth="1"/>
    <col min="4102" max="4102" width="8.7109375" style="70" customWidth="1"/>
    <col min="4103" max="4103" width="12" style="70" customWidth="1"/>
    <col min="4104" max="4104" width="8.7109375" style="70" customWidth="1"/>
    <col min="4105" max="4105" width="7.7109375" style="70" customWidth="1"/>
    <col min="4106" max="4106" width="7.85546875" style="70" customWidth="1"/>
    <col min="4107" max="4122" width="7.7109375" style="70" customWidth="1"/>
    <col min="4123" max="4129" width="8.7109375" style="70" customWidth="1"/>
    <col min="4130" max="4130" width="16.140625" style="70" customWidth="1"/>
    <col min="4131" max="4131" width="15" style="70" customWidth="1"/>
    <col min="4132" max="4134" width="8.7109375" style="70" customWidth="1"/>
    <col min="4135" max="4137" width="9.140625" style="70"/>
    <col min="4138" max="4138" width="10.5703125" style="70" bestFit="1" customWidth="1"/>
    <col min="4139" max="4352" width="9.140625" style="70"/>
    <col min="4353" max="4353" width="5.7109375" style="70" customWidth="1"/>
    <col min="4354" max="4354" width="19" style="70" customWidth="1"/>
    <col min="4355" max="4355" width="20.140625" style="70" customWidth="1"/>
    <col min="4356" max="4356" width="9.5703125" style="70" customWidth="1"/>
    <col min="4357" max="4357" width="11" style="70" customWidth="1"/>
    <col min="4358" max="4358" width="8.7109375" style="70" customWidth="1"/>
    <col min="4359" max="4359" width="12" style="70" customWidth="1"/>
    <col min="4360" max="4360" width="8.7109375" style="70" customWidth="1"/>
    <col min="4361" max="4361" width="7.7109375" style="70" customWidth="1"/>
    <col min="4362" max="4362" width="7.85546875" style="70" customWidth="1"/>
    <col min="4363" max="4378" width="7.7109375" style="70" customWidth="1"/>
    <col min="4379" max="4385" width="8.7109375" style="70" customWidth="1"/>
    <col min="4386" max="4386" width="16.140625" style="70" customWidth="1"/>
    <col min="4387" max="4387" width="15" style="70" customWidth="1"/>
    <col min="4388" max="4390" width="8.7109375" style="70" customWidth="1"/>
    <col min="4391" max="4393" width="9.140625" style="70"/>
    <col min="4394" max="4394" width="10.5703125" style="70" bestFit="1" customWidth="1"/>
    <col min="4395" max="4608" width="9.140625" style="70"/>
    <col min="4609" max="4609" width="5.7109375" style="70" customWidth="1"/>
    <col min="4610" max="4610" width="19" style="70" customWidth="1"/>
    <col min="4611" max="4611" width="20.140625" style="70" customWidth="1"/>
    <col min="4612" max="4612" width="9.5703125" style="70" customWidth="1"/>
    <col min="4613" max="4613" width="11" style="70" customWidth="1"/>
    <col min="4614" max="4614" width="8.7109375" style="70" customWidth="1"/>
    <col min="4615" max="4615" width="12" style="70" customWidth="1"/>
    <col min="4616" max="4616" width="8.7109375" style="70" customWidth="1"/>
    <col min="4617" max="4617" width="7.7109375" style="70" customWidth="1"/>
    <col min="4618" max="4618" width="7.85546875" style="70" customWidth="1"/>
    <col min="4619" max="4634" width="7.7109375" style="70" customWidth="1"/>
    <col min="4635" max="4641" width="8.7109375" style="70" customWidth="1"/>
    <col min="4642" max="4642" width="16.140625" style="70" customWidth="1"/>
    <col min="4643" max="4643" width="15" style="70" customWidth="1"/>
    <col min="4644" max="4646" width="8.7109375" style="70" customWidth="1"/>
    <col min="4647" max="4649" width="9.140625" style="70"/>
    <col min="4650" max="4650" width="10.5703125" style="70" bestFit="1" customWidth="1"/>
    <col min="4651" max="4864" width="9.140625" style="70"/>
    <col min="4865" max="4865" width="5.7109375" style="70" customWidth="1"/>
    <col min="4866" max="4866" width="19" style="70" customWidth="1"/>
    <col min="4867" max="4867" width="20.140625" style="70" customWidth="1"/>
    <col min="4868" max="4868" width="9.5703125" style="70" customWidth="1"/>
    <col min="4869" max="4869" width="11" style="70" customWidth="1"/>
    <col min="4870" max="4870" width="8.7109375" style="70" customWidth="1"/>
    <col min="4871" max="4871" width="12" style="70" customWidth="1"/>
    <col min="4872" max="4872" width="8.7109375" style="70" customWidth="1"/>
    <col min="4873" max="4873" width="7.7109375" style="70" customWidth="1"/>
    <col min="4874" max="4874" width="7.85546875" style="70" customWidth="1"/>
    <col min="4875" max="4890" width="7.7109375" style="70" customWidth="1"/>
    <col min="4891" max="4897" width="8.7109375" style="70" customWidth="1"/>
    <col min="4898" max="4898" width="16.140625" style="70" customWidth="1"/>
    <col min="4899" max="4899" width="15" style="70" customWidth="1"/>
    <col min="4900" max="4902" width="8.7109375" style="70" customWidth="1"/>
    <col min="4903" max="4905" width="9.140625" style="70"/>
    <col min="4906" max="4906" width="10.5703125" style="70" bestFit="1" customWidth="1"/>
    <col min="4907" max="5120" width="9.140625" style="70"/>
    <col min="5121" max="5121" width="5.7109375" style="70" customWidth="1"/>
    <col min="5122" max="5122" width="19" style="70" customWidth="1"/>
    <col min="5123" max="5123" width="20.140625" style="70" customWidth="1"/>
    <col min="5124" max="5124" width="9.5703125" style="70" customWidth="1"/>
    <col min="5125" max="5125" width="11" style="70" customWidth="1"/>
    <col min="5126" max="5126" width="8.7109375" style="70" customWidth="1"/>
    <col min="5127" max="5127" width="12" style="70" customWidth="1"/>
    <col min="5128" max="5128" width="8.7109375" style="70" customWidth="1"/>
    <col min="5129" max="5129" width="7.7109375" style="70" customWidth="1"/>
    <col min="5130" max="5130" width="7.85546875" style="70" customWidth="1"/>
    <col min="5131" max="5146" width="7.7109375" style="70" customWidth="1"/>
    <col min="5147" max="5153" width="8.7109375" style="70" customWidth="1"/>
    <col min="5154" max="5154" width="16.140625" style="70" customWidth="1"/>
    <col min="5155" max="5155" width="15" style="70" customWidth="1"/>
    <col min="5156" max="5158" width="8.7109375" style="70" customWidth="1"/>
    <col min="5159" max="5161" width="9.140625" style="70"/>
    <col min="5162" max="5162" width="10.5703125" style="70" bestFit="1" customWidth="1"/>
    <col min="5163" max="5376" width="9.140625" style="70"/>
    <col min="5377" max="5377" width="5.7109375" style="70" customWidth="1"/>
    <col min="5378" max="5378" width="19" style="70" customWidth="1"/>
    <col min="5379" max="5379" width="20.140625" style="70" customWidth="1"/>
    <col min="5380" max="5380" width="9.5703125" style="70" customWidth="1"/>
    <col min="5381" max="5381" width="11" style="70" customWidth="1"/>
    <col min="5382" max="5382" width="8.7109375" style="70" customWidth="1"/>
    <col min="5383" max="5383" width="12" style="70" customWidth="1"/>
    <col min="5384" max="5384" width="8.7109375" style="70" customWidth="1"/>
    <col min="5385" max="5385" width="7.7109375" style="70" customWidth="1"/>
    <col min="5386" max="5386" width="7.85546875" style="70" customWidth="1"/>
    <col min="5387" max="5402" width="7.7109375" style="70" customWidth="1"/>
    <col min="5403" max="5409" width="8.7109375" style="70" customWidth="1"/>
    <col min="5410" max="5410" width="16.140625" style="70" customWidth="1"/>
    <col min="5411" max="5411" width="15" style="70" customWidth="1"/>
    <col min="5412" max="5414" width="8.7109375" style="70" customWidth="1"/>
    <col min="5415" max="5417" width="9.140625" style="70"/>
    <col min="5418" max="5418" width="10.5703125" style="70" bestFit="1" customWidth="1"/>
    <col min="5419" max="5632" width="9.140625" style="70"/>
    <col min="5633" max="5633" width="5.7109375" style="70" customWidth="1"/>
    <col min="5634" max="5634" width="19" style="70" customWidth="1"/>
    <col min="5635" max="5635" width="20.140625" style="70" customWidth="1"/>
    <col min="5636" max="5636" width="9.5703125" style="70" customWidth="1"/>
    <col min="5637" max="5637" width="11" style="70" customWidth="1"/>
    <col min="5638" max="5638" width="8.7109375" style="70" customWidth="1"/>
    <col min="5639" max="5639" width="12" style="70" customWidth="1"/>
    <col min="5640" max="5640" width="8.7109375" style="70" customWidth="1"/>
    <col min="5641" max="5641" width="7.7109375" style="70" customWidth="1"/>
    <col min="5642" max="5642" width="7.85546875" style="70" customWidth="1"/>
    <col min="5643" max="5658" width="7.7109375" style="70" customWidth="1"/>
    <col min="5659" max="5665" width="8.7109375" style="70" customWidth="1"/>
    <col min="5666" max="5666" width="16.140625" style="70" customWidth="1"/>
    <col min="5667" max="5667" width="15" style="70" customWidth="1"/>
    <col min="5668" max="5670" width="8.7109375" style="70" customWidth="1"/>
    <col min="5671" max="5673" width="9.140625" style="70"/>
    <col min="5674" max="5674" width="10.5703125" style="70" bestFit="1" customWidth="1"/>
    <col min="5675" max="5888" width="9.140625" style="70"/>
    <col min="5889" max="5889" width="5.7109375" style="70" customWidth="1"/>
    <col min="5890" max="5890" width="19" style="70" customWidth="1"/>
    <col min="5891" max="5891" width="20.140625" style="70" customWidth="1"/>
    <col min="5892" max="5892" width="9.5703125" style="70" customWidth="1"/>
    <col min="5893" max="5893" width="11" style="70" customWidth="1"/>
    <col min="5894" max="5894" width="8.7109375" style="70" customWidth="1"/>
    <col min="5895" max="5895" width="12" style="70" customWidth="1"/>
    <col min="5896" max="5896" width="8.7109375" style="70" customWidth="1"/>
    <col min="5897" max="5897" width="7.7109375" style="70" customWidth="1"/>
    <col min="5898" max="5898" width="7.85546875" style="70" customWidth="1"/>
    <col min="5899" max="5914" width="7.7109375" style="70" customWidth="1"/>
    <col min="5915" max="5921" width="8.7109375" style="70" customWidth="1"/>
    <col min="5922" max="5922" width="16.140625" style="70" customWidth="1"/>
    <col min="5923" max="5923" width="15" style="70" customWidth="1"/>
    <col min="5924" max="5926" width="8.7109375" style="70" customWidth="1"/>
    <col min="5927" max="5929" width="9.140625" style="70"/>
    <col min="5930" max="5930" width="10.5703125" style="70" bestFit="1" customWidth="1"/>
    <col min="5931" max="6144" width="9.140625" style="70"/>
    <col min="6145" max="6145" width="5.7109375" style="70" customWidth="1"/>
    <col min="6146" max="6146" width="19" style="70" customWidth="1"/>
    <col min="6147" max="6147" width="20.140625" style="70" customWidth="1"/>
    <col min="6148" max="6148" width="9.5703125" style="70" customWidth="1"/>
    <col min="6149" max="6149" width="11" style="70" customWidth="1"/>
    <col min="6150" max="6150" width="8.7109375" style="70" customWidth="1"/>
    <col min="6151" max="6151" width="12" style="70" customWidth="1"/>
    <col min="6152" max="6152" width="8.7109375" style="70" customWidth="1"/>
    <col min="6153" max="6153" width="7.7109375" style="70" customWidth="1"/>
    <col min="6154" max="6154" width="7.85546875" style="70" customWidth="1"/>
    <col min="6155" max="6170" width="7.7109375" style="70" customWidth="1"/>
    <col min="6171" max="6177" width="8.7109375" style="70" customWidth="1"/>
    <col min="6178" max="6178" width="16.140625" style="70" customWidth="1"/>
    <col min="6179" max="6179" width="15" style="70" customWidth="1"/>
    <col min="6180" max="6182" width="8.7109375" style="70" customWidth="1"/>
    <col min="6183" max="6185" width="9.140625" style="70"/>
    <col min="6186" max="6186" width="10.5703125" style="70" bestFit="1" customWidth="1"/>
    <col min="6187" max="6400" width="9.140625" style="70"/>
    <col min="6401" max="6401" width="5.7109375" style="70" customWidth="1"/>
    <col min="6402" max="6402" width="19" style="70" customWidth="1"/>
    <col min="6403" max="6403" width="20.140625" style="70" customWidth="1"/>
    <col min="6404" max="6404" width="9.5703125" style="70" customWidth="1"/>
    <col min="6405" max="6405" width="11" style="70" customWidth="1"/>
    <col min="6406" max="6406" width="8.7109375" style="70" customWidth="1"/>
    <col min="6407" max="6407" width="12" style="70" customWidth="1"/>
    <col min="6408" max="6408" width="8.7109375" style="70" customWidth="1"/>
    <col min="6409" max="6409" width="7.7109375" style="70" customWidth="1"/>
    <col min="6410" max="6410" width="7.85546875" style="70" customWidth="1"/>
    <col min="6411" max="6426" width="7.7109375" style="70" customWidth="1"/>
    <col min="6427" max="6433" width="8.7109375" style="70" customWidth="1"/>
    <col min="6434" max="6434" width="16.140625" style="70" customWidth="1"/>
    <col min="6435" max="6435" width="15" style="70" customWidth="1"/>
    <col min="6436" max="6438" width="8.7109375" style="70" customWidth="1"/>
    <col min="6439" max="6441" width="9.140625" style="70"/>
    <col min="6442" max="6442" width="10.5703125" style="70" bestFit="1" customWidth="1"/>
    <col min="6443" max="6656" width="9.140625" style="70"/>
    <col min="6657" max="6657" width="5.7109375" style="70" customWidth="1"/>
    <col min="6658" max="6658" width="19" style="70" customWidth="1"/>
    <col min="6659" max="6659" width="20.140625" style="70" customWidth="1"/>
    <col min="6660" max="6660" width="9.5703125" style="70" customWidth="1"/>
    <col min="6661" max="6661" width="11" style="70" customWidth="1"/>
    <col min="6662" max="6662" width="8.7109375" style="70" customWidth="1"/>
    <col min="6663" max="6663" width="12" style="70" customWidth="1"/>
    <col min="6664" max="6664" width="8.7109375" style="70" customWidth="1"/>
    <col min="6665" max="6665" width="7.7109375" style="70" customWidth="1"/>
    <col min="6666" max="6666" width="7.85546875" style="70" customWidth="1"/>
    <col min="6667" max="6682" width="7.7109375" style="70" customWidth="1"/>
    <col min="6683" max="6689" width="8.7109375" style="70" customWidth="1"/>
    <col min="6690" max="6690" width="16.140625" style="70" customWidth="1"/>
    <col min="6691" max="6691" width="15" style="70" customWidth="1"/>
    <col min="6692" max="6694" width="8.7109375" style="70" customWidth="1"/>
    <col min="6695" max="6697" width="9.140625" style="70"/>
    <col min="6698" max="6698" width="10.5703125" style="70" bestFit="1" customWidth="1"/>
    <col min="6699" max="6912" width="9.140625" style="70"/>
    <col min="6913" max="6913" width="5.7109375" style="70" customWidth="1"/>
    <col min="6914" max="6914" width="19" style="70" customWidth="1"/>
    <col min="6915" max="6915" width="20.140625" style="70" customWidth="1"/>
    <col min="6916" max="6916" width="9.5703125" style="70" customWidth="1"/>
    <col min="6917" max="6917" width="11" style="70" customWidth="1"/>
    <col min="6918" max="6918" width="8.7109375" style="70" customWidth="1"/>
    <col min="6919" max="6919" width="12" style="70" customWidth="1"/>
    <col min="6920" max="6920" width="8.7109375" style="70" customWidth="1"/>
    <col min="6921" max="6921" width="7.7109375" style="70" customWidth="1"/>
    <col min="6922" max="6922" width="7.85546875" style="70" customWidth="1"/>
    <col min="6923" max="6938" width="7.7109375" style="70" customWidth="1"/>
    <col min="6939" max="6945" width="8.7109375" style="70" customWidth="1"/>
    <col min="6946" max="6946" width="16.140625" style="70" customWidth="1"/>
    <col min="6947" max="6947" width="15" style="70" customWidth="1"/>
    <col min="6948" max="6950" width="8.7109375" style="70" customWidth="1"/>
    <col min="6951" max="6953" width="9.140625" style="70"/>
    <col min="6954" max="6954" width="10.5703125" style="70" bestFit="1" customWidth="1"/>
    <col min="6955" max="7168" width="9.140625" style="70"/>
    <col min="7169" max="7169" width="5.7109375" style="70" customWidth="1"/>
    <col min="7170" max="7170" width="19" style="70" customWidth="1"/>
    <col min="7171" max="7171" width="20.140625" style="70" customWidth="1"/>
    <col min="7172" max="7172" width="9.5703125" style="70" customWidth="1"/>
    <col min="7173" max="7173" width="11" style="70" customWidth="1"/>
    <col min="7174" max="7174" width="8.7109375" style="70" customWidth="1"/>
    <col min="7175" max="7175" width="12" style="70" customWidth="1"/>
    <col min="7176" max="7176" width="8.7109375" style="70" customWidth="1"/>
    <col min="7177" max="7177" width="7.7109375" style="70" customWidth="1"/>
    <col min="7178" max="7178" width="7.85546875" style="70" customWidth="1"/>
    <col min="7179" max="7194" width="7.7109375" style="70" customWidth="1"/>
    <col min="7195" max="7201" width="8.7109375" style="70" customWidth="1"/>
    <col min="7202" max="7202" width="16.140625" style="70" customWidth="1"/>
    <col min="7203" max="7203" width="15" style="70" customWidth="1"/>
    <col min="7204" max="7206" width="8.7109375" style="70" customWidth="1"/>
    <col min="7207" max="7209" width="9.140625" style="70"/>
    <col min="7210" max="7210" width="10.5703125" style="70" bestFit="1" customWidth="1"/>
    <col min="7211" max="7424" width="9.140625" style="70"/>
    <col min="7425" max="7425" width="5.7109375" style="70" customWidth="1"/>
    <col min="7426" max="7426" width="19" style="70" customWidth="1"/>
    <col min="7427" max="7427" width="20.140625" style="70" customWidth="1"/>
    <col min="7428" max="7428" width="9.5703125" style="70" customWidth="1"/>
    <col min="7429" max="7429" width="11" style="70" customWidth="1"/>
    <col min="7430" max="7430" width="8.7109375" style="70" customWidth="1"/>
    <col min="7431" max="7431" width="12" style="70" customWidth="1"/>
    <col min="7432" max="7432" width="8.7109375" style="70" customWidth="1"/>
    <col min="7433" max="7433" width="7.7109375" style="70" customWidth="1"/>
    <col min="7434" max="7434" width="7.85546875" style="70" customWidth="1"/>
    <col min="7435" max="7450" width="7.7109375" style="70" customWidth="1"/>
    <col min="7451" max="7457" width="8.7109375" style="70" customWidth="1"/>
    <col min="7458" max="7458" width="16.140625" style="70" customWidth="1"/>
    <col min="7459" max="7459" width="15" style="70" customWidth="1"/>
    <col min="7460" max="7462" width="8.7109375" style="70" customWidth="1"/>
    <col min="7463" max="7465" width="9.140625" style="70"/>
    <col min="7466" max="7466" width="10.5703125" style="70" bestFit="1" customWidth="1"/>
    <col min="7467" max="7680" width="9.140625" style="70"/>
    <col min="7681" max="7681" width="5.7109375" style="70" customWidth="1"/>
    <col min="7682" max="7682" width="19" style="70" customWidth="1"/>
    <col min="7683" max="7683" width="20.140625" style="70" customWidth="1"/>
    <col min="7684" max="7684" width="9.5703125" style="70" customWidth="1"/>
    <col min="7685" max="7685" width="11" style="70" customWidth="1"/>
    <col min="7686" max="7686" width="8.7109375" style="70" customWidth="1"/>
    <col min="7687" max="7687" width="12" style="70" customWidth="1"/>
    <col min="7688" max="7688" width="8.7109375" style="70" customWidth="1"/>
    <col min="7689" max="7689" width="7.7109375" style="70" customWidth="1"/>
    <col min="7690" max="7690" width="7.85546875" style="70" customWidth="1"/>
    <col min="7691" max="7706" width="7.7109375" style="70" customWidth="1"/>
    <col min="7707" max="7713" width="8.7109375" style="70" customWidth="1"/>
    <col min="7714" max="7714" width="16.140625" style="70" customWidth="1"/>
    <col min="7715" max="7715" width="15" style="70" customWidth="1"/>
    <col min="7716" max="7718" width="8.7109375" style="70" customWidth="1"/>
    <col min="7719" max="7721" width="9.140625" style="70"/>
    <col min="7722" max="7722" width="10.5703125" style="70" bestFit="1" customWidth="1"/>
    <col min="7723" max="7936" width="9.140625" style="70"/>
    <col min="7937" max="7937" width="5.7109375" style="70" customWidth="1"/>
    <col min="7938" max="7938" width="19" style="70" customWidth="1"/>
    <col min="7939" max="7939" width="20.140625" style="70" customWidth="1"/>
    <col min="7940" max="7940" width="9.5703125" style="70" customWidth="1"/>
    <col min="7941" max="7941" width="11" style="70" customWidth="1"/>
    <col min="7942" max="7942" width="8.7109375" style="70" customWidth="1"/>
    <col min="7943" max="7943" width="12" style="70" customWidth="1"/>
    <col min="7944" max="7944" width="8.7109375" style="70" customWidth="1"/>
    <col min="7945" max="7945" width="7.7109375" style="70" customWidth="1"/>
    <col min="7946" max="7946" width="7.85546875" style="70" customWidth="1"/>
    <col min="7947" max="7962" width="7.7109375" style="70" customWidth="1"/>
    <col min="7963" max="7969" width="8.7109375" style="70" customWidth="1"/>
    <col min="7970" max="7970" width="16.140625" style="70" customWidth="1"/>
    <col min="7971" max="7971" width="15" style="70" customWidth="1"/>
    <col min="7972" max="7974" width="8.7109375" style="70" customWidth="1"/>
    <col min="7975" max="7977" width="9.140625" style="70"/>
    <col min="7978" max="7978" width="10.5703125" style="70" bestFit="1" customWidth="1"/>
    <col min="7979" max="8192" width="9.140625" style="70"/>
    <col min="8193" max="8193" width="5.7109375" style="70" customWidth="1"/>
    <col min="8194" max="8194" width="19" style="70" customWidth="1"/>
    <col min="8195" max="8195" width="20.140625" style="70" customWidth="1"/>
    <col min="8196" max="8196" width="9.5703125" style="70" customWidth="1"/>
    <col min="8197" max="8197" width="11" style="70" customWidth="1"/>
    <col min="8198" max="8198" width="8.7109375" style="70" customWidth="1"/>
    <col min="8199" max="8199" width="12" style="70" customWidth="1"/>
    <col min="8200" max="8200" width="8.7109375" style="70" customWidth="1"/>
    <col min="8201" max="8201" width="7.7109375" style="70" customWidth="1"/>
    <col min="8202" max="8202" width="7.85546875" style="70" customWidth="1"/>
    <col min="8203" max="8218" width="7.7109375" style="70" customWidth="1"/>
    <col min="8219" max="8225" width="8.7109375" style="70" customWidth="1"/>
    <col min="8226" max="8226" width="16.140625" style="70" customWidth="1"/>
    <col min="8227" max="8227" width="15" style="70" customWidth="1"/>
    <col min="8228" max="8230" width="8.7109375" style="70" customWidth="1"/>
    <col min="8231" max="8233" width="9.140625" style="70"/>
    <col min="8234" max="8234" width="10.5703125" style="70" bestFit="1" customWidth="1"/>
    <col min="8235" max="8448" width="9.140625" style="70"/>
    <col min="8449" max="8449" width="5.7109375" style="70" customWidth="1"/>
    <col min="8450" max="8450" width="19" style="70" customWidth="1"/>
    <col min="8451" max="8451" width="20.140625" style="70" customWidth="1"/>
    <col min="8452" max="8452" width="9.5703125" style="70" customWidth="1"/>
    <col min="8453" max="8453" width="11" style="70" customWidth="1"/>
    <col min="8454" max="8454" width="8.7109375" style="70" customWidth="1"/>
    <col min="8455" max="8455" width="12" style="70" customWidth="1"/>
    <col min="8456" max="8456" width="8.7109375" style="70" customWidth="1"/>
    <col min="8457" max="8457" width="7.7109375" style="70" customWidth="1"/>
    <col min="8458" max="8458" width="7.85546875" style="70" customWidth="1"/>
    <col min="8459" max="8474" width="7.7109375" style="70" customWidth="1"/>
    <col min="8475" max="8481" width="8.7109375" style="70" customWidth="1"/>
    <col min="8482" max="8482" width="16.140625" style="70" customWidth="1"/>
    <col min="8483" max="8483" width="15" style="70" customWidth="1"/>
    <col min="8484" max="8486" width="8.7109375" style="70" customWidth="1"/>
    <col min="8487" max="8489" width="9.140625" style="70"/>
    <col min="8490" max="8490" width="10.5703125" style="70" bestFit="1" customWidth="1"/>
    <col min="8491" max="8704" width="9.140625" style="70"/>
    <col min="8705" max="8705" width="5.7109375" style="70" customWidth="1"/>
    <col min="8706" max="8706" width="19" style="70" customWidth="1"/>
    <col min="8707" max="8707" width="20.140625" style="70" customWidth="1"/>
    <col min="8708" max="8708" width="9.5703125" style="70" customWidth="1"/>
    <col min="8709" max="8709" width="11" style="70" customWidth="1"/>
    <col min="8710" max="8710" width="8.7109375" style="70" customWidth="1"/>
    <col min="8711" max="8711" width="12" style="70" customWidth="1"/>
    <col min="8712" max="8712" width="8.7109375" style="70" customWidth="1"/>
    <col min="8713" max="8713" width="7.7109375" style="70" customWidth="1"/>
    <col min="8714" max="8714" width="7.85546875" style="70" customWidth="1"/>
    <col min="8715" max="8730" width="7.7109375" style="70" customWidth="1"/>
    <col min="8731" max="8737" width="8.7109375" style="70" customWidth="1"/>
    <col min="8738" max="8738" width="16.140625" style="70" customWidth="1"/>
    <col min="8739" max="8739" width="15" style="70" customWidth="1"/>
    <col min="8740" max="8742" width="8.7109375" style="70" customWidth="1"/>
    <col min="8743" max="8745" width="9.140625" style="70"/>
    <col min="8746" max="8746" width="10.5703125" style="70" bestFit="1" customWidth="1"/>
    <col min="8747" max="8960" width="9.140625" style="70"/>
    <col min="8961" max="8961" width="5.7109375" style="70" customWidth="1"/>
    <col min="8962" max="8962" width="19" style="70" customWidth="1"/>
    <col min="8963" max="8963" width="20.140625" style="70" customWidth="1"/>
    <col min="8964" max="8964" width="9.5703125" style="70" customWidth="1"/>
    <col min="8965" max="8965" width="11" style="70" customWidth="1"/>
    <col min="8966" max="8966" width="8.7109375" style="70" customWidth="1"/>
    <col min="8967" max="8967" width="12" style="70" customWidth="1"/>
    <col min="8968" max="8968" width="8.7109375" style="70" customWidth="1"/>
    <col min="8969" max="8969" width="7.7109375" style="70" customWidth="1"/>
    <col min="8970" max="8970" width="7.85546875" style="70" customWidth="1"/>
    <col min="8971" max="8986" width="7.7109375" style="70" customWidth="1"/>
    <col min="8987" max="8993" width="8.7109375" style="70" customWidth="1"/>
    <col min="8994" max="8994" width="16.140625" style="70" customWidth="1"/>
    <col min="8995" max="8995" width="15" style="70" customWidth="1"/>
    <col min="8996" max="8998" width="8.7109375" style="70" customWidth="1"/>
    <col min="8999" max="9001" width="9.140625" style="70"/>
    <col min="9002" max="9002" width="10.5703125" style="70" bestFit="1" customWidth="1"/>
    <col min="9003" max="9216" width="9.140625" style="70"/>
    <col min="9217" max="9217" width="5.7109375" style="70" customWidth="1"/>
    <col min="9218" max="9218" width="19" style="70" customWidth="1"/>
    <col min="9219" max="9219" width="20.140625" style="70" customWidth="1"/>
    <col min="9220" max="9220" width="9.5703125" style="70" customWidth="1"/>
    <col min="9221" max="9221" width="11" style="70" customWidth="1"/>
    <col min="9222" max="9222" width="8.7109375" style="70" customWidth="1"/>
    <col min="9223" max="9223" width="12" style="70" customWidth="1"/>
    <col min="9224" max="9224" width="8.7109375" style="70" customWidth="1"/>
    <col min="9225" max="9225" width="7.7109375" style="70" customWidth="1"/>
    <col min="9226" max="9226" width="7.85546875" style="70" customWidth="1"/>
    <col min="9227" max="9242" width="7.7109375" style="70" customWidth="1"/>
    <col min="9243" max="9249" width="8.7109375" style="70" customWidth="1"/>
    <col min="9250" max="9250" width="16.140625" style="70" customWidth="1"/>
    <col min="9251" max="9251" width="15" style="70" customWidth="1"/>
    <col min="9252" max="9254" width="8.7109375" style="70" customWidth="1"/>
    <col min="9255" max="9257" width="9.140625" style="70"/>
    <col min="9258" max="9258" width="10.5703125" style="70" bestFit="1" customWidth="1"/>
    <col min="9259" max="9472" width="9.140625" style="70"/>
    <col min="9473" max="9473" width="5.7109375" style="70" customWidth="1"/>
    <col min="9474" max="9474" width="19" style="70" customWidth="1"/>
    <col min="9475" max="9475" width="20.140625" style="70" customWidth="1"/>
    <col min="9476" max="9476" width="9.5703125" style="70" customWidth="1"/>
    <col min="9477" max="9477" width="11" style="70" customWidth="1"/>
    <col min="9478" max="9478" width="8.7109375" style="70" customWidth="1"/>
    <col min="9479" max="9479" width="12" style="70" customWidth="1"/>
    <col min="9480" max="9480" width="8.7109375" style="70" customWidth="1"/>
    <col min="9481" max="9481" width="7.7109375" style="70" customWidth="1"/>
    <col min="9482" max="9482" width="7.85546875" style="70" customWidth="1"/>
    <col min="9483" max="9498" width="7.7109375" style="70" customWidth="1"/>
    <col min="9499" max="9505" width="8.7109375" style="70" customWidth="1"/>
    <col min="9506" max="9506" width="16.140625" style="70" customWidth="1"/>
    <col min="9507" max="9507" width="15" style="70" customWidth="1"/>
    <col min="9508" max="9510" width="8.7109375" style="70" customWidth="1"/>
    <col min="9511" max="9513" width="9.140625" style="70"/>
    <col min="9514" max="9514" width="10.5703125" style="70" bestFit="1" customWidth="1"/>
    <col min="9515" max="9728" width="9.140625" style="70"/>
    <col min="9729" max="9729" width="5.7109375" style="70" customWidth="1"/>
    <col min="9730" max="9730" width="19" style="70" customWidth="1"/>
    <col min="9731" max="9731" width="20.140625" style="70" customWidth="1"/>
    <col min="9732" max="9732" width="9.5703125" style="70" customWidth="1"/>
    <col min="9733" max="9733" width="11" style="70" customWidth="1"/>
    <col min="9734" max="9734" width="8.7109375" style="70" customWidth="1"/>
    <col min="9735" max="9735" width="12" style="70" customWidth="1"/>
    <col min="9736" max="9736" width="8.7109375" style="70" customWidth="1"/>
    <col min="9737" max="9737" width="7.7109375" style="70" customWidth="1"/>
    <col min="9738" max="9738" width="7.85546875" style="70" customWidth="1"/>
    <col min="9739" max="9754" width="7.7109375" style="70" customWidth="1"/>
    <col min="9755" max="9761" width="8.7109375" style="70" customWidth="1"/>
    <col min="9762" max="9762" width="16.140625" style="70" customWidth="1"/>
    <col min="9763" max="9763" width="15" style="70" customWidth="1"/>
    <col min="9764" max="9766" width="8.7109375" style="70" customWidth="1"/>
    <col min="9767" max="9769" width="9.140625" style="70"/>
    <col min="9770" max="9770" width="10.5703125" style="70" bestFit="1" customWidth="1"/>
    <col min="9771" max="9984" width="9.140625" style="70"/>
    <col min="9985" max="9985" width="5.7109375" style="70" customWidth="1"/>
    <col min="9986" max="9986" width="19" style="70" customWidth="1"/>
    <col min="9987" max="9987" width="20.140625" style="70" customWidth="1"/>
    <col min="9988" max="9988" width="9.5703125" style="70" customWidth="1"/>
    <col min="9989" max="9989" width="11" style="70" customWidth="1"/>
    <col min="9990" max="9990" width="8.7109375" style="70" customWidth="1"/>
    <col min="9991" max="9991" width="12" style="70" customWidth="1"/>
    <col min="9992" max="9992" width="8.7109375" style="70" customWidth="1"/>
    <col min="9993" max="9993" width="7.7109375" style="70" customWidth="1"/>
    <col min="9994" max="9994" width="7.85546875" style="70" customWidth="1"/>
    <col min="9995" max="10010" width="7.7109375" style="70" customWidth="1"/>
    <col min="10011" max="10017" width="8.7109375" style="70" customWidth="1"/>
    <col min="10018" max="10018" width="16.140625" style="70" customWidth="1"/>
    <col min="10019" max="10019" width="15" style="70" customWidth="1"/>
    <col min="10020" max="10022" width="8.7109375" style="70" customWidth="1"/>
    <col min="10023" max="10025" width="9.140625" style="70"/>
    <col min="10026" max="10026" width="10.5703125" style="70" bestFit="1" customWidth="1"/>
    <col min="10027" max="10240" width="9.140625" style="70"/>
    <col min="10241" max="10241" width="5.7109375" style="70" customWidth="1"/>
    <col min="10242" max="10242" width="19" style="70" customWidth="1"/>
    <col min="10243" max="10243" width="20.140625" style="70" customWidth="1"/>
    <col min="10244" max="10244" width="9.5703125" style="70" customWidth="1"/>
    <col min="10245" max="10245" width="11" style="70" customWidth="1"/>
    <col min="10246" max="10246" width="8.7109375" style="70" customWidth="1"/>
    <col min="10247" max="10247" width="12" style="70" customWidth="1"/>
    <col min="10248" max="10248" width="8.7109375" style="70" customWidth="1"/>
    <col min="10249" max="10249" width="7.7109375" style="70" customWidth="1"/>
    <col min="10250" max="10250" width="7.85546875" style="70" customWidth="1"/>
    <col min="10251" max="10266" width="7.7109375" style="70" customWidth="1"/>
    <col min="10267" max="10273" width="8.7109375" style="70" customWidth="1"/>
    <col min="10274" max="10274" width="16.140625" style="70" customWidth="1"/>
    <col min="10275" max="10275" width="15" style="70" customWidth="1"/>
    <col min="10276" max="10278" width="8.7109375" style="70" customWidth="1"/>
    <col min="10279" max="10281" width="9.140625" style="70"/>
    <col min="10282" max="10282" width="10.5703125" style="70" bestFit="1" customWidth="1"/>
    <col min="10283" max="10496" width="9.140625" style="70"/>
    <col min="10497" max="10497" width="5.7109375" style="70" customWidth="1"/>
    <col min="10498" max="10498" width="19" style="70" customWidth="1"/>
    <col min="10499" max="10499" width="20.140625" style="70" customWidth="1"/>
    <col min="10500" max="10500" width="9.5703125" style="70" customWidth="1"/>
    <col min="10501" max="10501" width="11" style="70" customWidth="1"/>
    <col min="10502" max="10502" width="8.7109375" style="70" customWidth="1"/>
    <col min="10503" max="10503" width="12" style="70" customWidth="1"/>
    <col min="10504" max="10504" width="8.7109375" style="70" customWidth="1"/>
    <col min="10505" max="10505" width="7.7109375" style="70" customWidth="1"/>
    <col min="10506" max="10506" width="7.85546875" style="70" customWidth="1"/>
    <col min="10507" max="10522" width="7.7109375" style="70" customWidth="1"/>
    <col min="10523" max="10529" width="8.7109375" style="70" customWidth="1"/>
    <col min="10530" max="10530" width="16.140625" style="70" customWidth="1"/>
    <col min="10531" max="10531" width="15" style="70" customWidth="1"/>
    <col min="10532" max="10534" width="8.7109375" style="70" customWidth="1"/>
    <col min="10535" max="10537" width="9.140625" style="70"/>
    <col min="10538" max="10538" width="10.5703125" style="70" bestFit="1" customWidth="1"/>
    <col min="10539" max="10752" width="9.140625" style="70"/>
    <col min="10753" max="10753" width="5.7109375" style="70" customWidth="1"/>
    <col min="10754" max="10754" width="19" style="70" customWidth="1"/>
    <col min="10755" max="10755" width="20.140625" style="70" customWidth="1"/>
    <col min="10756" max="10756" width="9.5703125" style="70" customWidth="1"/>
    <col min="10757" max="10757" width="11" style="70" customWidth="1"/>
    <col min="10758" max="10758" width="8.7109375" style="70" customWidth="1"/>
    <col min="10759" max="10759" width="12" style="70" customWidth="1"/>
    <col min="10760" max="10760" width="8.7109375" style="70" customWidth="1"/>
    <col min="10761" max="10761" width="7.7109375" style="70" customWidth="1"/>
    <col min="10762" max="10762" width="7.85546875" style="70" customWidth="1"/>
    <col min="10763" max="10778" width="7.7109375" style="70" customWidth="1"/>
    <col min="10779" max="10785" width="8.7109375" style="70" customWidth="1"/>
    <col min="10786" max="10786" width="16.140625" style="70" customWidth="1"/>
    <col min="10787" max="10787" width="15" style="70" customWidth="1"/>
    <col min="10788" max="10790" width="8.7109375" style="70" customWidth="1"/>
    <col min="10791" max="10793" width="9.140625" style="70"/>
    <col min="10794" max="10794" width="10.5703125" style="70" bestFit="1" customWidth="1"/>
    <col min="10795" max="11008" width="9.140625" style="70"/>
    <col min="11009" max="11009" width="5.7109375" style="70" customWidth="1"/>
    <col min="11010" max="11010" width="19" style="70" customWidth="1"/>
    <col min="11011" max="11011" width="20.140625" style="70" customWidth="1"/>
    <col min="11012" max="11012" width="9.5703125" style="70" customWidth="1"/>
    <col min="11013" max="11013" width="11" style="70" customWidth="1"/>
    <col min="11014" max="11014" width="8.7109375" style="70" customWidth="1"/>
    <col min="11015" max="11015" width="12" style="70" customWidth="1"/>
    <col min="11016" max="11016" width="8.7109375" style="70" customWidth="1"/>
    <col min="11017" max="11017" width="7.7109375" style="70" customWidth="1"/>
    <col min="11018" max="11018" width="7.85546875" style="70" customWidth="1"/>
    <col min="11019" max="11034" width="7.7109375" style="70" customWidth="1"/>
    <col min="11035" max="11041" width="8.7109375" style="70" customWidth="1"/>
    <col min="11042" max="11042" width="16.140625" style="70" customWidth="1"/>
    <col min="11043" max="11043" width="15" style="70" customWidth="1"/>
    <col min="11044" max="11046" width="8.7109375" style="70" customWidth="1"/>
    <col min="11047" max="11049" width="9.140625" style="70"/>
    <col min="11050" max="11050" width="10.5703125" style="70" bestFit="1" customWidth="1"/>
    <col min="11051" max="11264" width="9.140625" style="70"/>
    <col min="11265" max="11265" width="5.7109375" style="70" customWidth="1"/>
    <col min="11266" max="11266" width="19" style="70" customWidth="1"/>
    <col min="11267" max="11267" width="20.140625" style="70" customWidth="1"/>
    <col min="11268" max="11268" width="9.5703125" style="70" customWidth="1"/>
    <col min="11269" max="11269" width="11" style="70" customWidth="1"/>
    <col min="11270" max="11270" width="8.7109375" style="70" customWidth="1"/>
    <col min="11271" max="11271" width="12" style="70" customWidth="1"/>
    <col min="11272" max="11272" width="8.7109375" style="70" customWidth="1"/>
    <col min="11273" max="11273" width="7.7109375" style="70" customWidth="1"/>
    <col min="11274" max="11274" width="7.85546875" style="70" customWidth="1"/>
    <col min="11275" max="11290" width="7.7109375" style="70" customWidth="1"/>
    <col min="11291" max="11297" width="8.7109375" style="70" customWidth="1"/>
    <col min="11298" max="11298" width="16.140625" style="70" customWidth="1"/>
    <col min="11299" max="11299" width="15" style="70" customWidth="1"/>
    <col min="11300" max="11302" width="8.7109375" style="70" customWidth="1"/>
    <col min="11303" max="11305" width="9.140625" style="70"/>
    <col min="11306" max="11306" width="10.5703125" style="70" bestFit="1" customWidth="1"/>
    <col min="11307" max="11520" width="9.140625" style="70"/>
    <col min="11521" max="11521" width="5.7109375" style="70" customWidth="1"/>
    <col min="11522" max="11522" width="19" style="70" customWidth="1"/>
    <col min="11523" max="11523" width="20.140625" style="70" customWidth="1"/>
    <col min="11524" max="11524" width="9.5703125" style="70" customWidth="1"/>
    <col min="11525" max="11525" width="11" style="70" customWidth="1"/>
    <col min="11526" max="11526" width="8.7109375" style="70" customWidth="1"/>
    <col min="11527" max="11527" width="12" style="70" customWidth="1"/>
    <col min="11528" max="11528" width="8.7109375" style="70" customWidth="1"/>
    <col min="11529" max="11529" width="7.7109375" style="70" customWidth="1"/>
    <col min="11530" max="11530" width="7.85546875" style="70" customWidth="1"/>
    <col min="11531" max="11546" width="7.7109375" style="70" customWidth="1"/>
    <col min="11547" max="11553" width="8.7109375" style="70" customWidth="1"/>
    <col min="11554" max="11554" width="16.140625" style="70" customWidth="1"/>
    <col min="11555" max="11555" width="15" style="70" customWidth="1"/>
    <col min="11556" max="11558" width="8.7109375" style="70" customWidth="1"/>
    <col min="11559" max="11561" width="9.140625" style="70"/>
    <col min="11562" max="11562" width="10.5703125" style="70" bestFit="1" customWidth="1"/>
    <col min="11563" max="11776" width="9.140625" style="70"/>
    <col min="11777" max="11777" width="5.7109375" style="70" customWidth="1"/>
    <col min="11778" max="11778" width="19" style="70" customWidth="1"/>
    <col min="11779" max="11779" width="20.140625" style="70" customWidth="1"/>
    <col min="11780" max="11780" width="9.5703125" style="70" customWidth="1"/>
    <col min="11781" max="11781" width="11" style="70" customWidth="1"/>
    <col min="11782" max="11782" width="8.7109375" style="70" customWidth="1"/>
    <col min="11783" max="11783" width="12" style="70" customWidth="1"/>
    <col min="11784" max="11784" width="8.7109375" style="70" customWidth="1"/>
    <col min="11785" max="11785" width="7.7109375" style="70" customWidth="1"/>
    <col min="11786" max="11786" width="7.85546875" style="70" customWidth="1"/>
    <col min="11787" max="11802" width="7.7109375" style="70" customWidth="1"/>
    <col min="11803" max="11809" width="8.7109375" style="70" customWidth="1"/>
    <col min="11810" max="11810" width="16.140625" style="70" customWidth="1"/>
    <col min="11811" max="11811" width="15" style="70" customWidth="1"/>
    <col min="11812" max="11814" width="8.7109375" style="70" customWidth="1"/>
    <col min="11815" max="11817" width="9.140625" style="70"/>
    <col min="11818" max="11818" width="10.5703125" style="70" bestFit="1" customWidth="1"/>
    <col min="11819" max="12032" width="9.140625" style="70"/>
    <col min="12033" max="12033" width="5.7109375" style="70" customWidth="1"/>
    <col min="12034" max="12034" width="19" style="70" customWidth="1"/>
    <col min="12035" max="12035" width="20.140625" style="70" customWidth="1"/>
    <col min="12036" max="12036" width="9.5703125" style="70" customWidth="1"/>
    <col min="12037" max="12037" width="11" style="70" customWidth="1"/>
    <col min="12038" max="12038" width="8.7109375" style="70" customWidth="1"/>
    <col min="12039" max="12039" width="12" style="70" customWidth="1"/>
    <col min="12040" max="12040" width="8.7109375" style="70" customWidth="1"/>
    <col min="12041" max="12041" width="7.7109375" style="70" customWidth="1"/>
    <col min="12042" max="12042" width="7.85546875" style="70" customWidth="1"/>
    <col min="12043" max="12058" width="7.7109375" style="70" customWidth="1"/>
    <col min="12059" max="12065" width="8.7109375" style="70" customWidth="1"/>
    <col min="12066" max="12066" width="16.140625" style="70" customWidth="1"/>
    <col min="12067" max="12067" width="15" style="70" customWidth="1"/>
    <col min="12068" max="12070" width="8.7109375" style="70" customWidth="1"/>
    <col min="12071" max="12073" width="9.140625" style="70"/>
    <col min="12074" max="12074" width="10.5703125" style="70" bestFit="1" customWidth="1"/>
    <col min="12075" max="12288" width="9.140625" style="70"/>
    <col min="12289" max="12289" width="5.7109375" style="70" customWidth="1"/>
    <col min="12290" max="12290" width="19" style="70" customWidth="1"/>
    <col min="12291" max="12291" width="20.140625" style="70" customWidth="1"/>
    <col min="12292" max="12292" width="9.5703125" style="70" customWidth="1"/>
    <col min="12293" max="12293" width="11" style="70" customWidth="1"/>
    <col min="12294" max="12294" width="8.7109375" style="70" customWidth="1"/>
    <col min="12295" max="12295" width="12" style="70" customWidth="1"/>
    <col min="12296" max="12296" width="8.7109375" style="70" customWidth="1"/>
    <col min="12297" max="12297" width="7.7109375" style="70" customWidth="1"/>
    <col min="12298" max="12298" width="7.85546875" style="70" customWidth="1"/>
    <col min="12299" max="12314" width="7.7109375" style="70" customWidth="1"/>
    <col min="12315" max="12321" width="8.7109375" style="70" customWidth="1"/>
    <col min="12322" max="12322" width="16.140625" style="70" customWidth="1"/>
    <col min="12323" max="12323" width="15" style="70" customWidth="1"/>
    <col min="12324" max="12326" width="8.7109375" style="70" customWidth="1"/>
    <col min="12327" max="12329" width="9.140625" style="70"/>
    <col min="12330" max="12330" width="10.5703125" style="70" bestFit="1" customWidth="1"/>
    <col min="12331" max="12544" width="9.140625" style="70"/>
    <col min="12545" max="12545" width="5.7109375" style="70" customWidth="1"/>
    <col min="12546" max="12546" width="19" style="70" customWidth="1"/>
    <col min="12547" max="12547" width="20.140625" style="70" customWidth="1"/>
    <col min="12548" max="12548" width="9.5703125" style="70" customWidth="1"/>
    <col min="12549" max="12549" width="11" style="70" customWidth="1"/>
    <col min="12550" max="12550" width="8.7109375" style="70" customWidth="1"/>
    <col min="12551" max="12551" width="12" style="70" customWidth="1"/>
    <col min="12552" max="12552" width="8.7109375" style="70" customWidth="1"/>
    <col min="12553" max="12553" width="7.7109375" style="70" customWidth="1"/>
    <col min="12554" max="12554" width="7.85546875" style="70" customWidth="1"/>
    <col min="12555" max="12570" width="7.7109375" style="70" customWidth="1"/>
    <col min="12571" max="12577" width="8.7109375" style="70" customWidth="1"/>
    <col min="12578" max="12578" width="16.140625" style="70" customWidth="1"/>
    <col min="12579" max="12579" width="15" style="70" customWidth="1"/>
    <col min="12580" max="12582" width="8.7109375" style="70" customWidth="1"/>
    <col min="12583" max="12585" width="9.140625" style="70"/>
    <col min="12586" max="12586" width="10.5703125" style="70" bestFit="1" customWidth="1"/>
    <col min="12587" max="12800" width="9.140625" style="70"/>
    <col min="12801" max="12801" width="5.7109375" style="70" customWidth="1"/>
    <col min="12802" max="12802" width="19" style="70" customWidth="1"/>
    <col min="12803" max="12803" width="20.140625" style="70" customWidth="1"/>
    <col min="12804" max="12804" width="9.5703125" style="70" customWidth="1"/>
    <col min="12805" max="12805" width="11" style="70" customWidth="1"/>
    <col min="12806" max="12806" width="8.7109375" style="70" customWidth="1"/>
    <col min="12807" max="12807" width="12" style="70" customWidth="1"/>
    <col min="12808" max="12808" width="8.7109375" style="70" customWidth="1"/>
    <col min="12809" max="12809" width="7.7109375" style="70" customWidth="1"/>
    <col min="12810" max="12810" width="7.85546875" style="70" customWidth="1"/>
    <col min="12811" max="12826" width="7.7109375" style="70" customWidth="1"/>
    <col min="12827" max="12833" width="8.7109375" style="70" customWidth="1"/>
    <col min="12834" max="12834" width="16.140625" style="70" customWidth="1"/>
    <col min="12835" max="12835" width="15" style="70" customWidth="1"/>
    <col min="12836" max="12838" width="8.7109375" style="70" customWidth="1"/>
    <col min="12839" max="12841" width="9.140625" style="70"/>
    <col min="12842" max="12842" width="10.5703125" style="70" bestFit="1" customWidth="1"/>
    <col min="12843" max="13056" width="9.140625" style="70"/>
    <col min="13057" max="13057" width="5.7109375" style="70" customWidth="1"/>
    <col min="13058" max="13058" width="19" style="70" customWidth="1"/>
    <col min="13059" max="13059" width="20.140625" style="70" customWidth="1"/>
    <col min="13060" max="13060" width="9.5703125" style="70" customWidth="1"/>
    <col min="13061" max="13061" width="11" style="70" customWidth="1"/>
    <col min="13062" max="13062" width="8.7109375" style="70" customWidth="1"/>
    <col min="13063" max="13063" width="12" style="70" customWidth="1"/>
    <col min="13064" max="13064" width="8.7109375" style="70" customWidth="1"/>
    <col min="13065" max="13065" width="7.7109375" style="70" customWidth="1"/>
    <col min="13066" max="13066" width="7.85546875" style="70" customWidth="1"/>
    <col min="13067" max="13082" width="7.7109375" style="70" customWidth="1"/>
    <col min="13083" max="13089" width="8.7109375" style="70" customWidth="1"/>
    <col min="13090" max="13090" width="16.140625" style="70" customWidth="1"/>
    <col min="13091" max="13091" width="15" style="70" customWidth="1"/>
    <col min="13092" max="13094" width="8.7109375" style="70" customWidth="1"/>
    <col min="13095" max="13097" width="9.140625" style="70"/>
    <col min="13098" max="13098" width="10.5703125" style="70" bestFit="1" customWidth="1"/>
    <col min="13099" max="13312" width="9.140625" style="70"/>
    <col min="13313" max="13313" width="5.7109375" style="70" customWidth="1"/>
    <col min="13314" max="13314" width="19" style="70" customWidth="1"/>
    <col min="13315" max="13315" width="20.140625" style="70" customWidth="1"/>
    <col min="13316" max="13316" width="9.5703125" style="70" customWidth="1"/>
    <col min="13317" max="13317" width="11" style="70" customWidth="1"/>
    <col min="13318" max="13318" width="8.7109375" style="70" customWidth="1"/>
    <col min="13319" max="13319" width="12" style="70" customWidth="1"/>
    <col min="13320" max="13320" width="8.7109375" style="70" customWidth="1"/>
    <col min="13321" max="13321" width="7.7109375" style="70" customWidth="1"/>
    <col min="13322" max="13322" width="7.85546875" style="70" customWidth="1"/>
    <col min="13323" max="13338" width="7.7109375" style="70" customWidth="1"/>
    <col min="13339" max="13345" width="8.7109375" style="70" customWidth="1"/>
    <col min="13346" max="13346" width="16.140625" style="70" customWidth="1"/>
    <col min="13347" max="13347" width="15" style="70" customWidth="1"/>
    <col min="13348" max="13350" width="8.7109375" style="70" customWidth="1"/>
    <col min="13351" max="13353" width="9.140625" style="70"/>
    <col min="13354" max="13354" width="10.5703125" style="70" bestFit="1" customWidth="1"/>
    <col min="13355" max="13568" width="9.140625" style="70"/>
    <col min="13569" max="13569" width="5.7109375" style="70" customWidth="1"/>
    <col min="13570" max="13570" width="19" style="70" customWidth="1"/>
    <col min="13571" max="13571" width="20.140625" style="70" customWidth="1"/>
    <col min="13572" max="13572" width="9.5703125" style="70" customWidth="1"/>
    <col min="13573" max="13573" width="11" style="70" customWidth="1"/>
    <col min="13574" max="13574" width="8.7109375" style="70" customWidth="1"/>
    <col min="13575" max="13575" width="12" style="70" customWidth="1"/>
    <col min="13576" max="13576" width="8.7109375" style="70" customWidth="1"/>
    <col min="13577" max="13577" width="7.7109375" style="70" customWidth="1"/>
    <col min="13578" max="13578" width="7.85546875" style="70" customWidth="1"/>
    <col min="13579" max="13594" width="7.7109375" style="70" customWidth="1"/>
    <col min="13595" max="13601" width="8.7109375" style="70" customWidth="1"/>
    <col min="13602" max="13602" width="16.140625" style="70" customWidth="1"/>
    <col min="13603" max="13603" width="15" style="70" customWidth="1"/>
    <col min="13604" max="13606" width="8.7109375" style="70" customWidth="1"/>
    <col min="13607" max="13609" width="9.140625" style="70"/>
    <col min="13610" max="13610" width="10.5703125" style="70" bestFit="1" customWidth="1"/>
    <col min="13611" max="13824" width="9.140625" style="70"/>
    <col min="13825" max="13825" width="5.7109375" style="70" customWidth="1"/>
    <col min="13826" max="13826" width="19" style="70" customWidth="1"/>
    <col min="13827" max="13827" width="20.140625" style="70" customWidth="1"/>
    <col min="13828" max="13828" width="9.5703125" style="70" customWidth="1"/>
    <col min="13829" max="13829" width="11" style="70" customWidth="1"/>
    <col min="13830" max="13830" width="8.7109375" style="70" customWidth="1"/>
    <col min="13831" max="13831" width="12" style="70" customWidth="1"/>
    <col min="13832" max="13832" width="8.7109375" style="70" customWidth="1"/>
    <col min="13833" max="13833" width="7.7109375" style="70" customWidth="1"/>
    <col min="13834" max="13834" width="7.85546875" style="70" customWidth="1"/>
    <col min="13835" max="13850" width="7.7109375" style="70" customWidth="1"/>
    <col min="13851" max="13857" width="8.7109375" style="70" customWidth="1"/>
    <col min="13858" max="13858" width="16.140625" style="70" customWidth="1"/>
    <col min="13859" max="13859" width="15" style="70" customWidth="1"/>
    <col min="13860" max="13862" width="8.7109375" style="70" customWidth="1"/>
    <col min="13863" max="13865" width="9.140625" style="70"/>
    <col min="13866" max="13866" width="10.5703125" style="70" bestFit="1" customWidth="1"/>
    <col min="13867" max="14080" width="9.140625" style="70"/>
    <col min="14081" max="14081" width="5.7109375" style="70" customWidth="1"/>
    <col min="14082" max="14082" width="19" style="70" customWidth="1"/>
    <col min="14083" max="14083" width="20.140625" style="70" customWidth="1"/>
    <col min="14084" max="14084" width="9.5703125" style="70" customWidth="1"/>
    <col min="14085" max="14085" width="11" style="70" customWidth="1"/>
    <col min="14086" max="14086" width="8.7109375" style="70" customWidth="1"/>
    <col min="14087" max="14087" width="12" style="70" customWidth="1"/>
    <col min="14088" max="14088" width="8.7109375" style="70" customWidth="1"/>
    <col min="14089" max="14089" width="7.7109375" style="70" customWidth="1"/>
    <col min="14090" max="14090" width="7.85546875" style="70" customWidth="1"/>
    <col min="14091" max="14106" width="7.7109375" style="70" customWidth="1"/>
    <col min="14107" max="14113" width="8.7109375" style="70" customWidth="1"/>
    <col min="14114" max="14114" width="16.140625" style="70" customWidth="1"/>
    <col min="14115" max="14115" width="15" style="70" customWidth="1"/>
    <col min="14116" max="14118" width="8.7109375" style="70" customWidth="1"/>
    <col min="14119" max="14121" width="9.140625" style="70"/>
    <col min="14122" max="14122" width="10.5703125" style="70" bestFit="1" customWidth="1"/>
    <col min="14123" max="14336" width="9.140625" style="70"/>
    <col min="14337" max="14337" width="5.7109375" style="70" customWidth="1"/>
    <col min="14338" max="14338" width="19" style="70" customWidth="1"/>
    <col min="14339" max="14339" width="20.140625" style="70" customWidth="1"/>
    <col min="14340" max="14340" width="9.5703125" style="70" customWidth="1"/>
    <col min="14341" max="14341" width="11" style="70" customWidth="1"/>
    <col min="14342" max="14342" width="8.7109375" style="70" customWidth="1"/>
    <col min="14343" max="14343" width="12" style="70" customWidth="1"/>
    <col min="14344" max="14344" width="8.7109375" style="70" customWidth="1"/>
    <col min="14345" max="14345" width="7.7109375" style="70" customWidth="1"/>
    <col min="14346" max="14346" width="7.85546875" style="70" customWidth="1"/>
    <col min="14347" max="14362" width="7.7109375" style="70" customWidth="1"/>
    <col min="14363" max="14369" width="8.7109375" style="70" customWidth="1"/>
    <col min="14370" max="14370" width="16.140625" style="70" customWidth="1"/>
    <col min="14371" max="14371" width="15" style="70" customWidth="1"/>
    <col min="14372" max="14374" width="8.7109375" style="70" customWidth="1"/>
    <col min="14375" max="14377" width="9.140625" style="70"/>
    <col min="14378" max="14378" width="10.5703125" style="70" bestFit="1" customWidth="1"/>
    <col min="14379" max="14592" width="9.140625" style="70"/>
    <col min="14593" max="14593" width="5.7109375" style="70" customWidth="1"/>
    <col min="14594" max="14594" width="19" style="70" customWidth="1"/>
    <col min="14595" max="14595" width="20.140625" style="70" customWidth="1"/>
    <col min="14596" max="14596" width="9.5703125" style="70" customWidth="1"/>
    <col min="14597" max="14597" width="11" style="70" customWidth="1"/>
    <col min="14598" max="14598" width="8.7109375" style="70" customWidth="1"/>
    <col min="14599" max="14599" width="12" style="70" customWidth="1"/>
    <col min="14600" max="14600" width="8.7109375" style="70" customWidth="1"/>
    <col min="14601" max="14601" width="7.7109375" style="70" customWidth="1"/>
    <col min="14602" max="14602" width="7.85546875" style="70" customWidth="1"/>
    <col min="14603" max="14618" width="7.7109375" style="70" customWidth="1"/>
    <col min="14619" max="14625" width="8.7109375" style="70" customWidth="1"/>
    <col min="14626" max="14626" width="16.140625" style="70" customWidth="1"/>
    <col min="14627" max="14627" width="15" style="70" customWidth="1"/>
    <col min="14628" max="14630" width="8.7109375" style="70" customWidth="1"/>
    <col min="14631" max="14633" width="9.140625" style="70"/>
    <col min="14634" max="14634" width="10.5703125" style="70" bestFit="1" customWidth="1"/>
    <col min="14635" max="14848" width="9.140625" style="70"/>
    <col min="14849" max="14849" width="5.7109375" style="70" customWidth="1"/>
    <col min="14850" max="14850" width="19" style="70" customWidth="1"/>
    <col min="14851" max="14851" width="20.140625" style="70" customWidth="1"/>
    <col min="14852" max="14852" width="9.5703125" style="70" customWidth="1"/>
    <col min="14853" max="14853" width="11" style="70" customWidth="1"/>
    <col min="14854" max="14854" width="8.7109375" style="70" customWidth="1"/>
    <col min="14855" max="14855" width="12" style="70" customWidth="1"/>
    <col min="14856" max="14856" width="8.7109375" style="70" customWidth="1"/>
    <col min="14857" max="14857" width="7.7109375" style="70" customWidth="1"/>
    <col min="14858" max="14858" width="7.85546875" style="70" customWidth="1"/>
    <col min="14859" max="14874" width="7.7109375" style="70" customWidth="1"/>
    <col min="14875" max="14881" width="8.7109375" style="70" customWidth="1"/>
    <col min="14882" max="14882" width="16.140625" style="70" customWidth="1"/>
    <col min="14883" max="14883" width="15" style="70" customWidth="1"/>
    <col min="14884" max="14886" width="8.7109375" style="70" customWidth="1"/>
    <col min="14887" max="14889" width="9.140625" style="70"/>
    <col min="14890" max="14890" width="10.5703125" style="70" bestFit="1" customWidth="1"/>
    <col min="14891" max="15104" width="9.140625" style="70"/>
    <col min="15105" max="15105" width="5.7109375" style="70" customWidth="1"/>
    <col min="15106" max="15106" width="19" style="70" customWidth="1"/>
    <col min="15107" max="15107" width="20.140625" style="70" customWidth="1"/>
    <col min="15108" max="15108" width="9.5703125" style="70" customWidth="1"/>
    <col min="15109" max="15109" width="11" style="70" customWidth="1"/>
    <col min="15110" max="15110" width="8.7109375" style="70" customWidth="1"/>
    <col min="15111" max="15111" width="12" style="70" customWidth="1"/>
    <col min="15112" max="15112" width="8.7109375" style="70" customWidth="1"/>
    <col min="15113" max="15113" width="7.7109375" style="70" customWidth="1"/>
    <col min="15114" max="15114" width="7.85546875" style="70" customWidth="1"/>
    <col min="15115" max="15130" width="7.7109375" style="70" customWidth="1"/>
    <col min="15131" max="15137" width="8.7109375" style="70" customWidth="1"/>
    <col min="15138" max="15138" width="16.140625" style="70" customWidth="1"/>
    <col min="15139" max="15139" width="15" style="70" customWidth="1"/>
    <col min="15140" max="15142" width="8.7109375" style="70" customWidth="1"/>
    <col min="15143" max="15145" width="9.140625" style="70"/>
    <col min="15146" max="15146" width="10.5703125" style="70" bestFit="1" customWidth="1"/>
    <col min="15147" max="15360" width="9.140625" style="70"/>
    <col min="15361" max="15361" width="5.7109375" style="70" customWidth="1"/>
    <col min="15362" max="15362" width="19" style="70" customWidth="1"/>
    <col min="15363" max="15363" width="20.140625" style="70" customWidth="1"/>
    <col min="15364" max="15364" width="9.5703125" style="70" customWidth="1"/>
    <col min="15365" max="15365" width="11" style="70" customWidth="1"/>
    <col min="15366" max="15366" width="8.7109375" style="70" customWidth="1"/>
    <col min="15367" max="15367" width="12" style="70" customWidth="1"/>
    <col min="15368" max="15368" width="8.7109375" style="70" customWidth="1"/>
    <col min="15369" max="15369" width="7.7109375" style="70" customWidth="1"/>
    <col min="15370" max="15370" width="7.85546875" style="70" customWidth="1"/>
    <col min="15371" max="15386" width="7.7109375" style="70" customWidth="1"/>
    <col min="15387" max="15393" width="8.7109375" style="70" customWidth="1"/>
    <col min="15394" max="15394" width="16.140625" style="70" customWidth="1"/>
    <col min="15395" max="15395" width="15" style="70" customWidth="1"/>
    <col min="15396" max="15398" width="8.7109375" style="70" customWidth="1"/>
    <col min="15399" max="15401" width="9.140625" style="70"/>
    <col min="15402" max="15402" width="10.5703125" style="70" bestFit="1" customWidth="1"/>
    <col min="15403" max="15616" width="9.140625" style="70"/>
    <col min="15617" max="15617" width="5.7109375" style="70" customWidth="1"/>
    <col min="15618" max="15618" width="19" style="70" customWidth="1"/>
    <col min="15619" max="15619" width="20.140625" style="70" customWidth="1"/>
    <col min="15620" max="15620" width="9.5703125" style="70" customWidth="1"/>
    <col min="15621" max="15621" width="11" style="70" customWidth="1"/>
    <col min="15622" max="15622" width="8.7109375" style="70" customWidth="1"/>
    <col min="15623" max="15623" width="12" style="70" customWidth="1"/>
    <col min="15624" max="15624" width="8.7109375" style="70" customWidth="1"/>
    <col min="15625" max="15625" width="7.7109375" style="70" customWidth="1"/>
    <col min="15626" max="15626" width="7.85546875" style="70" customWidth="1"/>
    <col min="15627" max="15642" width="7.7109375" style="70" customWidth="1"/>
    <col min="15643" max="15649" width="8.7109375" style="70" customWidth="1"/>
    <col min="15650" max="15650" width="16.140625" style="70" customWidth="1"/>
    <col min="15651" max="15651" width="15" style="70" customWidth="1"/>
    <col min="15652" max="15654" width="8.7109375" style="70" customWidth="1"/>
    <col min="15655" max="15657" width="9.140625" style="70"/>
    <col min="15658" max="15658" width="10.5703125" style="70" bestFit="1" customWidth="1"/>
    <col min="15659" max="15872" width="9.140625" style="70"/>
    <col min="15873" max="15873" width="5.7109375" style="70" customWidth="1"/>
    <col min="15874" max="15874" width="19" style="70" customWidth="1"/>
    <col min="15875" max="15875" width="20.140625" style="70" customWidth="1"/>
    <col min="15876" max="15876" width="9.5703125" style="70" customWidth="1"/>
    <col min="15877" max="15877" width="11" style="70" customWidth="1"/>
    <col min="15878" max="15878" width="8.7109375" style="70" customWidth="1"/>
    <col min="15879" max="15879" width="12" style="70" customWidth="1"/>
    <col min="15880" max="15880" width="8.7109375" style="70" customWidth="1"/>
    <col min="15881" max="15881" width="7.7109375" style="70" customWidth="1"/>
    <col min="15882" max="15882" width="7.85546875" style="70" customWidth="1"/>
    <col min="15883" max="15898" width="7.7109375" style="70" customWidth="1"/>
    <col min="15899" max="15905" width="8.7109375" style="70" customWidth="1"/>
    <col min="15906" max="15906" width="16.140625" style="70" customWidth="1"/>
    <col min="15907" max="15907" width="15" style="70" customWidth="1"/>
    <col min="15908" max="15910" width="8.7109375" style="70" customWidth="1"/>
    <col min="15911" max="15913" width="9.140625" style="70"/>
    <col min="15914" max="15914" width="10.5703125" style="70" bestFit="1" customWidth="1"/>
    <col min="15915" max="16128" width="9.140625" style="70"/>
    <col min="16129" max="16129" width="5.7109375" style="70" customWidth="1"/>
    <col min="16130" max="16130" width="19" style="70" customWidth="1"/>
    <col min="16131" max="16131" width="20.140625" style="70" customWidth="1"/>
    <col min="16132" max="16132" width="9.5703125" style="70" customWidth="1"/>
    <col min="16133" max="16133" width="11" style="70" customWidth="1"/>
    <col min="16134" max="16134" width="8.7109375" style="70" customWidth="1"/>
    <col min="16135" max="16135" width="12" style="70" customWidth="1"/>
    <col min="16136" max="16136" width="8.7109375" style="70" customWidth="1"/>
    <col min="16137" max="16137" width="7.7109375" style="70" customWidth="1"/>
    <col min="16138" max="16138" width="7.85546875" style="70" customWidth="1"/>
    <col min="16139" max="16154" width="7.7109375" style="70" customWidth="1"/>
    <col min="16155" max="16161" width="8.7109375" style="70" customWidth="1"/>
    <col min="16162" max="16162" width="16.140625" style="70" customWidth="1"/>
    <col min="16163" max="16163" width="15" style="70" customWidth="1"/>
    <col min="16164" max="16166" width="8.7109375" style="70" customWidth="1"/>
    <col min="16167" max="16169" width="9.140625" style="70"/>
    <col min="16170" max="16170" width="10.5703125" style="70" bestFit="1" customWidth="1"/>
    <col min="16171" max="16384" width="9.140625" style="70"/>
  </cols>
  <sheetData>
    <row r="1" spans="1:39" ht="15.75" x14ac:dyDescent="0.25">
      <c r="A1" s="222" t="s">
        <v>767</v>
      </c>
      <c r="C1" s="70" t="s">
        <v>316</v>
      </c>
    </row>
    <row r="3" spans="1:39" ht="15.75" x14ac:dyDescent="0.25">
      <c r="A3" s="586" t="s">
        <v>737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M3" s="107"/>
    </row>
    <row r="4" spans="1:39" ht="15.75" x14ac:dyDescent="0.25">
      <c r="A4" s="222"/>
      <c r="B4" s="222"/>
      <c r="C4" s="222"/>
      <c r="D4" s="222"/>
      <c r="E4" s="222"/>
      <c r="F4" s="222"/>
      <c r="G4" s="222"/>
      <c r="H4" s="222"/>
      <c r="I4" s="222"/>
      <c r="J4" s="587"/>
      <c r="K4" s="587" t="str">
        <f>'1'!$E$5</f>
        <v>KABUPATEN/KOTA</v>
      </c>
      <c r="L4" s="588" t="str">
        <f>'1'!$F$5</f>
        <v>….......</v>
      </c>
      <c r="M4" s="222"/>
      <c r="N4" s="588"/>
      <c r="O4" s="222"/>
      <c r="P4" s="222"/>
      <c r="Q4" s="222"/>
      <c r="R4" s="587"/>
      <c r="S4" s="587"/>
      <c r="T4" s="587"/>
      <c r="U4" s="587"/>
      <c r="V4" s="587"/>
      <c r="W4" s="587"/>
      <c r="X4" s="587"/>
      <c r="Y4" s="587"/>
      <c r="Z4" s="222"/>
      <c r="AC4" s="578"/>
      <c r="AG4" s="127"/>
      <c r="AH4" s="107"/>
      <c r="AI4" s="107"/>
      <c r="AJ4" s="107"/>
      <c r="AK4" s="107"/>
      <c r="AL4" s="107"/>
    </row>
    <row r="5" spans="1:39" ht="15.75" x14ac:dyDescent="0.25">
      <c r="A5" s="222"/>
      <c r="B5" s="222"/>
      <c r="C5" s="222"/>
      <c r="D5" s="222"/>
      <c r="E5" s="222"/>
      <c r="F5" s="222"/>
      <c r="G5" s="222"/>
      <c r="H5" s="222"/>
      <c r="I5" s="222"/>
      <c r="J5" s="587"/>
      <c r="K5" s="587" t="str">
        <f>'1'!$E$6</f>
        <v>TAHUN</v>
      </c>
      <c r="L5" s="588" t="str">
        <f>'1'!$F$6</f>
        <v>….......</v>
      </c>
      <c r="M5" s="222"/>
      <c r="N5" s="588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C5" s="578"/>
      <c r="AG5" s="127"/>
      <c r="AH5" s="107"/>
      <c r="AI5" s="107"/>
      <c r="AJ5" s="107"/>
      <c r="AK5" s="107"/>
      <c r="AL5" s="107"/>
    </row>
    <row r="6" spans="1:39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</row>
    <row r="7" spans="1:39" ht="18" customHeight="1" x14ac:dyDescent="0.25">
      <c r="A7" s="1071" t="s">
        <v>2</v>
      </c>
      <c r="B7" s="1071" t="s">
        <v>254</v>
      </c>
      <c r="C7" s="1071" t="s">
        <v>409</v>
      </c>
      <c r="D7" s="1071" t="s">
        <v>738</v>
      </c>
      <c r="E7" s="1071"/>
      <c r="F7" s="1071"/>
      <c r="G7" s="1071"/>
      <c r="H7" s="1071"/>
      <c r="I7" s="1071"/>
      <c r="J7" s="1071"/>
      <c r="K7" s="1071"/>
      <c r="L7" s="1071"/>
      <c r="M7" s="1071"/>
      <c r="N7" s="1071"/>
      <c r="O7" s="1071"/>
      <c r="P7" s="1074"/>
      <c r="Q7" s="1071"/>
      <c r="R7" s="1071"/>
      <c r="S7" s="1071"/>
      <c r="T7" s="1071"/>
      <c r="U7" s="1071"/>
      <c r="V7" s="1071"/>
      <c r="W7" s="1071"/>
      <c r="X7" s="1071"/>
      <c r="Y7" s="1071"/>
      <c r="Z7" s="1071"/>
    </row>
    <row r="8" spans="1:39" ht="46.5" customHeight="1" x14ac:dyDescent="0.25">
      <c r="A8" s="1152"/>
      <c r="B8" s="1152"/>
      <c r="C8" s="1152"/>
      <c r="D8" s="1089" t="s">
        <v>739</v>
      </c>
      <c r="E8" s="1089" t="s">
        <v>740</v>
      </c>
      <c r="F8" s="1076" t="s">
        <v>27</v>
      </c>
      <c r="G8" s="1089" t="s">
        <v>741</v>
      </c>
      <c r="H8" s="1076" t="s">
        <v>27</v>
      </c>
      <c r="I8" s="1079" t="s">
        <v>742</v>
      </c>
      <c r="J8" s="1272"/>
      <c r="K8" s="1131"/>
      <c r="L8" s="1072" t="s">
        <v>743</v>
      </c>
      <c r="M8" s="1073"/>
      <c r="N8" s="1073"/>
      <c r="O8" s="1074"/>
      <c r="P8" s="1073"/>
      <c r="Q8" s="1074"/>
      <c r="R8" s="1079" t="s">
        <v>1088</v>
      </c>
      <c r="S8" s="1272"/>
      <c r="T8" s="1131"/>
      <c r="U8" s="1079" t="s">
        <v>1089</v>
      </c>
      <c r="V8" s="1272"/>
      <c r="W8" s="1272"/>
      <c r="X8" s="1272"/>
      <c r="Y8" s="1272"/>
      <c r="Z8" s="1131"/>
    </row>
    <row r="9" spans="1:39" ht="33" customHeight="1" x14ac:dyDescent="0.25">
      <c r="A9" s="1152"/>
      <c r="B9" s="1152"/>
      <c r="C9" s="1152"/>
      <c r="D9" s="1077"/>
      <c r="E9" s="1077"/>
      <c r="F9" s="1077"/>
      <c r="G9" s="1077"/>
      <c r="H9" s="1077"/>
      <c r="I9" s="763" t="s">
        <v>6</v>
      </c>
      <c r="J9" s="763" t="s">
        <v>7</v>
      </c>
      <c r="K9" s="763" t="s">
        <v>8</v>
      </c>
      <c r="L9" s="763" t="s">
        <v>6</v>
      </c>
      <c r="M9" s="761" t="s">
        <v>526</v>
      </c>
      <c r="N9" s="763" t="s">
        <v>7</v>
      </c>
      <c r="O9" s="761" t="s">
        <v>526</v>
      </c>
      <c r="P9" s="766" t="s">
        <v>8</v>
      </c>
      <c r="Q9" s="761" t="s">
        <v>526</v>
      </c>
      <c r="R9" s="763" t="s">
        <v>6</v>
      </c>
      <c r="S9" s="763" t="s">
        <v>7</v>
      </c>
      <c r="T9" s="763" t="s">
        <v>8</v>
      </c>
      <c r="U9" s="763" t="s">
        <v>6</v>
      </c>
      <c r="V9" s="761" t="s">
        <v>526</v>
      </c>
      <c r="W9" s="763" t="s">
        <v>7</v>
      </c>
      <c r="X9" s="761" t="s">
        <v>526</v>
      </c>
      <c r="Y9" s="763" t="s">
        <v>8</v>
      </c>
      <c r="Z9" s="761" t="s">
        <v>526</v>
      </c>
    </row>
    <row r="10" spans="1:39" s="908" customFormat="1" ht="12" x14ac:dyDescent="0.25">
      <c r="A10" s="917">
        <v>1</v>
      </c>
      <c r="B10" s="906">
        <v>2</v>
      </c>
      <c r="C10" s="917">
        <v>3</v>
      </c>
      <c r="D10" s="906">
        <v>4</v>
      </c>
      <c r="E10" s="917">
        <v>5</v>
      </c>
      <c r="F10" s="906">
        <v>6</v>
      </c>
      <c r="G10" s="917">
        <v>7</v>
      </c>
      <c r="H10" s="906">
        <v>8</v>
      </c>
      <c r="I10" s="917">
        <v>9</v>
      </c>
      <c r="J10" s="906">
        <v>10</v>
      </c>
      <c r="K10" s="917">
        <v>11</v>
      </c>
      <c r="L10" s="906">
        <v>12</v>
      </c>
      <c r="M10" s="917">
        <v>13</v>
      </c>
      <c r="N10" s="906">
        <v>14</v>
      </c>
      <c r="O10" s="917">
        <v>15</v>
      </c>
      <c r="P10" s="918">
        <v>16</v>
      </c>
      <c r="Q10" s="917">
        <v>17</v>
      </c>
      <c r="R10" s="906">
        <v>18</v>
      </c>
      <c r="S10" s="917">
        <v>19</v>
      </c>
      <c r="T10" s="906">
        <v>20</v>
      </c>
      <c r="U10" s="917">
        <v>21</v>
      </c>
      <c r="V10" s="906">
        <v>22</v>
      </c>
      <c r="W10" s="917">
        <v>23</v>
      </c>
      <c r="X10" s="906">
        <v>24</v>
      </c>
      <c r="Y10" s="917">
        <v>25</v>
      </c>
      <c r="Z10" s="906">
        <v>26</v>
      </c>
    </row>
    <row r="11" spans="1:39" x14ac:dyDescent="0.25">
      <c r="A11" s="560">
        <v>1</v>
      </c>
      <c r="B11" s="130">
        <f>'9'!B9</f>
        <v>0</v>
      </c>
      <c r="C11" s="130">
        <f>'9'!C9</f>
        <v>0</v>
      </c>
      <c r="D11" s="212"/>
      <c r="E11" s="212"/>
      <c r="F11" s="358" t="e">
        <f>E11/D11*100</f>
        <v>#DIV/0!</v>
      </c>
      <c r="G11" s="212"/>
      <c r="H11" s="358" t="e">
        <f>G11/D11*100</f>
        <v>#DIV/0!</v>
      </c>
      <c r="I11" s="212"/>
      <c r="J11" s="359"/>
      <c r="K11" s="212">
        <f>SUM(I11:J11)</f>
        <v>0</v>
      </c>
      <c r="L11" s="359"/>
      <c r="M11" s="360" t="e">
        <f>L11/I11*100</f>
        <v>#DIV/0!</v>
      </c>
      <c r="N11" s="359"/>
      <c r="O11" s="360" t="e">
        <f>N11/J11*100</f>
        <v>#DIV/0!</v>
      </c>
      <c r="P11" s="211">
        <f>SUM(L11,N11)</f>
        <v>0</v>
      </c>
      <c r="Q11" s="360" t="e">
        <f>P11/K11*100</f>
        <v>#DIV/0!</v>
      </c>
      <c r="R11" s="359"/>
      <c r="S11" s="359"/>
      <c r="T11" s="212">
        <f>SUM(R11:S11)</f>
        <v>0</v>
      </c>
      <c r="U11" s="359"/>
      <c r="V11" s="360" t="e">
        <f>U11/R11*100</f>
        <v>#DIV/0!</v>
      </c>
      <c r="W11" s="212"/>
      <c r="X11" s="360" t="e">
        <f>W11/S11*100</f>
        <v>#DIV/0!</v>
      </c>
      <c r="Y11" s="212">
        <f>SUM(U11,W11)</f>
        <v>0</v>
      </c>
      <c r="Z11" s="360" t="e">
        <f>Y11/T11*100</f>
        <v>#DIV/0!</v>
      </c>
    </row>
    <row r="12" spans="1:39" x14ac:dyDescent="0.25">
      <c r="A12" s="556">
        <v>2</v>
      </c>
      <c r="B12" s="130">
        <f>'9'!B10</f>
        <v>0</v>
      </c>
      <c r="C12" s="130">
        <f>'9'!C10</f>
        <v>0</v>
      </c>
      <c r="D12" s="214"/>
      <c r="E12" s="214"/>
      <c r="F12" s="278" t="e">
        <f t="shared" ref="F12:F30" si="0">E12/D12*100</f>
        <v>#DIV/0!</v>
      </c>
      <c r="G12" s="214"/>
      <c r="H12" s="278" t="e">
        <f t="shared" ref="H12:H30" si="1">G12/D12*100</f>
        <v>#DIV/0!</v>
      </c>
      <c r="I12" s="214"/>
      <c r="J12" s="160"/>
      <c r="K12" s="214">
        <f t="shared" ref="K12:K30" si="2">SUM(I12:J12)</f>
        <v>0</v>
      </c>
      <c r="L12" s="160"/>
      <c r="M12" s="75" t="e">
        <f t="shared" ref="M12:M30" si="3">L12/I12*100</f>
        <v>#DIV/0!</v>
      </c>
      <c r="N12" s="160"/>
      <c r="O12" s="75" t="e">
        <f t="shared" ref="O12:O30" si="4">N12/J12*100</f>
        <v>#DIV/0!</v>
      </c>
      <c r="P12" s="213">
        <f t="shared" ref="P12:P30" si="5">SUM(L12,N12)</f>
        <v>0</v>
      </c>
      <c r="Q12" s="75" t="e">
        <f t="shared" ref="Q12:Q30" si="6">P12/K12*100</f>
        <v>#DIV/0!</v>
      </c>
      <c r="R12" s="160"/>
      <c r="S12" s="160"/>
      <c r="T12" s="214">
        <f t="shared" ref="T12:T30" si="7">SUM(R12:S12)</f>
        <v>0</v>
      </c>
      <c r="U12" s="160"/>
      <c r="V12" s="75" t="e">
        <f t="shared" ref="V12:V30" si="8">U12/R12*100</f>
        <v>#DIV/0!</v>
      </c>
      <c r="W12" s="214"/>
      <c r="X12" s="75" t="e">
        <f t="shared" ref="X12:X30" si="9">W12/S12*100</f>
        <v>#DIV/0!</v>
      </c>
      <c r="Y12" s="214">
        <f t="shared" ref="Y12:Y30" si="10">SUM(U12,W12)</f>
        <v>0</v>
      </c>
      <c r="Z12" s="75" t="e">
        <f t="shared" ref="Z12:Z30" si="11">Y12/T12*100</f>
        <v>#DIV/0!</v>
      </c>
    </row>
    <row r="13" spans="1:39" x14ac:dyDescent="0.25">
      <c r="A13" s="556">
        <v>3</v>
      </c>
      <c r="B13" s="130">
        <f>'9'!B11</f>
        <v>0</v>
      </c>
      <c r="C13" s="130">
        <f>'9'!C11</f>
        <v>0</v>
      </c>
      <c r="D13" s="214"/>
      <c r="E13" s="214"/>
      <c r="F13" s="278" t="e">
        <f t="shared" si="0"/>
        <v>#DIV/0!</v>
      </c>
      <c r="G13" s="214"/>
      <c r="H13" s="278" t="e">
        <f t="shared" si="1"/>
        <v>#DIV/0!</v>
      </c>
      <c r="I13" s="214"/>
      <c r="J13" s="160"/>
      <c r="K13" s="214">
        <f t="shared" si="2"/>
        <v>0</v>
      </c>
      <c r="L13" s="160"/>
      <c r="M13" s="75" t="e">
        <f t="shared" si="3"/>
        <v>#DIV/0!</v>
      </c>
      <c r="N13" s="160"/>
      <c r="O13" s="75" t="e">
        <f t="shared" si="4"/>
        <v>#DIV/0!</v>
      </c>
      <c r="P13" s="213">
        <f t="shared" si="5"/>
        <v>0</v>
      </c>
      <c r="Q13" s="75" t="e">
        <f t="shared" si="6"/>
        <v>#DIV/0!</v>
      </c>
      <c r="R13" s="160"/>
      <c r="S13" s="160"/>
      <c r="T13" s="214">
        <f t="shared" si="7"/>
        <v>0</v>
      </c>
      <c r="U13" s="160"/>
      <c r="V13" s="75" t="e">
        <f t="shared" si="8"/>
        <v>#DIV/0!</v>
      </c>
      <c r="W13" s="214"/>
      <c r="X13" s="75" t="e">
        <f t="shared" si="9"/>
        <v>#DIV/0!</v>
      </c>
      <c r="Y13" s="214">
        <f t="shared" si="10"/>
        <v>0</v>
      </c>
      <c r="Z13" s="75" t="e">
        <f t="shared" si="11"/>
        <v>#DIV/0!</v>
      </c>
    </row>
    <row r="14" spans="1:39" x14ac:dyDescent="0.25">
      <c r="A14" s="556">
        <v>4</v>
      </c>
      <c r="B14" s="130">
        <f>'9'!B12</f>
        <v>0</v>
      </c>
      <c r="C14" s="130">
        <f>'9'!C12</f>
        <v>0</v>
      </c>
      <c r="D14" s="214"/>
      <c r="E14" s="214"/>
      <c r="F14" s="278" t="e">
        <f t="shared" si="0"/>
        <v>#DIV/0!</v>
      </c>
      <c r="G14" s="214"/>
      <c r="H14" s="278" t="e">
        <f t="shared" si="1"/>
        <v>#DIV/0!</v>
      </c>
      <c r="I14" s="214"/>
      <c r="J14" s="160"/>
      <c r="K14" s="214">
        <f t="shared" si="2"/>
        <v>0</v>
      </c>
      <c r="L14" s="160"/>
      <c r="M14" s="75" t="e">
        <f t="shared" si="3"/>
        <v>#DIV/0!</v>
      </c>
      <c r="N14" s="160"/>
      <c r="O14" s="75" t="e">
        <f t="shared" si="4"/>
        <v>#DIV/0!</v>
      </c>
      <c r="P14" s="213">
        <f t="shared" si="5"/>
        <v>0</v>
      </c>
      <c r="Q14" s="75" t="e">
        <f t="shared" si="6"/>
        <v>#DIV/0!</v>
      </c>
      <c r="R14" s="160"/>
      <c r="S14" s="160"/>
      <c r="T14" s="214">
        <f t="shared" si="7"/>
        <v>0</v>
      </c>
      <c r="U14" s="160"/>
      <c r="V14" s="75" t="e">
        <f t="shared" si="8"/>
        <v>#DIV/0!</v>
      </c>
      <c r="W14" s="214"/>
      <c r="X14" s="75" t="e">
        <f t="shared" si="9"/>
        <v>#DIV/0!</v>
      </c>
      <c r="Y14" s="214">
        <f t="shared" si="10"/>
        <v>0</v>
      </c>
      <c r="Z14" s="75" t="e">
        <f t="shared" si="11"/>
        <v>#DIV/0!</v>
      </c>
    </row>
    <row r="15" spans="1:39" x14ac:dyDescent="0.25">
      <c r="A15" s="556">
        <v>5</v>
      </c>
      <c r="B15" s="130">
        <f>'9'!B13</f>
        <v>0</v>
      </c>
      <c r="C15" s="130">
        <f>'9'!C13</f>
        <v>0</v>
      </c>
      <c r="D15" s="214"/>
      <c r="E15" s="214"/>
      <c r="F15" s="278" t="e">
        <f t="shared" si="0"/>
        <v>#DIV/0!</v>
      </c>
      <c r="G15" s="214"/>
      <c r="H15" s="278" t="e">
        <f t="shared" si="1"/>
        <v>#DIV/0!</v>
      </c>
      <c r="I15" s="214"/>
      <c r="J15" s="160"/>
      <c r="K15" s="214">
        <f t="shared" si="2"/>
        <v>0</v>
      </c>
      <c r="L15" s="160"/>
      <c r="M15" s="75" t="e">
        <f t="shared" si="3"/>
        <v>#DIV/0!</v>
      </c>
      <c r="N15" s="160"/>
      <c r="O15" s="75" t="e">
        <f t="shared" si="4"/>
        <v>#DIV/0!</v>
      </c>
      <c r="P15" s="213">
        <f t="shared" si="5"/>
        <v>0</v>
      </c>
      <c r="Q15" s="75" t="e">
        <f t="shared" si="6"/>
        <v>#DIV/0!</v>
      </c>
      <c r="R15" s="160"/>
      <c r="S15" s="160"/>
      <c r="T15" s="214">
        <f t="shared" si="7"/>
        <v>0</v>
      </c>
      <c r="U15" s="160"/>
      <c r="V15" s="75" t="e">
        <f t="shared" si="8"/>
        <v>#DIV/0!</v>
      </c>
      <c r="W15" s="214"/>
      <c r="X15" s="75" t="e">
        <f t="shared" si="9"/>
        <v>#DIV/0!</v>
      </c>
      <c r="Y15" s="214">
        <f t="shared" si="10"/>
        <v>0</v>
      </c>
      <c r="Z15" s="75" t="e">
        <f t="shared" si="11"/>
        <v>#DIV/0!</v>
      </c>
    </row>
    <row r="16" spans="1:39" x14ac:dyDescent="0.25">
      <c r="A16" s="556">
        <v>6</v>
      </c>
      <c r="B16" s="130">
        <f>'9'!B14</f>
        <v>0</v>
      </c>
      <c r="C16" s="130">
        <f>'9'!C14</f>
        <v>0</v>
      </c>
      <c r="D16" s="214"/>
      <c r="E16" s="214"/>
      <c r="F16" s="278" t="e">
        <f t="shared" si="0"/>
        <v>#DIV/0!</v>
      </c>
      <c r="G16" s="214"/>
      <c r="H16" s="278" t="e">
        <f t="shared" si="1"/>
        <v>#DIV/0!</v>
      </c>
      <c r="I16" s="214"/>
      <c r="J16" s="160"/>
      <c r="K16" s="214">
        <f t="shared" si="2"/>
        <v>0</v>
      </c>
      <c r="L16" s="160"/>
      <c r="M16" s="75" t="e">
        <f t="shared" si="3"/>
        <v>#DIV/0!</v>
      </c>
      <c r="N16" s="160"/>
      <c r="O16" s="75" t="e">
        <f t="shared" si="4"/>
        <v>#DIV/0!</v>
      </c>
      <c r="P16" s="213">
        <f t="shared" si="5"/>
        <v>0</v>
      </c>
      <c r="Q16" s="75" t="e">
        <f t="shared" si="6"/>
        <v>#DIV/0!</v>
      </c>
      <c r="R16" s="160"/>
      <c r="S16" s="160"/>
      <c r="T16" s="214">
        <f t="shared" si="7"/>
        <v>0</v>
      </c>
      <c r="U16" s="160"/>
      <c r="V16" s="75" t="e">
        <f t="shared" si="8"/>
        <v>#DIV/0!</v>
      </c>
      <c r="W16" s="214"/>
      <c r="X16" s="75" t="e">
        <f t="shared" si="9"/>
        <v>#DIV/0!</v>
      </c>
      <c r="Y16" s="214">
        <f t="shared" si="10"/>
        <v>0</v>
      </c>
      <c r="Z16" s="75" t="e">
        <f t="shared" si="11"/>
        <v>#DIV/0!</v>
      </c>
    </row>
    <row r="17" spans="1:26" x14ac:dyDescent="0.25">
      <c r="A17" s="556">
        <v>7</v>
      </c>
      <c r="B17" s="130">
        <f>'9'!B15</f>
        <v>0</v>
      </c>
      <c r="C17" s="130">
        <f>'9'!C15</f>
        <v>0</v>
      </c>
      <c r="D17" s="214"/>
      <c r="E17" s="214"/>
      <c r="F17" s="278" t="e">
        <f t="shared" si="0"/>
        <v>#DIV/0!</v>
      </c>
      <c r="G17" s="214"/>
      <c r="H17" s="278" t="e">
        <f t="shared" si="1"/>
        <v>#DIV/0!</v>
      </c>
      <c r="I17" s="214"/>
      <c r="J17" s="160"/>
      <c r="K17" s="214">
        <f t="shared" si="2"/>
        <v>0</v>
      </c>
      <c r="L17" s="160"/>
      <c r="M17" s="75" t="e">
        <f t="shared" si="3"/>
        <v>#DIV/0!</v>
      </c>
      <c r="N17" s="160"/>
      <c r="O17" s="75" t="e">
        <f t="shared" si="4"/>
        <v>#DIV/0!</v>
      </c>
      <c r="P17" s="213">
        <f t="shared" si="5"/>
        <v>0</v>
      </c>
      <c r="Q17" s="75" t="e">
        <f t="shared" si="6"/>
        <v>#DIV/0!</v>
      </c>
      <c r="R17" s="160"/>
      <c r="S17" s="160"/>
      <c r="T17" s="214">
        <f t="shared" si="7"/>
        <v>0</v>
      </c>
      <c r="U17" s="160"/>
      <c r="V17" s="75" t="e">
        <f t="shared" si="8"/>
        <v>#DIV/0!</v>
      </c>
      <c r="W17" s="214"/>
      <c r="X17" s="75" t="e">
        <f t="shared" si="9"/>
        <v>#DIV/0!</v>
      </c>
      <c r="Y17" s="214">
        <f t="shared" si="10"/>
        <v>0</v>
      </c>
      <c r="Z17" s="75" t="e">
        <f t="shared" si="11"/>
        <v>#DIV/0!</v>
      </c>
    </row>
    <row r="18" spans="1:26" x14ac:dyDescent="0.25">
      <c r="A18" s="556">
        <v>8</v>
      </c>
      <c r="B18" s="130">
        <f>'9'!B16</f>
        <v>0</v>
      </c>
      <c r="C18" s="130">
        <f>'9'!C16</f>
        <v>0</v>
      </c>
      <c r="D18" s="214"/>
      <c r="E18" s="214"/>
      <c r="F18" s="278" t="e">
        <f t="shared" si="0"/>
        <v>#DIV/0!</v>
      </c>
      <c r="G18" s="214"/>
      <c r="H18" s="278" t="e">
        <f t="shared" si="1"/>
        <v>#DIV/0!</v>
      </c>
      <c r="I18" s="214"/>
      <c r="J18" s="160"/>
      <c r="K18" s="214">
        <f t="shared" si="2"/>
        <v>0</v>
      </c>
      <c r="L18" s="160"/>
      <c r="M18" s="75" t="e">
        <f t="shared" si="3"/>
        <v>#DIV/0!</v>
      </c>
      <c r="N18" s="160"/>
      <c r="O18" s="75" t="e">
        <f t="shared" si="4"/>
        <v>#DIV/0!</v>
      </c>
      <c r="P18" s="213">
        <f t="shared" si="5"/>
        <v>0</v>
      </c>
      <c r="Q18" s="75" t="e">
        <f t="shared" si="6"/>
        <v>#DIV/0!</v>
      </c>
      <c r="R18" s="160"/>
      <c r="S18" s="160"/>
      <c r="T18" s="214">
        <f t="shared" si="7"/>
        <v>0</v>
      </c>
      <c r="U18" s="160"/>
      <c r="V18" s="75" t="e">
        <f t="shared" si="8"/>
        <v>#DIV/0!</v>
      </c>
      <c r="W18" s="214"/>
      <c r="X18" s="75" t="e">
        <f t="shared" si="9"/>
        <v>#DIV/0!</v>
      </c>
      <c r="Y18" s="214">
        <f t="shared" si="10"/>
        <v>0</v>
      </c>
      <c r="Z18" s="75" t="e">
        <f t="shared" si="11"/>
        <v>#DIV/0!</v>
      </c>
    </row>
    <row r="19" spans="1:26" x14ac:dyDescent="0.25">
      <c r="A19" s="556">
        <v>9</v>
      </c>
      <c r="B19" s="130">
        <f>'9'!B17</f>
        <v>0</v>
      </c>
      <c r="C19" s="130">
        <f>'9'!C17</f>
        <v>0</v>
      </c>
      <c r="D19" s="214"/>
      <c r="E19" s="214"/>
      <c r="F19" s="278" t="e">
        <f t="shared" si="0"/>
        <v>#DIV/0!</v>
      </c>
      <c r="G19" s="214"/>
      <c r="H19" s="278" t="e">
        <f t="shared" si="1"/>
        <v>#DIV/0!</v>
      </c>
      <c r="I19" s="214"/>
      <c r="J19" s="160"/>
      <c r="K19" s="214">
        <f t="shared" si="2"/>
        <v>0</v>
      </c>
      <c r="L19" s="160"/>
      <c r="M19" s="75" t="e">
        <f t="shared" si="3"/>
        <v>#DIV/0!</v>
      </c>
      <c r="N19" s="160"/>
      <c r="O19" s="75" t="e">
        <f t="shared" si="4"/>
        <v>#DIV/0!</v>
      </c>
      <c r="P19" s="213">
        <f t="shared" si="5"/>
        <v>0</v>
      </c>
      <c r="Q19" s="75" t="e">
        <f t="shared" si="6"/>
        <v>#DIV/0!</v>
      </c>
      <c r="R19" s="160"/>
      <c r="S19" s="160"/>
      <c r="T19" s="214">
        <f t="shared" si="7"/>
        <v>0</v>
      </c>
      <c r="U19" s="160"/>
      <c r="V19" s="75" t="e">
        <f t="shared" si="8"/>
        <v>#DIV/0!</v>
      </c>
      <c r="W19" s="214"/>
      <c r="X19" s="75" t="e">
        <f t="shared" si="9"/>
        <v>#DIV/0!</v>
      </c>
      <c r="Y19" s="214">
        <f t="shared" si="10"/>
        <v>0</v>
      </c>
      <c r="Z19" s="75" t="e">
        <f t="shared" si="11"/>
        <v>#DIV/0!</v>
      </c>
    </row>
    <row r="20" spans="1:26" x14ac:dyDescent="0.25">
      <c r="A20" s="556">
        <v>10</v>
      </c>
      <c r="B20" s="130">
        <f>'9'!B18</f>
        <v>0</v>
      </c>
      <c r="C20" s="130">
        <f>'9'!C18</f>
        <v>0</v>
      </c>
      <c r="D20" s="214"/>
      <c r="E20" s="214"/>
      <c r="F20" s="278" t="e">
        <f t="shared" si="0"/>
        <v>#DIV/0!</v>
      </c>
      <c r="G20" s="214"/>
      <c r="H20" s="278" t="e">
        <f t="shared" si="1"/>
        <v>#DIV/0!</v>
      </c>
      <c r="I20" s="214"/>
      <c r="J20" s="160"/>
      <c r="K20" s="214">
        <f t="shared" si="2"/>
        <v>0</v>
      </c>
      <c r="L20" s="160"/>
      <c r="M20" s="75" t="e">
        <f t="shared" si="3"/>
        <v>#DIV/0!</v>
      </c>
      <c r="N20" s="160"/>
      <c r="O20" s="75" t="e">
        <f t="shared" si="4"/>
        <v>#DIV/0!</v>
      </c>
      <c r="P20" s="213">
        <f t="shared" si="5"/>
        <v>0</v>
      </c>
      <c r="Q20" s="75" t="e">
        <f t="shared" si="6"/>
        <v>#DIV/0!</v>
      </c>
      <c r="R20" s="160"/>
      <c r="S20" s="160"/>
      <c r="T20" s="214">
        <f t="shared" si="7"/>
        <v>0</v>
      </c>
      <c r="U20" s="160"/>
      <c r="V20" s="75" t="e">
        <f t="shared" si="8"/>
        <v>#DIV/0!</v>
      </c>
      <c r="W20" s="214"/>
      <c r="X20" s="75" t="e">
        <f t="shared" si="9"/>
        <v>#DIV/0!</v>
      </c>
      <c r="Y20" s="214">
        <f t="shared" si="10"/>
        <v>0</v>
      </c>
      <c r="Z20" s="75" t="e">
        <f t="shared" si="11"/>
        <v>#DIV/0!</v>
      </c>
    </row>
    <row r="21" spans="1:26" x14ac:dyDescent="0.25">
      <c r="A21" s="556">
        <v>11</v>
      </c>
      <c r="B21" s="130">
        <f>'9'!B19</f>
        <v>0</v>
      </c>
      <c r="C21" s="130">
        <f>'9'!C19</f>
        <v>0</v>
      </c>
      <c r="D21" s="214"/>
      <c r="E21" s="214"/>
      <c r="F21" s="278" t="e">
        <f t="shared" si="0"/>
        <v>#DIV/0!</v>
      </c>
      <c r="G21" s="214"/>
      <c r="H21" s="278" t="e">
        <f t="shared" si="1"/>
        <v>#DIV/0!</v>
      </c>
      <c r="I21" s="214"/>
      <c r="J21" s="160"/>
      <c r="K21" s="214">
        <f t="shared" si="2"/>
        <v>0</v>
      </c>
      <c r="L21" s="160"/>
      <c r="M21" s="75" t="e">
        <f t="shared" si="3"/>
        <v>#DIV/0!</v>
      </c>
      <c r="N21" s="160"/>
      <c r="O21" s="75" t="e">
        <f t="shared" si="4"/>
        <v>#DIV/0!</v>
      </c>
      <c r="P21" s="213">
        <f t="shared" si="5"/>
        <v>0</v>
      </c>
      <c r="Q21" s="75" t="e">
        <f t="shared" si="6"/>
        <v>#DIV/0!</v>
      </c>
      <c r="R21" s="160"/>
      <c r="S21" s="160"/>
      <c r="T21" s="214">
        <f t="shared" si="7"/>
        <v>0</v>
      </c>
      <c r="U21" s="160"/>
      <c r="V21" s="75" t="e">
        <f t="shared" si="8"/>
        <v>#DIV/0!</v>
      </c>
      <c r="W21" s="214"/>
      <c r="X21" s="75" t="e">
        <f t="shared" si="9"/>
        <v>#DIV/0!</v>
      </c>
      <c r="Y21" s="214">
        <f t="shared" si="10"/>
        <v>0</v>
      </c>
      <c r="Z21" s="75" t="e">
        <f t="shared" si="11"/>
        <v>#DIV/0!</v>
      </c>
    </row>
    <row r="22" spans="1:26" x14ac:dyDescent="0.25">
      <c r="A22" s="556">
        <v>12</v>
      </c>
      <c r="B22" s="130">
        <f>'9'!B20</f>
        <v>0</v>
      </c>
      <c r="C22" s="130">
        <f>'9'!C20</f>
        <v>0</v>
      </c>
      <c r="D22" s="214"/>
      <c r="E22" s="214"/>
      <c r="F22" s="278" t="e">
        <f t="shared" si="0"/>
        <v>#DIV/0!</v>
      </c>
      <c r="G22" s="214"/>
      <c r="H22" s="278" t="e">
        <f t="shared" si="1"/>
        <v>#DIV/0!</v>
      </c>
      <c r="I22" s="214"/>
      <c r="J22" s="160"/>
      <c r="K22" s="214">
        <f t="shared" si="2"/>
        <v>0</v>
      </c>
      <c r="L22" s="160"/>
      <c r="M22" s="75" t="e">
        <f t="shared" si="3"/>
        <v>#DIV/0!</v>
      </c>
      <c r="N22" s="160"/>
      <c r="O22" s="75" t="e">
        <f t="shared" si="4"/>
        <v>#DIV/0!</v>
      </c>
      <c r="P22" s="213">
        <f t="shared" si="5"/>
        <v>0</v>
      </c>
      <c r="Q22" s="75" t="e">
        <f t="shared" si="6"/>
        <v>#DIV/0!</v>
      </c>
      <c r="R22" s="160"/>
      <c r="S22" s="160"/>
      <c r="T22" s="214">
        <f t="shared" si="7"/>
        <v>0</v>
      </c>
      <c r="U22" s="160"/>
      <c r="V22" s="75" t="e">
        <f t="shared" si="8"/>
        <v>#DIV/0!</v>
      </c>
      <c r="W22" s="214"/>
      <c r="X22" s="75" t="e">
        <f t="shared" si="9"/>
        <v>#DIV/0!</v>
      </c>
      <c r="Y22" s="214">
        <f t="shared" si="10"/>
        <v>0</v>
      </c>
      <c r="Z22" s="75" t="e">
        <f t="shared" si="11"/>
        <v>#DIV/0!</v>
      </c>
    </row>
    <row r="23" spans="1:26" x14ac:dyDescent="0.25">
      <c r="A23" s="556">
        <v>13</v>
      </c>
      <c r="B23" s="130">
        <f>'9'!B21</f>
        <v>0</v>
      </c>
      <c r="C23" s="130">
        <f>'9'!C21</f>
        <v>0</v>
      </c>
      <c r="D23" s="214"/>
      <c r="E23" s="214"/>
      <c r="F23" s="278" t="e">
        <f t="shared" si="0"/>
        <v>#DIV/0!</v>
      </c>
      <c r="G23" s="214"/>
      <c r="H23" s="278" t="e">
        <f t="shared" si="1"/>
        <v>#DIV/0!</v>
      </c>
      <c r="I23" s="214"/>
      <c r="J23" s="160"/>
      <c r="K23" s="214">
        <f t="shared" si="2"/>
        <v>0</v>
      </c>
      <c r="L23" s="160"/>
      <c r="M23" s="75" t="e">
        <f t="shared" si="3"/>
        <v>#DIV/0!</v>
      </c>
      <c r="N23" s="160"/>
      <c r="O23" s="75" t="e">
        <f t="shared" si="4"/>
        <v>#DIV/0!</v>
      </c>
      <c r="P23" s="213">
        <f t="shared" si="5"/>
        <v>0</v>
      </c>
      <c r="Q23" s="75" t="e">
        <f t="shared" si="6"/>
        <v>#DIV/0!</v>
      </c>
      <c r="R23" s="160"/>
      <c r="S23" s="160"/>
      <c r="T23" s="214">
        <f t="shared" si="7"/>
        <v>0</v>
      </c>
      <c r="U23" s="160"/>
      <c r="V23" s="75" t="e">
        <f t="shared" si="8"/>
        <v>#DIV/0!</v>
      </c>
      <c r="W23" s="214"/>
      <c r="X23" s="75" t="e">
        <f t="shared" si="9"/>
        <v>#DIV/0!</v>
      </c>
      <c r="Y23" s="214">
        <f t="shared" si="10"/>
        <v>0</v>
      </c>
      <c r="Z23" s="75" t="e">
        <f t="shared" si="11"/>
        <v>#DIV/0!</v>
      </c>
    </row>
    <row r="24" spans="1:26" x14ac:dyDescent="0.25">
      <c r="A24" s="556">
        <v>14</v>
      </c>
      <c r="B24" s="130">
        <f>'9'!B22</f>
        <v>0</v>
      </c>
      <c r="C24" s="130">
        <f>'9'!C22</f>
        <v>0</v>
      </c>
      <c r="D24" s="214"/>
      <c r="E24" s="214"/>
      <c r="F24" s="278" t="e">
        <f t="shared" si="0"/>
        <v>#DIV/0!</v>
      </c>
      <c r="G24" s="214"/>
      <c r="H24" s="278" t="e">
        <f t="shared" si="1"/>
        <v>#DIV/0!</v>
      </c>
      <c r="I24" s="214"/>
      <c r="J24" s="160"/>
      <c r="K24" s="214">
        <f t="shared" si="2"/>
        <v>0</v>
      </c>
      <c r="L24" s="160"/>
      <c r="M24" s="75" t="e">
        <f t="shared" si="3"/>
        <v>#DIV/0!</v>
      </c>
      <c r="N24" s="160"/>
      <c r="O24" s="75" t="e">
        <f t="shared" si="4"/>
        <v>#DIV/0!</v>
      </c>
      <c r="P24" s="213">
        <f t="shared" si="5"/>
        <v>0</v>
      </c>
      <c r="Q24" s="75" t="e">
        <f t="shared" si="6"/>
        <v>#DIV/0!</v>
      </c>
      <c r="R24" s="160"/>
      <c r="S24" s="160"/>
      <c r="T24" s="214">
        <f t="shared" si="7"/>
        <v>0</v>
      </c>
      <c r="U24" s="160"/>
      <c r="V24" s="75" t="e">
        <f t="shared" si="8"/>
        <v>#DIV/0!</v>
      </c>
      <c r="W24" s="214"/>
      <c r="X24" s="75" t="e">
        <f t="shared" si="9"/>
        <v>#DIV/0!</v>
      </c>
      <c r="Y24" s="214">
        <f t="shared" si="10"/>
        <v>0</v>
      </c>
      <c r="Z24" s="75" t="e">
        <f t="shared" si="11"/>
        <v>#DIV/0!</v>
      </c>
    </row>
    <row r="25" spans="1:26" x14ac:dyDescent="0.25">
      <c r="A25" s="556">
        <v>15</v>
      </c>
      <c r="B25" s="130">
        <f>'9'!B23</f>
        <v>0</v>
      </c>
      <c r="C25" s="130">
        <f>'9'!C23</f>
        <v>0</v>
      </c>
      <c r="D25" s="214"/>
      <c r="E25" s="214"/>
      <c r="F25" s="278" t="e">
        <f t="shared" si="0"/>
        <v>#DIV/0!</v>
      </c>
      <c r="G25" s="214"/>
      <c r="H25" s="278" t="e">
        <f t="shared" si="1"/>
        <v>#DIV/0!</v>
      </c>
      <c r="I25" s="214"/>
      <c r="J25" s="160"/>
      <c r="K25" s="214">
        <f t="shared" si="2"/>
        <v>0</v>
      </c>
      <c r="L25" s="160"/>
      <c r="M25" s="75" t="e">
        <f t="shared" si="3"/>
        <v>#DIV/0!</v>
      </c>
      <c r="N25" s="160"/>
      <c r="O25" s="75" t="e">
        <f t="shared" si="4"/>
        <v>#DIV/0!</v>
      </c>
      <c r="P25" s="213">
        <f t="shared" si="5"/>
        <v>0</v>
      </c>
      <c r="Q25" s="75" t="e">
        <f t="shared" si="6"/>
        <v>#DIV/0!</v>
      </c>
      <c r="R25" s="160"/>
      <c r="S25" s="160"/>
      <c r="T25" s="214">
        <f t="shared" si="7"/>
        <v>0</v>
      </c>
      <c r="U25" s="160"/>
      <c r="V25" s="75" t="e">
        <f t="shared" si="8"/>
        <v>#DIV/0!</v>
      </c>
      <c r="W25" s="214"/>
      <c r="X25" s="75" t="e">
        <f t="shared" si="9"/>
        <v>#DIV/0!</v>
      </c>
      <c r="Y25" s="214">
        <f t="shared" si="10"/>
        <v>0</v>
      </c>
      <c r="Z25" s="75" t="e">
        <f t="shared" si="11"/>
        <v>#DIV/0!</v>
      </c>
    </row>
    <row r="26" spans="1:26" x14ac:dyDescent="0.25">
      <c r="A26" s="556">
        <v>16</v>
      </c>
      <c r="B26" s="130">
        <f>'9'!B24</f>
        <v>0</v>
      </c>
      <c r="C26" s="130">
        <f>'9'!C24</f>
        <v>0</v>
      </c>
      <c r="D26" s="214"/>
      <c r="E26" s="214"/>
      <c r="F26" s="278" t="e">
        <f t="shared" si="0"/>
        <v>#DIV/0!</v>
      </c>
      <c r="G26" s="214"/>
      <c r="H26" s="278" t="e">
        <f t="shared" si="1"/>
        <v>#DIV/0!</v>
      </c>
      <c r="I26" s="214"/>
      <c r="J26" s="160"/>
      <c r="K26" s="214">
        <f t="shared" si="2"/>
        <v>0</v>
      </c>
      <c r="L26" s="160"/>
      <c r="M26" s="75" t="e">
        <f t="shared" si="3"/>
        <v>#DIV/0!</v>
      </c>
      <c r="N26" s="160"/>
      <c r="O26" s="75" t="e">
        <f t="shared" si="4"/>
        <v>#DIV/0!</v>
      </c>
      <c r="P26" s="213">
        <f t="shared" si="5"/>
        <v>0</v>
      </c>
      <c r="Q26" s="75" t="e">
        <f t="shared" si="6"/>
        <v>#DIV/0!</v>
      </c>
      <c r="R26" s="160"/>
      <c r="S26" s="160"/>
      <c r="T26" s="214">
        <f t="shared" si="7"/>
        <v>0</v>
      </c>
      <c r="U26" s="160"/>
      <c r="V26" s="75" t="e">
        <f t="shared" si="8"/>
        <v>#DIV/0!</v>
      </c>
      <c r="W26" s="214"/>
      <c r="X26" s="75" t="e">
        <f t="shared" si="9"/>
        <v>#DIV/0!</v>
      </c>
      <c r="Y26" s="214">
        <f t="shared" si="10"/>
        <v>0</v>
      </c>
      <c r="Z26" s="75" t="e">
        <f t="shared" si="11"/>
        <v>#DIV/0!</v>
      </c>
    </row>
    <row r="27" spans="1:26" x14ac:dyDescent="0.25">
      <c r="A27" s="556">
        <v>17</v>
      </c>
      <c r="B27" s="130">
        <f>'9'!B25</f>
        <v>0</v>
      </c>
      <c r="C27" s="130">
        <f>'9'!C25</f>
        <v>0</v>
      </c>
      <c r="D27" s="214"/>
      <c r="E27" s="214"/>
      <c r="F27" s="278" t="e">
        <f t="shared" si="0"/>
        <v>#DIV/0!</v>
      </c>
      <c r="G27" s="214"/>
      <c r="H27" s="278" t="e">
        <f t="shared" si="1"/>
        <v>#DIV/0!</v>
      </c>
      <c r="I27" s="214"/>
      <c r="J27" s="160"/>
      <c r="K27" s="214">
        <f t="shared" si="2"/>
        <v>0</v>
      </c>
      <c r="L27" s="160"/>
      <c r="M27" s="75" t="e">
        <f t="shared" si="3"/>
        <v>#DIV/0!</v>
      </c>
      <c r="N27" s="160"/>
      <c r="O27" s="75" t="e">
        <f t="shared" si="4"/>
        <v>#DIV/0!</v>
      </c>
      <c r="P27" s="213">
        <f t="shared" si="5"/>
        <v>0</v>
      </c>
      <c r="Q27" s="75" t="e">
        <f t="shared" si="6"/>
        <v>#DIV/0!</v>
      </c>
      <c r="R27" s="160"/>
      <c r="S27" s="160"/>
      <c r="T27" s="214">
        <f t="shared" si="7"/>
        <v>0</v>
      </c>
      <c r="U27" s="160"/>
      <c r="V27" s="75" t="e">
        <f t="shared" si="8"/>
        <v>#DIV/0!</v>
      </c>
      <c r="W27" s="214"/>
      <c r="X27" s="75" t="e">
        <f t="shared" si="9"/>
        <v>#DIV/0!</v>
      </c>
      <c r="Y27" s="214">
        <f t="shared" si="10"/>
        <v>0</v>
      </c>
      <c r="Z27" s="75" t="e">
        <f t="shared" si="11"/>
        <v>#DIV/0!</v>
      </c>
    </row>
    <row r="28" spans="1:26" x14ac:dyDescent="0.25">
      <c r="A28" s="556">
        <v>18</v>
      </c>
      <c r="B28" s="130">
        <f>'9'!B26</f>
        <v>0</v>
      </c>
      <c r="C28" s="130">
        <f>'9'!C26</f>
        <v>0</v>
      </c>
      <c r="D28" s="214"/>
      <c r="E28" s="214"/>
      <c r="F28" s="278" t="e">
        <f t="shared" si="0"/>
        <v>#DIV/0!</v>
      </c>
      <c r="G28" s="214"/>
      <c r="H28" s="278" t="e">
        <f t="shared" si="1"/>
        <v>#DIV/0!</v>
      </c>
      <c r="I28" s="214"/>
      <c r="J28" s="160"/>
      <c r="K28" s="214">
        <f t="shared" si="2"/>
        <v>0</v>
      </c>
      <c r="L28" s="160"/>
      <c r="M28" s="75" t="e">
        <f t="shared" si="3"/>
        <v>#DIV/0!</v>
      </c>
      <c r="N28" s="160"/>
      <c r="O28" s="75" t="e">
        <f t="shared" si="4"/>
        <v>#DIV/0!</v>
      </c>
      <c r="P28" s="213">
        <f t="shared" si="5"/>
        <v>0</v>
      </c>
      <c r="Q28" s="75" t="e">
        <f t="shared" si="6"/>
        <v>#DIV/0!</v>
      </c>
      <c r="R28" s="160"/>
      <c r="S28" s="160"/>
      <c r="T28" s="214">
        <f t="shared" si="7"/>
        <v>0</v>
      </c>
      <c r="U28" s="160"/>
      <c r="V28" s="75" t="e">
        <f t="shared" si="8"/>
        <v>#DIV/0!</v>
      </c>
      <c r="W28" s="214"/>
      <c r="X28" s="75" t="e">
        <f t="shared" si="9"/>
        <v>#DIV/0!</v>
      </c>
      <c r="Y28" s="214">
        <f t="shared" si="10"/>
        <v>0</v>
      </c>
      <c r="Z28" s="75" t="e">
        <f t="shared" si="11"/>
        <v>#DIV/0!</v>
      </c>
    </row>
    <row r="29" spans="1:26" x14ac:dyDescent="0.25">
      <c r="A29" s="556">
        <v>19</v>
      </c>
      <c r="B29" s="130">
        <f>'9'!B27</f>
        <v>0</v>
      </c>
      <c r="C29" s="130">
        <f>'9'!C27</f>
        <v>0</v>
      </c>
      <c r="D29" s="214"/>
      <c r="E29" s="214"/>
      <c r="F29" s="278" t="e">
        <f t="shared" si="0"/>
        <v>#DIV/0!</v>
      </c>
      <c r="G29" s="214"/>
      <c r="H29" s="278" t="e">
        <f t="shared" si="1"/>
        <v>#DIV/0!</v>
      </c>
      <c r="I29" s="214"/>
      <c r="J29" s="160"/>
      <c r="K29" s="214">
        <f t="shared" si="2"/>
        <v>0</v>
      </c>
      <c r="L29" s="160"/>
      <c r="M29" s="75" t="e">
        <f t="shared" si="3"/>
        <v>#DIV/0!</v>
      </c>
      <c r="N29" s="160"/>
      <c r="O29" s="75" t="e">
        <f t="shared" si="4"/>
        <v>#DIV/0!</v>
      </c>
      <c r="P29" s="213">
        <f t="shared" si="5"/>
        <v>0</v>
      </c>
      <c r="Q29" s="75" t="e">
        <f t="shared" si="6"/>
        <v>#DIV/0!</v>
      </c>
      <c r="R29" s="160"/>
      <c r="S29" s="160"/>
      <c r="T29" s="214">
        <f t="shared" si="7"/>
        <v>0</v>
      </c>
      <c r="U29" s="160"/>
      <c r="V29" s="75" t="e">
        <f t="shared" si="8"/>
        <v>#DIV/0!</v>
      </c>
      <c r="W29" s="214"/>
      <c r="X29" s="75" t="e">
        <f t="shared" si="9"/>
        <v>#DIV/0!</v>
      </c>
      <c r="Y29" s="214">
        <f t="shared" si="10"/>
        <v>0</v>
      </c>
      <c r="Z29" s="75" t="e">
        <f t="shared" si="11"/>
        <v>#DIV/0!</v>
      </c>
    </row>
    <row r="30" spans="1:26" x14ac:dyDescent="0.25">
      <c r="A30" s="556">
        <v>20</v>
      </c>
      <c r="B30" s="130">
        <f>'9'!B28</f>
        <v>0</v>
      </c>
      <c r="C30" s="130">
        <f>'9'!C28</f>
        <v>0</v>
      </c>
      <c r="D30" s="214"/>
      <c r="E30" s="214"/>
      <c r="F30" s="278" t="e">
        <f t="shared" si="0"/>
        <v>#DIV/0!</v>
      </c>
      <c r="G30" s="214"/>
      <c r="H30" s="278" t="e">
        <f t="shared" si="1"/>
        <v>#DIV/0!</v>
      </c>
      <c r="I30" s="214"/>
      <c r="J30" s="160"/>
      <c r="K30" s="214">
        <f t="shared" si="2"/>
        <v>0</v>
      </c>
      <c r="L30" s="160"/>
      <c r="M30" s="75" t="e">
        <f t="shared" si="3"/>
        <v>#DIV/0!</v>
      </c>
      <c r="N30" s="160"/>
      <c r="O30" s="75" t="e">
        <f t="shared" si="4"/>
        <v>#DIV/0!</v>
      </c>
      <c r="P30" s="213">
        <f t="shared" si="5"/>
        <v>0</v>
      </c>
      <c r="Q30" s="75" t="e">
        <f t="shared" si="6"/>
        <v>#DIV/0!</v>
      </c>
      <c r="R30" s="160"/>
      <c r="S30" s="160"/>
      <c r="T30" s="214">
        <f t="shared" si="7"/>
        <v>0</v>
      </c>
      <c r="U30" s="160"/>
      <c r="V30" s="75" t="e">
        <f t="shared" si="8"/>
        <v>#DIV/0!</v>
      </c>
      <c r="W30" s="214"/>
      <c r="X30" s="75" t="e">
        <f t="shared" si="9"/>
        <v>#DIV/0!</v>
      </c>
      <c r="Y30" s="214">
        <f t="shared" si="10"/>
        <v>0</v>
      </c>
      <c r="Z30" s="75" t="e">
        <f t="shared" si="11"/>
        <v>#DIV/0!</v>
      </c>
    </row>
    <row r="31" spans="1:26" x14ac:dyDescent="0.25">
      <c r="A31" s="72"/>
      <c r="B31" s="72"/>
      <c r="C31" s="72"/>
      <c r="D31" s="214"/>
      <c r="E31" s="214"/>
      <c r="F31" s="278"/>
      <c r="G31" s="214"/>
      <c r="H31" s="278"/>
      <c r="I31" s="214"/>
      <c r="J31" s="214"/>
      <c r="K31" s="214"/>
      <c r="L31" s="214"/>
      <c r="M31" s="75"/>
      <c r="N31" s="214"/>
      <c r="O31" s="75"/>
      <c r="P31" s="213"/>
      <c r="Q31" s="75"/>
      <c r="R31" s="214"/>
      <c r="S31" s="214"/>
      <c r="T31" s="214"/>
      <c r="U31" s="214"/>
      <c r="V31" s="361"/>
      <c r="W31" s="160"/>
      <c r="X31" s="361"/>
      <c r="Y31" s="160"/>
      <c r="Z31" s="75"/>
    </row>
    <row r="32" spans="1:26" x14ac:dyDescent="0.25">
      <c r="A32" s="78"/>
      <c r="B32" s="78"/>
      <c r="C32" s="78"/>
      <c r="D32" s="217"/>
      <c r="E32" s="217"/>
      <c r="F32" s="267"/>
      <c r="G32" s="217"/>
      <c r="H32" s="267"/>
      <c r="I32" s="217"/>
      <c r="J32" s="217"/>
      <c r="K32" s="217"/>
      <c r="L32" s="217"/>
      <c r="M32" s="81"/>
      <c r="N32" s="217"/>
      <c r="O32" s="81"/>
      <c r="P32" s="216"/>
      <c r="Q32" s="81"/>
      <c r="R32" s="217"/>
      <c r="S32" s="217"/>
      <c r="T32" s="217"/>
      <c r="U32" s="217"/>
      <c r="V32" s="362"/>
      <c r="W32" s="167"/>
      <c r="X32" s="362"/>
      <c r="Y32" s="167"/>
      <c r="Z32" s="81"/>
    </row>
    <row r="33" spans="1:37" ht="20.100000000000001" customHeight="1" thickBot="1" x14ac:dyDescent="0.3">
      <c r="A33" s="355" t="s">
        <v>734</v>
      </c>
      <c r="B33" s="571"/>
      <c r="C33" s="356"/>
      <c r="D33" s="363">
        <f>SUM(D11:D32)</f>
        <v>0</v>
      </c>
      <c r="E33" s="363">
        <f>SUM(E11:E32)</f>
        <v>0</v>
      </c>
      <c r="F33" s="221" t="e">
        <f>E33/D33*100</f>
        <v>#DIV/0!</v>
      </c>
      <c r="G33" s="333">
        <f>SUM(G11:G32)</f>
        <v>0</v>
      </c>
      <c r="H33" s="221" t="e">
        <f>G33/D33*100</f>
        <v>#DIV/0!</v>
      </c>
      <c r="I33" s="333">
        <f>SUM(I11:I32)</f>
        <v>0</v>
      </c>
      <c r="J33" s="333">
        <f>SUM(J11:J32)</f>
        <v>0</v>
      </c>
      <c r="K33" s="333">
        <f>SUM(K11:K32)</f>
        <v>0</v>
      </c>
      <c r="L33" s="333">
        <f>SUM(L11:L32)</f>
        <v>0</v>
      </c>
      <c r="M33" s="88" t="e">
        <f>L33/I33*100</f>
        <v>#DIV/0!</v>
      </c>
      <c r="N33" s="333">
        <f>SUM(N11:N32)</f>
        <v>0</v>
      </c>
      <c r="O33" s="88" t="e">
        <f>N33/J33*100</f>
        <v>#DIV/0!</v>
      </c>
      <c r="P33" s="364">
        <f>SUM(P11:P32)</f>
        <v>0</v>
      </c>
      <c r="Q33" s="88" t="e">
        <f>P33/K33*100</f>
        <v>#DIV/0!</v>
      </c>
      <c r="R33" s="333">
        <f>SUM(R11:R32)</f>
        <v>0</v>
      </c>
      <c r="S33" s="333">
        <f>SUM(S11:S32)</f>
        <v>0</v>
      </c>
      <c r="T33" s="333">
        <f>SUM(T11:T32)</f>
        <v>0</v>
      </c>
      <c r="U33" s="333">
        <f>SUM(U11:U32)</f>
        <v>0</v>
      </c>
      <c r="V33" s="365" t="e">
        <f>U33/R33*100</f>
        <v>#DIV/0!</v>
      </c>
      <c r="W33" s="333">
        <f>SUM(W11:W32)</f>
        <v>0</v>
      </c>
      <c r="X33" s="365" t="e">
        <f>W33/S33*100</f>
        <v>#DIV/0!</v>
      </c>
      <c r="Y33" s="333">
        <f>SUM(Y11:Y32)</f>
        <v>0</v>
      </c>
      <c r="Z33" s="88" t="e">
        <f>Y33/T33*100</f>
        <v>#DIV/0!</v>
      </c>
    </row>
    <row r="34" spans="1:37" x14ac:dyDescent="0.25">
      <c r="A34" s="104"/>
      <c r="B34" s="570"/>
      <c r="C34" s="570"/>
      <c r="D34" s="570"/>
      <c r="E34" s="570"/>
      <c r="F34" s="570"/>
      <c r="G34" s="570"/>
      <c r="H34" s="570"/>
      <c r="I34" s="570"/>
      <c r="J34" s="570"/>
      <c r="K34" s="570"/>
      <c r="L34" s="570"/>
      <c r="M34" s="570"/>
      <c r="N34" s="570"/>
      <c r="O34" s="570"/>
      <c r="P34" s="563"/>
      <c r="Q34" s="563"/>
      <c r="R34" s="563"/>
      <c r="S34" s="563"/>
      <c r="T34" s="563"/>
      <c r="U34" s="563"/>
      <c r="V34" s="563"/>
      <c r="W34" s="563"/>
      <c r="X34" s="563"/>
      <c r="Y34" s="563"/>
      <c r="Z34" s="563"/>
      <c r="AA34" s="563"/>
      <c r="AB34" s="563"/>
      <c r="AC34" s="563"/>
      <c r="AJ34" s="366"/>
      <c r="AK34" s="366"/>
    </row>
    <row r="35" spans="1:37" x14ac:dyDescent="0.25">
      <c r="A35" s="727" t="s">
        <v>315</v>
      </c>
    </row>
  </sheetData>
  <mergeCells count="13">
    <mergeCell ref="L8:Q8"/>
    <mergeCell ref="R8:T8"/>
    <mergeCell ref="U8:Z8"/>
    <mergeCell ref="A7:A9"/>
    <mergeCell ref="B7:B9"/>
    <mergeCell ref="C7:C9"/>
    <mergeCell ref="D7:Z7"/>
    <mergeCell ref="D8:D9"/>
    <mergeCell ref="E8:E9"/>
    <mergeCell ref="F8:F9"/>
    <mergeCell ref="G8:G9"/>
    <mergeCell ref="H8:H9"/>
    <mergeCell ref="I8:K8"/>
  </mergeCells>
  <printOptions horizontalCentered="1"/>
  <pageMargins left="0.72" right="0.76" top="1.1499999999999999" bottom="0.9" header="0" footer="0"/>
  <pageSetup paperSize="9" scale="52" orientation="landscape" horizontalDpi="300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1877C-5DEF-4C21-998D-02846640EA3C}">
  <sheetPr codeName="Sheet52">
    <tabColor rgb="FF92D050"/>
    <pageSetUpPr fitToPage="1"/>
  </sheetPr>
  <dimension ref="A1:R42"/>
  <sheetViews>
    <sheetView zoomScale="70" zoomScaleNormal="70" workbookViewId="0">
      <selection activeCell="J22" sqref="J22"/>
    </sheetView>
  </sheetViews>
  <sheetFormatPr defaultColWidth="9.140625" defaultRowHeight="15" x14ac:dyDescent="0.25"/>
  <cols>
    <col min="1" max="1" width="5.7109375" style="148" customWidth="1"/>
    <col min="2" max="3" width="21.7109375" style="148" customWidth="1"/>
    <col min="4" max="4" width="13.7109375" style="148" customWidth="1"/>
    <col min="5" max="5" width="15.28515625" style="148" bestFit="1" customWidth="1"/>
    <col min="6" max="6" width="14.85546875" style="148" customWidth="1"/>
    <col min="7" max="18" width="13.7109375" style="148" customWidth="1"/>
    <col min="19" max="256" width="9.140625" style="148"/>
    <col min="257" max="257" width="5.7109375" style="148" customWidth="1"/>
    <col min="258" max="259" width="21.7109375" style="148" customWidth="1"/>
    <col min="260" max="274" width="13.7109375" style="148" customWidth="1"/>
    <col min="275" max="512" width="9.140625" style="148"/>
    <col min="513" max="513" width="5.7109375" style="148" customWidth="1"/>
    <col min="514" max="515" width="21.7109375" style="148" customWidth="1"/>
    <col min="516" max="530" width="13.7109375" style="148" customWidth="1"/>
    <col min="531" max="768" width="9.140625" style="148"/>
    <col min="769" max="769" width="5.7109375" style="148" customWidth="1"/>
    <col min="770" max="771" width="21.7109375" style="148" customWidth="1"/>
    <col min="772" max="786" width="13.7109375" style="148" customWidth="1"/>
    <col min="787" max="1024" width="9.140625" style="148"/>
    <col min="1025" max="1025" width="5.7109375" style="148" customWidth="1"/>
    <col min="1026" max="1027" width="21.7109375" style="148" customWidth="1"/>
    <col min="1028" max="1042" width="13.7109375" style="148" customWidth="1"/>
    <col min="1043" max="1280" width="9.140625" style="148"/>
    <col min="1281" max="1281" width="5.7109375" style="148" customWidth="1"/>
    <col min="1282" max="1283" width="21.7109375" style="148" customWidth="1"/>
    <col min="1284" max="1298" width="13.7109375" style="148" customWidth="1"/>
    <col min="1299" max="1536" width="9.140625" style="148"/>
    <col min="1537" max="1537" width="5.7109375" style="148" customWidth="1"/>
    <col min="1538" max="1539" width="21.7109375" style="148" customWidth="1"/>
    <col min="1540" max="1554" width="13.7109375" style="148" customWidth="1"/>
    <col min="1555" max="1792" width="9.140625" style="148"/>
    <col min="1793" max="1793" width="5.7109375" style="148" customWidth="1"/>
    <col min="1794" max="1795" width="21.7109375" style="148" customWidth="1"/>
    <col min="1796" max="1810" width="13.7109375" style="148" customWidth="1"/>
    <col min="1811" max="2048" width="9.140625" style="148"/>
    <col min="2049" max="2049" width="5.7109375" style="148" customWidth="1"/>
    <col min="2050" max="2051" width="21.7109375" style="148" customWidth="1"/>
    <col min="2052" max="2066" width="13.7109375" style="148" customWidth="1"/>
    <col min="2067" max="2304" width="9.140625" style="148"/>
    <col min="2305" max="2305" width="5.7109375" style="148" customWidth="1"/>
    <col min="2306" max="2307" width="21.7109375" style="148" customWidth="1"/>
    <col min="2308" max="2322" width="13.7109375" style="148" customWidth="1"/>
    <col min="2323" max="2560" width="9.140625" style="148"/>
    <col min="2561" max="2561" width="5.7109375" style="148" customWidth="1"/>
    <col min="2562" max="2563" width="21.7109375" style="148" customWidth="1"/>
    <col min="2564" max="2578" width="13.7109375" style="148" customWidth="1"/>
    <col min="2579" max="2816" width="9.140625" style="148"/>
    <col min="2817" max="2817" width="5.7109375" style="148" customWidth="1"/>
    <col min="2818" max="2819" width="21.7109375" style="148" customWidth="1"/>
    <col min="2820" max="2834" width="13.7109375" style="148" customWidth="1"/>
    <col min="2835" max="3072" width="9.140625" style="148"/>
    <col min="3073" max="3073" width="5.7109375" style="148" customWidth="1"/>
    <col min="3074" max="3075" width="21.7109375" style="148" customWidth="1"/>
    <col min="3076" max="3090" width="13.7109375" style="148" customWidth="1"/>
    <col min="3091" max="3328" width="9.140625" style="148"/>
    <col min="3329" max="3329" width="5.7109375" style="148" customWidth="1"/>
    <col min="3330" max="3331" width="21.7109375" style="148" customWidth="1"/>
    <col min="3332" max="3346" width="13.7109375" style="148" customWidth="1"/>
    <col min="3347" max="3584" width="9.140625" style="148"/>
    <col min="3585" max="3585" width="5.7109375" style="148" customWidth="1"/>
    <col min="3586" max="3587" width="21.7109375" style="148" customWidth="1"/>
    <col min="3588" max="3602" width="13.7109375" style="148" customWidth="1"/>
    <col min="3603" max="3840" width="9.140625" style="148"/>
    <col min="3841" max="3841" width="5.7109375" style="148" customWidth="1"/>
    <col min="3842" max="3843" width="21.7109375" style="148" customWidth="1"/>
    <col min="3844" max="3858" width="13.7109375" style="148" customWidth="1"/>
    <col min="3859" max="4096" width="9.140625" style="148"/>
    <col min="4097" max="4097" width="5.7109375" style="148" customWidth="1"/>
    <col min="4098" max="4099" width="21.7109375" style="148" customWidth="1"/>
    <col min="4100" max="4114" width="13.7109375" style="148" customWidth="1"/>
    <col min="4115" max="4352" width="9.140625" style="148"/>
    <col min="4353" max="4353" width="5.7109375" style="148" customWidth="1"/>
    <col min="4354" max="4355" width="21.7109375" style="148" customWidth="1"/>
    <col min="4356" max="4370" width="13.7109375" style="148" customWidth="1"/>
    <col min="4371" max="4608" width="9.140625" style="148"/>
    <col min="4609" max="4609" width="5.7109375" style="148" customWidth="1"/>
    <col min="4610" max="4611" width="21.7109375" style="148" customWidth="1"/>
    <col min="4612" max="4626" width="13.7109375" style="148" customWidth="1"/>
    <col min="4627" max="4864" width="9.140625" style="148"/>
    <col min="4865" max="4865" width="5.7109375" style="148" customWidth="1"/>
    <col min="4866" max="4867" width="21.7109375" style="148" customWidth="1"/>
    <col min="4868" max="4882" width="13.7109375" style="148" customWidth="1"/>
    <col min="4883" max="5120" width="9.140625" style="148"/>
    <col min="5121" max="5121" width="5.7109375" style="148" customWidth="1"/>
    <col min="5122" max="5123" width="21.7109375" style="148" customWidth="1"/>
    <col min="5124" max="5138" width="13.7109375" style="148" customWidth="1"/>
    <col min="5139" max="5376" width="9.140625" style="148"/>
    <col min="5377" max="5377" width="5.7109375" style="148" customWidth="1"/>
    <col min="5378" max="5379" width="21.7109375" style="148" customWidth="1"/>
    <col min="5380" max="5394" width="13.7109375" style="148" customWidth="1"/>
    <col min="5395" max="5632" width="9.140625" style="148"/>
    <col min="5633" max="5633" width="5.7109375" style="148" customWidth="1"/>
    <col min="5634" max="5635" width="21.7109375" style="148" customWidth="1"/>
    <col min="5636" max="5650" width="13.7109375" style="148" customWidth="1"/>
    <col min="5651" max="5888" width="9.140625" style="148"/>
    <col min="5889" max="5889" width="5.7109375" style="148" customWidth="1"/>
    <col min="5890" max="5891" width="21.7109375" style="148" customWidth="1"/>
    <col min="5892" max="5906" width="13.7109375" style="148" customWidth="1"/>
    <col min="5907" max="6144" width="9.140625" style="148"/>
    <col min="6145" max="6145" width="5.7109375" style="148" customWidth="1"/>
    <col min="6146" max="6147" width="21.7109375" style="148" customWidth="1"/>
    <col min="6148" max="6162" width="13.7109375" style="148" customWidth="1"/>
    <col min="6163" max="6400" width="9.140625" style="148"/>
    <col min="6401" max="6401" width="5.7109375" style="148" customWidth="1"/>
    <col min="6402" max="6403" width="21.7109375" style="148" customWidth="1"/>
    <col min="6404" max="6418" width="13.7109375" style="148" customWidth="1"/>
    <col min="6419" max="6656" width="9.140625" style="148"/>
    <col min="6657" max="6657" width="5.7109375" style="148" customWidth="1"/>
    <col min="6658" max="6659" width="21.7109375" style="148" customWidth="1"/>
    <col min="6660" max="6674" width="13.7109375" style="148" customWidth="1"/>
    <col min="6675" max="6912" width="9.140625" style="148"/>
    <col min="6913" max="6913" width="5.7109375" style="148" customWidth="1"/>
    <col min="6914" max="6915" width="21.7109375" style="148" customWidth="1"/>
    <col min="6916" max="6930" width="13.7109375" style="148" customWidth="1"/>
    <col min="6931" max="7168" width="9.140625" style="148"/>
    <col min="7169" max="7169" width="5.7109375" style="148" customWidth="1"/>
    <col min="7170" max="7171" width="21.7109375" style="148" customWidth="1"/>
    <col min="7172" max="7186" width="13.7109375" style="148" customWidth="1"/>
    <col min="7187" max="7424" width="9.140625" style="148"/>
    <col min="7425" max="7425" width="5.7109375" style="148" customWidth="1"/>
    <col min="7426" max="7427" width="21.7109375" style="148" customWidth="1"/>
    <col min="7428" max="7442" width="13.7109375" style="148" customWidth="1"/>
    <col min="7443" max="7680" width="9.140625" style="148"/>
    <col min="7681" max="7681" width="5.7109375" style="148" customWidth="1"/>
    <col min="7682" max="7683" width="21.7109375" style="148" customWidth="1"/>
    <col min="7684" max="7698" width="13.7109375" style="148" customWidth="1"/>
    <col min="7699" max="7936" width="9.140625" style="148"/>
    <col min="7937" max="7937" width="5.7109375" style="148" customWidth="1"/>
    <col min="7938" max="7939" width="21.7109375" style="148" customWidth="1"/>
    <col min="7940" max="7954" width="13.7109375" style="148" customWidth="1"/>
    <col min="7955" max="8192" width="9.140625" style="148"/>
    <col min="8193" max="8193" width="5.7109375" style="148" customWidth="1"/>
    <col min="8194" max="8195" width="21.7109375" style="148" customWidth="1"/>
    <col min="8196" max="8210" width="13.7109375" style="148" customWidth="1"/>
    <col min="8211" max="8448" width="9.140625" style="148"/>
    <col min="8449" max="8449" width="5.7109375" style="148" customWidth="1"/>
    <col min="8450" max="8451" width="21.7109375" style="148" customWidth="1"/>
    <col min="8452" max="8466" width="13.7109375" style="148" customWidth="1"/>
    <col min="8467" max="8704" width="9.140625" style="148"/>
    <col min="8705" max="8705" width="5.7109375" style="148" customWidth="1"/>
    <col min="8706" max="8707" width="21.7109375" style="148" customWidth="1"/>
    <col min="8708" max="8722" width="13.7109375" style="148" customWidth="1"/>
    <col min="8723" max="8960" width="9.140625" style="148"/>
    <col min="8961" max="8961" width="5.7109375" style="148" customWidth="1"/>
    <col min="8962" max="8963" width="21.7109375" style="148" customWidth="1"/>
    <col min="8964" max="8978" width="13.7109375" style="148" customWidth="1"/>
    <col min="8979" max="9216" width="9.140625" style="148"/>
    <col min="9217" max="9217" width="5.7109375" style="148" customWidth="1"/>
    <col min="9218" max="9219" width="21.7109375" style="148" customWidth="1"/>
    <col min="9220" max="9234" width="13.7109375" style="148" customWidth="1"/>
    <col min="9235" max="9472" width="9.140625" style="148"/>
    <col min="9473" max="9473" width="5.7109375" style="148" customWidth="1"/>
    <col min="9474" max="9475" width="21.7109375" style="148" customWidth="1"/>
    <col min="9476" max="9490" width="13.7109375" style="148" customWidth="1"/>
    <col min="9491" max="9728" width="9.140625" style="148"/>
    <col min="9729" max="9729" width="5.7109375" style="148" customWidth="1"/>
    <col min="9730" max="9731" width="21.7109375" style="148" customWidth="1"/>
    <col min="9732" max="9746" width="13.7109375" style="148" customWidth="1"/>
    <col min="9747" max="9984" width="9.140625" style="148"/>
    <col min="9985" max="9985" width="5.7109375" style="148" customWidth="1"/>
    <col min="9986" max="9987" width="21.7109375" style="148" customWidth="1"/>
    <col min="9988" max="10002" width="13.7109375" style="148" customWidth="1"/>
    <col min="10003" max="10240" width="9.140625" style="148"/>
    <col min="10241" max="10241" width="5.7109375" style="148" customWidth="1"/>
    <col min="10242" max="10243" width="21.7109375" style="148" customWidth="1"/>
    <col min="10244" max="10258" width="13.7109375" style="148" customWidth="1"/>
    <col min="10259" max="10496" width="9.140625" style="148"/>
    <col min="10497" max="10497" width="5.7109375" style="148" customWidth="1"/>
    <col min="10498" max="10499" width="21.7109375" style="148" customWidth="1"/>
    <col min="10500" max="10514" width="13.7109375" style="148" customWidth="1"/>
    <col min="10515" max="10752" width="9.140625" style="148"/>
    <col min="10753" max="10753" width="5.7109375" style="148" customWidth="1"/>
    <col min="10754" max="10755" width="21.7109375" style="148" customWidth="1"/>
    <col min="10756" max="10770" width="13.7109375" style="148" customWidth="1"/>
    <col min="10771" max="11008" width="9.140625" style="148"/>
    <col min="11009" max="11009" width="5.7109375" style="148" customWidth="1"/>
    <col min="11010" max="11011" width="21.7109375" style="148" customWidth="1"/>
    <col min="11012" max="11026" width="13.7109375" style="148" customWidth="1"/>
    <col min="11027" max="11264" width="9.140625" style="148"/>
    <col min="11265" max="11265" width="5.7109375" style="148" customWidth="1"/>
    <col min="11266" max="11267" width="21.7109375" style="148" customWidth="1"/>
    <col min="11268" max="11282" width="13.7109375" style="148" customWidth="1"/>
    <col min="11283" max="11520" width="9.140625" style="148"/>
    <col min="11521" max="11521" width="5.7109375" style="148" customWidth="1"/>
    <col min="11522" max="11523" width="21.7109375" style="148" customWidth="1"/>
    <col min="11524" max="11538" width="13.7109375" style="148" customWidth="1"/>
    <col min="11539" max="11776" width="9.140625" style="148"/>
    <col min="11777" max="11777" width="5.7109375" style="148" customWidth="1"/>
    <col min="11778" max="11779" width="21.7109375" style="148" customWidth="1"/>
    <col min="11780" max="11794" width="13.7109375" style="148" customWidth="1"/>
    <col min="11795" max="12032" width="9.140625" style="148"/>
    <col min="12033" max="12033" width="5.7109375" style="148" customWidth="1"/>
    <col min="12034" max="12035" width="21.7109375" style="148" customWidth="1"/>
    <col min="12036" max="12050" width="13.7109375" style="148" customWidth="1"/>
    <col min="12051" max="12288" width="9.140625" style="148"/>
    <col min="12289" max="12289" width="5.7109375" style="148" customWidth="1"/>
    <col min="12290" max="12291" width="21.7109375" style="148" customWidth="1"/>
    <col min="12292" max="12306" width="13.7109375" style="148" customWidth="1"/>
    <col min="12307" max="12544" width="9.140625" style="148"/>
    <col min="12545" max="12545" width="5.7109375" style="148" customWidth="1"/>
    <col min="12546" max="12547" width="21.7109375" style="148" customWidth="1"/>
    <col min="12548" max="12562" width="13.7109375" style="148" customWidth="1"/>
    <col min="12563" max="12800" width="9.140625" style="148"/>
    <col min="12801" max="12801" width="5.7109375" style="148" customWidth="1"/>
    <col min="12802" max="12803" width="21.7109375" style="148" customWidth="1"/>
    <col min="12804" max="12818" width="13.7109375" style="148" customWidth="1"/>
    <col min="12819" max="13056" width="9.140625" style="148"/>
    <col min="13057" max="13057" width="5.7109375" style="148" customWidth="1"/>
    <col min="13058" max="13059" width="21.7109375" style="148" customWidth="1"/>
    <col min="13060" max="13074" width="13.7109375" style="148" customWidth="1"/>
    <col min="13075" max="13312" width="9.140625" style="148"/>
    <col min="13313" max="13313" width="5.7109375" style="148" customWidth="1"/>
    <col min="13314" max="13315" width="21.7109375" style="148" customWidth="1"/>
    <col min="13316" max="13330" width="13.7109375" style="148" customWidth="1"/>
    <col min="13331" max="13568" width="9.140625" style="148"/>
    <col min="13569" max="13569" width="5.7109375" style="148" customWidth="1"/>
    <col min="13570" max="13571" width="21.7109375" style="148" customWidth="1"/>
    <col min="13572" max="13586" width="13.7109375" style="148" customWidth="1"/>
    <col min="13587" max="13824" width="9.140625" style="148"/>
    <col min="13825" max="13825" width="5.7109375" style="148" customWidth="1"/>
    <col min="13826" max="13827" width="21.7109375" style="148" customWidth="1"/>
    <col min="13828" max="13842" width="13.7109375" style="148" customWidth="1"/>
    <col min="13843" max="14080" width="9.140625" style="148"/>
    <col min="14081" max="14081" width="5.7109375" style="148" customWidth="1"/>
    <col min="14082" max="14083" width="21.7109375" style="148" customWidth="1"/>
    <col min="14084" max="14098" width="13.7109375" style="148" customWidth="1"/>
    <col min="14099" max="14336" width="9.140625" style="148"/>
    <col min="14337" max="14337" width="5.7109375" style="148" customWidth="1"/>
    <col min="14338" max="14339" width="21.7109375" style="148" customWidth="1"/>
    <col min="14340" max="14354" width="13.7109375" style="148" customWidth="1"/>
    <col min="14355" max="14592" width="9.140625" style="148"/>
    <col min="14593" max="14593" width="5.7109375" style="148" customWidth="1"/>
    <col min="14594" max="14595" width="21.7109375" style="148" customWidth="1"/>
    <col min="14596" max="14610" width="13.7109375" style="148" customWidth="1"/>
    <col min="14611" max="14848" width="9.140625" style="148"/>
    <col min="14849" max="14849" width="5.7109375" style="148" customWidth="1"/>
    <col min="14850" max="14851" width="21.7109375" style="148" customWidth="1"/>
    <col min="14852" max="14866" width="13.7109375" style="148" customWidth="1"/>
    <col min="14867" max="15104" width="9.140625" style="148"/>
    <col min="15105" max="15105" width="5.7109375" style="148" customWidth="1"/>
    <col min="15106" max="15107" width="21.7109375" style="148" customWidth="1"/>
    <col min="15108" max="15122" width="13.7109375" style="148" customWidth="1"/>
    <col min="15123" max="15360" width="9.140625" style="148"/>
    <col min="15361" max="15361" width="5.7109375" style="148" customWidth="1"/>
    <col min="15362" max="15363" width="21.7109375" style="148" customWidth="1"/>
    <col min="15364" max="15378" width="13.7109375" style="148" customWidth="1"/>
    <col min="15379" max="15616" width="9.140625" style="148"/>
    <col min="15617" max="15617" width="5.7109375" style="148" customWidth="1"/>
    <col min="15618" max="15619" width="21.7109375" style="148" customWidth="1"/>
    <col min="15620" max="15634" width="13.7109375" style="148" customWidth="1"/>
    <col min="15635" max="15872" width="9.140625" style="148"/>
    <col min="15873" max="15873" width="5.7109375" style="148" customWidth="1"/>
    <col min="15874" max="15875" width="21.7109375" style="148" customWidth="1"/>
    <col min="15876" max="15890" width="13.7109375" style="148" customWidth="1"/>
    <col min="15891" max="16128" width="9.140625" style="148"/>
    <col min="16129" max="16129" width="5.7109375" style="148" customWidth="1"/>
    <col min="16130" max="16131" width="21.7109375" style="148" customWidth="1"/>
    <col min="16132" max="16146" width="13.7109375" style="148" customWidth="1"/>
    <col min="16147" max="16384" width="9.140625" style="148"/>
  </cols>
  <sheetData>
    <row r="1" spans="1:18" ht="15.75" x14ac:dyDescent="0.25">
      <c r="A1" s="379" t="s">
        <v>778</v>
      </c>
      <c r="B1" s="146"/>
      <c r="C1" s="367"/>
    </row>
    <row r="2" spans="1:18" x14ac:dyDescent="0.25">
      <c r="A2" s="147" t="s">
        <v>316</v>
      </c>
      <c r="B2" s="147"/>
    </row>
    <row r="3" spans="1:18" ht="15.75" x14ac:dyDescent="0.25">
      <c r="A3" s="582" t="s">
        <v>744</v>
      </c>
      <c r="B3" s="582"/>
      <c r="C3" s="784"/>
      <c r="D3" s="784"/>
      <c r="E3" s="784"/>
      <c r="F3" s="784"/>
      <c r="G3" s="784"/>
      <c r="H3" s="784"/>
      <c r="I3" s="784"/>
      <c r="J3" s="784"/>
      <c r="K3" s="784"/>
      <c r="L3" s="784"/>
      <c r="M3" s="784"/>
      <c r="N3" s="582"/>
      <c r="O3" s="582"/>
      <c r="P3" s="582"/>
      <c r="Q3" s="582"/>
      <c r="R3" s="582"/>
    </row>
    <row r="4" spans="1:18" ht="15.75" x14ac:dyDescent="0.25">
      <c r="A4" s="381"/>
      <c r="B4" s="583"/>
      <c r="C4" s="381"/>
      <c r="D4" s="381"/>
      <c r="E4" s="381"/>
      <c r="F4" s="381"/>
      <c r="G4" s="381"/>
      <c r="H4" s="587" t="str">
        <f>'1'!$E$5</f>
        <v>KABUPATEN/KOTA</v>
      </c>
      <c r="I4" s="588" t="str">
        <f>'1'!$F$5</f>
        <v>….......</v>
      </c>
      <c r="J4" s="582"/>
      <c r="K4" s="582"/>
      <c r="L4" s="582"/>
      <c r="M4" s="381"/>
      <c r="N4" s="583"/>
      <c r="O4" s="382"/>
      <c r="P4" s="582"/>
      <c r="Q4" s="582"/>
      <c r="R4" s="582"/>
    </row>
    <row r="5" spans="1:18" ht="15.75" x14ac:dyDescent="0.25">
      <c r="A5" s="381"/>
      <c r="B5" s="583"/>
      <c r="C5" s="583"/>
      <c r="D5" s="381"/>
      <c r="E5" s="381"/>
      <c r="F5" s="381"/>
      <c r="G5" s="381"/>
      <c r="H5" s="587" t="str">
        <f>'1'!$E$6</f>
        <v>TAHUN</v>
      </c>
      <c r="I5" s="588" t="str">
        <f>'1'!$F$6</f>
        <v>….......</v>
      </c>
      <c r="J5" s="582"/>
      <c r="K5" s="582"/>
      <c r="L5" s="582"/>
      <c r="M5" s="381"/>
      <c r="N5" s="583"/>
      <c r="O5" s="382"/>
      <c r="P5" s="582"/>
      <c r="Q5" s="582"/>
      <c r="R5" s="582"/>
    </row>
    <row r="6" spans="1:18" ht="15.75" thickBot="1" x14ac:dyDescent="0.3">
      <c r="D6" s="368"/>
      <c r="E6" s="368"/>
      <c r="F6" s="368"/>
    </row>
    <row r="7" spans="1:18" ht="15" customHeight="1" x14ac:dyDescent="0.25">
      <c r="A7" s="1101" t="s">
        <v>2</v>
      </c>
      <c r="B7" s="1101" t="s">
        <v>254</v>
      </c>
      <c r="C7" s="1101" t="s">
        <v>409</v>
      </c>
      <c r="D7" s="1109" t="s">
        <v>745</v>
      </c>
      <c r="E7" s="1303"/>
      <c r="F7" s="1303"/>
      <c r="G7" s="1303"/>
      <c r="H7" s="1303"/>
      <c r="I7" s="1303"/>
      <c r="J7" s="1303"/>
      <c r="K7" s="1303"/>
      <c r="L7" s="1303"/>
      <c r="M7" s="1303"/>
      <c r="N7" s="1303"/>
      <c r="O7" s="1303"/>
      <c r="P7" s="1303"/>
      <c r="Q7" s="1303"/>
      <c r="R7" s="1110"/>
    </row>
    <row r="8" spans="1:18" ht="21.75" customHeight="1" x14ac:dyDescent="0.25">
      <c r="A8" s="1204"/>
      <c r="B8" s="1204"/>
      <c r="C8" s="1204"/>
      <c r="D8" s="1304" t="s">
        <v>256</v>
      </c>
      <c r="E8" s="1305"/>
      <c r="F8" s="1306"/>
      <c r="G8" s="1247" t="s">
        <v>746</v>
      </c>
      <c r="H8" s="1248"/>
      <c r="I8" s="1248"/>
      <c r="J8" s="1248"/>
      <c r="K8" s="1248"/>
      <c r="L8" s="1248"/>
      <c r="M8" s="1247" t="s">
        <v>747</v>
      </c>
      <c r="N8" s="1248"/>
      <c r="O8" s="1248"/>
      <c r="P8" s="1248"/>
      <c r="Q8" s="1248"/>
      <c r="R8" s="1249"/>
    </row>
    <row r="9" spans="1:18" ht="34.15" customHeight="1" x14ac:dyDescent="0.25">
      <c r="A9" s="1204"/>
      <c r="B9" s="1204"/>
      <c r="C9" s="1204"/>
      <c r="D9" s="1307"/>
      <c r="E9" s="1308"/>
      <c r="F9" s="1309"/>
      <c r="G9" s="1207" t="s">
        <v>546</v>
      </c>
      <c r="H9" s="1207"/>
      <c r="I9" s="1207" t="s">
        <v>547</v>
      </c>
      <c r="J9" s="1207"/>
      <c r="K9" s="1207" t="s">
        <v>548</v>
      </c>
      <c r="L9" s="1207"/>
      <c r="M9" s="1207" t="s">
        <v>546</v>
      </c>
      <c r="N9" s="1207"/>
      <c r="O9" s="1207" t="s">
        <v>547</v>
      </c>
      <c r="P9" s="1207"/>
      <c r="Q9" s="1207" t="s">
        <v>548</v>
      </c>
      <c r="R9" s="1207"/>
    </row>
    <row r="10" spans="1:18" ht="37.5" customHeight="1" x14ac:dyDescent="0.25">
      <c r="A10" s="1204"/>
      <c r="B10" s="1204"/>
      <c r="C10" s="1204"/>
      <c r="D10" s="785" t="s">
        <v>546</v>
      </c>
      <c r="E10" s="785" t="s">
        <v>547</v>
      </c>
      <c r="F10" s="786" t="s">
        <v>548</v>
      </c>
      <c r="G10" s="787" t="s">
        <v>256</v>
      </c>
      <c r="H10" s="787" t="s">
        <v>27</v>
      </c>
      <c r="I10" s="787" t="s">
        <v>256</v>
      </c>
      <c r="J10" s="787" t="s">
        <v>27</v>
      </c>
      <c r="K10" s="787" t="s">
        <v>256</v>
      </c>
      <c r="L10" s="787" t="s">
        <v>27</v>
      </c>
      <c r="M10" s="787" t="s">
        <v>256</v>
      </c>
      <c r="N10" s="787" t="s">
        <v>27</v>
      </c>
      <c r="O10" s="787" t="s">
        <v>256</v>
      </c>
      <c r="P10" s="787" t="s">
        <v>27</v>
      </c>
      <c r="Q10" s="787" t="s">
        <v>256</v>
      </c>
      <c r="R10" s="787" t="s">
        <v>27</v>
      </c>
    </row>
    <row r="11" spans="1:18" s="913" customFormat="1" ht="19.149999999999999" customHeight="1" x14ac:dyDescent="0.25">
      <c r="A11" s="822">
        <v>1</v>
      </c>
      <c r="B11" s="822">
        <v>2</v>
      </c>
      <c r="C11" s="822">
        <v>3</v>
      </c>
      <c r="D11" s="822">
        <v>4</v>
      </c>
      <c r="E11" s="822">
        <v>5</v>
      </c>
      <c r="F11" s="822">
        <v>6</v>
      </c>
      <c r="G11" s="822">
        <v>7</v>
      </c>
      <c r="H11" s="822">
        <v>8</v>
      </c>
      <c r="I11" s="822">
        <v>9</v>
      </c>
      <c r="J11" s="822">
        <v>10</v>
      </c>
      <c r="K11" s="822">
        <v>11</v>
      </c>
      <c r="L11" s="822">
        <v>12</v>
      </c>
      <c r="M11" s="822">
        <v>13</v>
      </c>
      <c r="N11" s="822">
        <v>14</v>
      </c>
      <c r="O11" s="822">
        <v>15</v>
      </c>
      <c r="P11" s="822">
        <v>16</v>
      </c>
      <c r="Q11" s="822">
        <v>17</v>
      </c>
      <c r="R11" s="822">
        <v>18</v>
      </c>
    </row>
    <row r="12" spans="1:18" x14ac:dyDescent="0.25">
      <c r="A12" s="560">
        <v>1</v>
      </c>
      <c r="B12" s="131">
        <f>'9'!B10</f>
        <v>0</v>
      </c>
      <c r="C12" s="131">
        <f>'9'!C10</f>
        <v>0</v>
      </c>
      <c r="D12" s="291"/>
      <c r="E12" s="291"/>
      <c r="F12" s="291">
        <f>SUM(D12:E12)</f>
        <v>0</v>
      </c>
      <c r="G12" s="291"/>
      <c r="H12" s="277" t="e">
        <f>G12/D12*100</f>
        <v>#DIV/0!</v>
      </c>
      <c r="I12" s="291"/>
      <c r="J12" s="277" t="e">
        <f t="shared" ref="J12:J31" si="0">I12/E12*100</f>
        <v>#DIV/0!</v>
      </c>
      <c r="K12" s="291">
        <f>SUM(G12,I12)</f>
        <v>0</v>
      </c>
      <c r="L12" s="277" t="e">
        <f t="shared" ref="L12:L31" si="1">K12/F12*100</f>
        <v>#DIV/0!</v>
      </c>
      <c r="M12" s="369"/>
      <c r="N12" s="370" t="e">
        <f>M12/G12*100</f>
        <v>#DIV/0!</v>
      </c>
      <c r="O12" s="369"/>
      <c r="P12" s="370" t="e">
        <f>O12/I12*100</f>
        <v>#DIV/0!</v>
      </c>
      <c r="Q12" s="369">
        <f>SUM(M12,O12)</f>
        <v>0</v>
      </c>
      <c r="R12" s="370" t="e">
        <f>Q12/K12*100</f>
        <v>#DIV/0!</v>
      </c>
    </row>
    <row r="13" spans="1:18" x14ac:dyDescent="0.25">
      <c r="A13" s="556">
        <v>2</v>
      </c>
      <c r="B13" s="131">
        <f>'9'!B11</f>
        <v>0</v>
      </c>
      <c r="C13" s="131">
        <f>'9'!C11</f>
        <v>0</v>
      </c>
      <c r="D13" s="295"/>
      <c r="E13" s="295"/>
      <c r="F13" s="295">
        <f t="shared" ref="F13:F31" si="2">SUM(D13:E13)</f>
        <v>0</v>
      </c>
      <c r="G13" s="295"/>
      <c r="H13" s="279" t="e">
        <f t="shared" ref="H13:H31" si="3">G13/D13*100</f>
        <v>#DIV/0!</v>
      </c>
      <c r="I13" s="295"/>
      <c r="J13" s="279" t="e">
        <f t="shared" si="0"/>
        <v>#DIV/0!</v>
      </c>
      <c r="K13" s="295">
        <f t="shared" ref="K13:K37" si="4">SUM(G13,I13)</f>
        <v>0</v>
      </c>
      <c r="L13" s="279" t="e">
        <f t="shared" si="1"/>
        <v>#DIV/0!</v>
      </c>
      <c r="M13" s="369"/>
      <c r="N13" s="370" t="e">
        <f t="shared" ref="N13:N31" si="5">M13/G13*100</f>
        <v>#DIV/0!</v>
      </c>
      <c r="O13" s="369"/>
      <c r="P13" s="370" t="e">
        <f t="shared" ref="P13:P31" si="6">O13/I13*100</f>
        <v>#DIV/0!</v>
      </c>
      <c r="Q13" s="369">
        <f t="shared" ref="Q13:Q21" si="7">SUM(M13,O13)</f>
        <v>0</v>
      </c>
      <c r="R13" s="370" t="e">
        <f t="shared" ref="R13:R31" si="8">Q13/K13*100</f>
        <v>#DIV/0!</v>
      </c>
    </row>
    <row r="14" spans="1:18" x14ac:dyDescent="0.25">
      <c r="A14" s="556">
        <v>3</v>
      </c>
      <c r="B14" s="131">
        <f>'9'!B12</f>
        <v>0</v>
      </c>
      <c r="C14" s="131">
        <f>'9'!C12</f>
        <v>0</v>
      </c>
      <c r="D14" s="295"/>
      <c r="E14" s="295"/>
      <c r="F14" s="295">
        <f t="shared" si="2"/>
        <v>0</v>
      </c>
      <c r="G14" s="295"/>
      <c r="H14" s="279" t="e">
        <f t="shared" si="3"/>
        <v>#DIV/0!</v>
      </c>
      <c r="I14" s="295"/>
      <c r="J14" s="279" t="e">
        <f t="shared" si="0"/>
        <v>#DIV/0!</v>
      </c>
      <c r="K14" s="295">
        <f t="shared" si="4"/>
        <v>0</v>
      </c>
      <c r="L14" s="279" t="e">
        <f t="shared" si="1"/>
        <v>#DIV/0!</v>
      </c>
      <c r="M14" s="369"/>
      <c r="N14" s="370" t="e">
        <f t="shared" si="5"/>
        <v>#DIV/0!</v>
      </c>
      <c r="O14" s="369"/>
      <c r="P14" s="370" t="e">
        <f t="shared" si="6"/>
        <v>#DIV/0!</v>
      </c>
      <c r="Q14" s="369">
        <f t="shared" si="7"/>
        <v>0</v>
      </c>
      <c r="R14" s="370" t="e">
        <f t="shared" si="8"/>
        <v>#DIV/0!</v>
      </c>
    </row>
    <row r="15" spans="1:18" x14ac:dyDescent="0.25">
      <c r="A15" s="556">
        <v>4</v>
      </c>
      <c r="B15" s="131">
        <f>'9'!B13</f>
        <v>0</v>
      </c>
      <c r="C15" s="131">
        <f>'9'!C13</f>
        <v>0</v>
      </c>
      <c r="D15" s="295"/>
      <c r="E15" s="295"/>
      <c r="F15" s="295">
        <f>SUM(D15:E15)</f>
        <v>0</v>
      </c>
      <c r="G15" s="295"/>
      <c r="H15" s="279" t="e">
        <f t="shared" si="3"/>
        <v>#DIV/0!</v>
      </c>
      <c r="I15" s="295"/>
      <c r="J15" s="279" t="e">
        <f t="shared" si="0"/>
        <v>#DIV/0!</v>
      </c>
      <c r="K15" s="295">
        <f t="shared" si="4"/>
        <v>0</v>
      </c>
      <c r="L15" s="279" t="e">
        <f t="shared" si="1"/>
        <v>#DIV/0!</v>
      </c>
      <c r="M15" s="369"/>
      <c r="N15" s="370" t="e">
        <f t="shared" si="5"/>
        <v>#DIV/0!</v>
      </c>
      <c r="O15" s="369"/>
      <c r="P15" s="370" t="e">
        <f t="shared" si="6"/>
        <v>#DIV/0!</v>
      </c>
      <c r="Q15" s="369">
        <f t="shared" si="7"/>
        <v>0</v>
      </c>
      <c r="R15" s="370" t="e">
        <f t="shared" si="8"/>
        <v>#DIV/0!</v>
      </c>
    </row>
    <row r="16" spans="1:18" x14ac:dyDescent="0.25">
      <c r="A16" s="556">
        <v>5</v>
      </c>
      <c r="B16" s="131">
        <f>'9'!B14</f>
        <v>0</v>
      </c>
      <c r="C16" s="131">
        <f>'9'!C14</f>
        <v>0</v>
      </c>
      <c r="D16" s="295"/>
      <c r="E16" s="295"/>
      <c r="F16" s="295">
        <f t="shared" si="2"/>
        <v>0</v>
      </c>
      <c r="G16" s="295"/>
      <c r="H16" s="279" t="e">
        <f t="shared" si="3"/>
        <v>#DIV/0!</v>
      </c>
      <c r="I16" s="295"/>
      <c r="J16" s="279" t="e">
        <f t="shared" si="0"/>
        <v>#DIV/0!</v>
      </c>
      <c r="K16" s="295">
        <f t="shared" si="4"/>
        <v>0</v>
      </c>
      <c r="L16" s="279" t="e">
        <f t="shared" si="1"/>
        <v>#DIV/0!</v>
      </c>
      <c r="M16" s="369"/>
      <c r="N16" s="370" t="e">
        <f t="shared" si="5"/>
        <v>#DIV/0!</v>
      </c>
      <c r="O16" s="369"/>
      <c r="P16" s="370" t="e">
        <f t="shared" si="6"/>
        <v>#DIV/0!</v>
      </c>
      <c r="Q16" s="369">
        <f t="shared" si="7"/>
        <v>0</v>
      </c>
      <c r="R16" s="370" t="e">
        <f t="shared" si="8"/>
        <v>#DIV/0!</v>
      </c>
    </row>
    <row r="17" spans="1:18" x14ac:dyDescent="0.25">
      <c r="A17" s="556">
        <v>6</v>
      </c>
      <c r="B17" s="131">
        <f>'9'!B15</f>
        <v>0</v>
      </c>
      <c r="C17" s="131">
        <f>'9'!C15</f>
        <v>0</v>
      </c>
      <c r="D17" s="295"/>
      <c r="E17" s="295"/>
      <c r="F17" s="295">
        <f t="shared" si="2"/>
        <v>0</v>
      </c>
      <c r="G17" s="295"/>
      <c r="H17" s="279" t="e">
        <f t="shared" si="3"/>
        <v>#DIV/0!</v>
      </c>
      <c r="I17" s="295"/>
      <c r="J17" s="279" t="e">
        <f t="shared" si="0"/>
        <v>#DIV/0!</v>
      </c>
      <c r="K17" s="295">
        <f t="shared" si="4"/>
        <v>0</v>
      </c>
      <c r="L17" s="279" t="e">
        <f t="shared" si="1"/>
        <v>#DIV/0!</v>
      </c>
      <c r="M17" s="369"/>
      <c r="N17" s="370" t="e">
        <f t="shared" si="5"/>
        <v>#DIV/0!</v>
      </c>
      <c r="O17" s="369"/>
      <c r="P17" s="370" t="e">
        <f t="shared" si="6"/>
        <v>#DIV/0!</v>
      </c>
      <c r="Q17" s="369">
        <f t="shared" si="7"/>
        <v>0</v>
      </c>
      <c r="R17" s="370" t="e">
        <f t="shared" si="8"/>
        <v>#DIV/0!</v>
      </c>
    </row>
    <row r="18" spans="1:18" x14ac:dyDescent="0.25">
      <c r="A18" s="556">
        <v>7</v>
      </c>
      <c r="B18" s="131">
        <f>'9'!B16</f>
        <v>0</v>
      </c>
      <c r="C18" s="131">
        <f>'9'!C16</f>
        <v>0</v>
      </c>
      <c r="D18" s="295"/>
      <c r="E18" s="295"/>
      <c r="F18" s="295">
        <f>SUM(D18:E18)</f>
        <v>0</v>
      </c>
      <c r="G18" s="295"/>
      <c r="H18" s="279" t="e">
        <f t="shared" si="3"/>
        <v>#DIV/0!</v>
      </c>
      <c r="I18" s="295"/>
      <c r="J18" s="279" t="e">
        <f t="shared" si="0"/>
        <v>#DIV/0!</v>
      </c>
      <c r="K18" s="295">
        <f t="shared" si="4"/>
        <v>0</v>
      </c>
      <c r="L18" s="279" t="e">
        <f t="shared" si="1"/>
        <v>#DIV/0!</v>
      </c>
      <c r="M18" s="369"/>
      <c r="N18" s="370" t="e">
        <f t="shared" si="5"/>
        <v>#DIV/0!</v>
      </c>
      <c r="O18" s="369"/>
      <c r="P18" s="370" t="e">
        <f t="shared" si="6"/>
        <v>#DIV/0!</v>
      </c>
      <c r="Q18" s="369">
        <f t="shared" si="7"/>
        <v>0</v>
      </c>
      <c r="R18" s="370" t="e">
        <f t="shared" si="8"/>
        <v>#DIV/0!</v>
      </c>
    </row>
    <row r="19" spans="1:18" x14ac:dyDescent="0.25">
      <c r="A19" s="556">
        <v>8</v>
      </c>
      <c r="B19" s="131">
        <f>'9'!B17</f>
        <v>0</v>
      </c>
      <c r="C19" s="131">
        <f>'9'!C17</f>
        <v>0</v>
      </c>
      <c r="D19" s="295"/>
      <c r="E19" s="295"/>
      <c r="F19" s="295">
        <f t="shared" si="2"/>
        <v>0</v>
      </c>
      <c r="G19" s="295"/>
      <c r="H19" s="279" t="e">
        <f t="shared" si="3"/>
        <v>#DIV/0!</v>
      </c>
      <c r="I19" s="295"/>
      <c r="J19" s="279" t="e">
        <f t="shared" si="0"/>
        <v>#DIV/0!</v>
      </c>
      <c r="K19" s="295">
        <f t="shared" si="4"/>
        <v>0</v>
      </c>
      <c r="L19" s="279" t="e">
        <f t="shared" si="1"/>
        <v>#DIV/0!</v>
      </c>
      <c r="M19" s="369"/>
      <c r="N19" s="370" t="e">
        <f t="shared" si="5"/>
        <v>#DIV/0!</v>
      </c>
      <c r="O19" s="369"/>
      <c r="P19" s="370" t="e">
        <f t="shared" si="6"/>
        <v>#DIV/0!</v>
      </c>
      <c r="Q19" s="369">
        <f t="shared" si="7"/>
        <v>0</v>
      </c>
      <c r="R19" s="370" t="e">
        <f t="shared" si="8"/>
        <v>#DIV/0!</v>
      </c>
    </row>
    <row r="20" spans="1:18" x14ac:dyDescent="0.25">
      <c r="A20" s="556">
        <v>9</v>
      </c>
      <c r="B20" s="131">
        <f>'9'!B18</f>
        <v>0</v>
      </c>
      <c r="C20" s="131">
        <f>'9'!C18</f>
        <v>0</v>
      </c>
      <c r="D20" s="295"/>
      <c r="E20" s="295"/>
      <c r="F20" s="295">
        <f t="shared" si="2"/>
        <v>0</v>
      </c>
      <c r="G20" s="295"/>
      <c r="H20" s="279" t="e">
        <f t="shared" si="3"/>
        <v>#DIV/0!</v>
      </c>
      <c r="I20" s="295"/>
      <c r="J20" s="279" t="e">
        <f t="shared" si="0"/>
        <v>#DIV/0!</v>
      </c>
      <c r="K20" s="295">
        <f t="shared" si="4"/>
        <v>0</v>
      </c>
      <c r="L20" s="279" t="e">
        <f t="shared" si="1"/>
        <v>#DIV/0!</v>
      </c>
      <c r="M20" s="369"/>
      <c r="N20" s="370" t="e">
        <f t="shared" si="5"/>
        <v>#DIV/0!</v>
      </c>
      <c r="O20" s="369"/>
      <c r="P20" s="370" t="e">
        <f t="shared" si="6"/>
        <v>#DIV/0!</v>
      </c>
      <c r="Q20" s="369">
        <f t="shared" si="7"/>
        <v>0</v>
      </c>
      <c r="R20" s="370" t="e">
        <f t="shared" si="8"/>
        <v>#DIV/0!</v>
      </c>
    </row>
    <row r="21" spans="1:18" x14ac:dyDescent="0.25">
      <c r="A21" s="556">
        <v>10</v>
      </c>
      <c r="B21" s="131">
        <f>'9'!B19</f>
        <v>0</v>
      </c>
      <c r="C21" s="131">
        <f>'9'!C19</f>
        <v>0</v>
      </c>
      <c r="D21" s="295"/>
      <c r="E21" s="295"/>
      <c r="F21" s="295">
        <f t="shared" si="2"/>
        <v>0</v>
      </c>
      <c r="G21" s="295"/>
      <c r="H21" s="279" t="e">
        <f t="shared" si="3"/>
        <v>#DIV/0!</v>
      </c>
      <c r="I21" s="295"/>
      <c r="J21" s="279" t="e">
        <f t="shared" si="0"/>
        <v>#DIV/0!</v>
      </c>
      <c r="K21" s="295">
        <f t="shared" si="4"/>
        <v>0</v>
      </c>
      <c r="L21" s="279" t="e">
        <f t="shared" si="1"/>
        <v>#DIV/0!</v>
      </c>
      <c r="M21" s="369"/>
      <c r="N21" s="370" t="e">
        <f t="shared" si="5"/>
        <v>#DIV/0!</v>
      </c>
      <c r="O21" s="369"/>
      <c r="P21" s="370" t="e">
        <f t="shared" si="6"/>
        <v>#DIV/0!</v>
      </c>
      <c r="Q21" s="369">
        <f t="shared" si="7"/>
        <v>0</v>
      </c>
      <c r="R21" s="370" t="e">
        <f t="shared" si="8"/>
        <v>#DIV/0!</v>
      </c>
    </row>
    <row r="22" spans="1:18" x14ac:dyDescent="0.25">
      <c r="A22" s="556">
        <v>11</v>
      </c>
      <c r="B22" s="131">
        <f>'9'!B20</f>
        <v>0</v>
      </c>
      <c r="C22" s="131">
        <f>'9'!C20</f>
        <v>0</v>
      </c>
      <c r="D22" s="295"/>
      <c r="E22" s="295"/>
      <c r="F22" s="295">
        <f t="shared" si="2"/>
        <v>0</v>
      </c>
      <c r="G22" s="295"/>
      <c r="H22" s="279" t="e">
        <f t="shared" si="3"/>
        <v>#DIV/0!</v>
      </c>
      <c r="I22" s="295"/>
      <c r="J22" s="279" t="e">
        <f t="shared" si="0"/>
        <v>#DIV/0!</v>
      </c>
      <c r="K22" s="295">
        <f t="shared" si="4"/>
        <v>0</v>
      </c>
      <c r="L22" s="279" t="e">
        <f t="shared" si="1"/>
        <v>#DIV/0!</v>
      </c>
      <c r="M22" s="369"/>
      <c r="N22" s="370" t="e">
        <f t="shared" si="5"/>
        <v>#DIV/0!</v>
      </c>
      <c r="O22" s="369"/>
      <c r="P22" s="370" t="e">
        <f t="shared" si="6"/>
        <v>#DIV/0!</v>
      </c>
      <c r="Q22" s="369">
        <f>SUM(M22,O22)</f>
        <v>0</v>
      </c>
      <c r="R22" s="370" t="e">
        <f t="shared" si="8"/>
        <v>#DIV/0!</v>
      </c>
    </row>
    <row r="23" spans="1:18" x14ac:dyDescent="0.25">
      <c r="A23" s="556">
        <v>12</v>
      </c>
      <c r="B23" s="131">
        <f>'9'!B21</f>
        <v>0</v>
      </c>
      <c r="C23" s="131">
        <f>'9'!C21</f>
        <v>0</v>
      </c>
      <c r="D23" s="295"/>
      <c r="E23" s="295"/>
      <c r="F23" s="295">
        <f t="shared" si="2"/>
        <v>0</v>
      </c>
      <c r="G23" s="295"/>
      <c r="H23" s="279" t="e">
        <f t="shared" si="3"/>
        <v>#DIV/0!</v>
      </c>
      <c r="I23" s="295"/>
      <c r="J23" s="279" t="e">
        <f t="shared" si="0"/>
        <v>#DIV/0!</v>
      </c>
      <c r="K23" s="295">
        <f t="shared" si="4"/>
        <v>0</v>
      </c>
      <c r="L23" s="279" t="e">
        <f t="shared" si="1"/>
        <v>#DIV/0!</v>
      </c>
      <c r="M23" s="369"/>
      <c r="N23" s="370" t="e">
        <f t="shared" si="5"/>
        <v>#DIV/0!</v>
      </c>
      <c r="O23" s="369"/>
      <c r="P23" s="370" t="e">
        <f t="shared" si="6"/>
        <v>#DIV/0!</v>
      </c>
      <c r="Q23" s="369">
        <f t="shared" ref="Q23:Q31" si="9">SUM(M23,O23)</f>
        <v>0</v>
      </c>
      <c r="R23" s="370" t="e">
        <f t="shared" si="8"/>
        <v>#DIV/0!</v>
      </c>
    </row>
    <row r="24" spans="1:18" x14ac:dyDescent="0.25">
      <c r="A24" s="556">
        <v>13</v>
      </c>
      <c r="B24" s="131">
        <f>'9'!B22</f>
        <v>0</v>
      </c>
      <c r="C24" s="131">
        <f>'9'!C22</f>
        <v>0</v>
      </c>
      <c r="D24" s="295"/>
      <c r="E24" s="295"/>
      <c r="F24" s="295">
        <f t="shared" si="2"/>
        <v>0</v>
      </c>
      <c r="G24" s="295"/>
      <c r="H24" s="279" t="e">
        <f t="shared" si="3"/>
        <v>#DIV/0!</v>
      </c>
      <c r="I24" s="295"/>
      <c r="J24" s="279" t="e">
        <f t="shared" si="0"/>
        <v>#DIV/0!</v>
      </c>
      <c r="K24" s="295">
        <f t="shared" si="4"/>
        <v>0</v>
      </c>
      <c r="L24" s="279" t="e">
        <f t="shared" si="1"/>
        <v>#DIV/0!</v>
      </c>
      <c r="M24" s="369"/>
      <c r="N24" s="370" t="e">
        <f t="shared" si="5"/>
        <v>#DIV/0!</v>
      </c>
      <c r="O24" s="369"/>
      <c r="P24" s="370" t="e">
        <f t="shared" si="6"/>
        <v>#DIV/0!</v>
      </c>
      <c r="Q24" s="369">
        <f t="shared" si="9"/>
        <v>0</v>
      </c>
      <c r="R24" s="370" t="e">
        <f t="shared" si="8"/>
        <v>#DIV/0!</v>
      </c>
    </row>
    <row r="25" spans="1:18" x14ac:dyDescent="0.25">
      <c r="A25" s="556">
        <v>14</v>
      </c>
      <c r="B25" s="131">
        <f>'9'!B23</f>
        <v>0</v>
      </c>
      <c r="C25" s="131">
        <f>'9'!C23</f>
        <v>0</v>
      </c>
      <c r="D25" s="295"/>
      <c r="E25" s="295"/>
      <c r="F25" s="295">
        <f t="shared" si="2"/>
        <v>0</v>
      </c>
      <c r="G25" s="295"/>
      <c r="H25" s="279" t="e">
        <f t="shared" si="3"/>
        <v>#DIV/0!</v>
      </c>
      <c r="I25" s="295"/>
      <c r="J25" s="279" t="e">
        <f t="shared" si="0"/>
        <v>#DIV/0!</v>
      </c>
      <c r="K25" s="295">
        <f t="shared" si="4"/>
        <v>0</v>
      </c>
      <c r="L25" s="279" t="e">
        <f t="shared" si="1"/>
        <v>#DIV/0!</v>
      </c>
      <c r="M25" s="369"/>
      <c r="N25" s="370" t="e">
        <f t="shared" si="5"/>
        <v>#DIV/0!</v>
      </c>
      <c r="O25" s="369"/>
      <c r="P25" s="370" t="e">
        <f t="shared" si="6"/>
        <v>#DIV/0!</v>
      </c>
      <c r="Q25" s="369">
        <f t="shared" si="9"/>
        <v>0</v>
      </c>
      <c r="R25" s="370" t="e">
        <f t="shared" si="8"/>
        <v>#DIV/0!</v>
      </c>
    </row>
    <row r="26" spans="1:18" x14ac:dyDescent="0.25">
      <c r="A26" s="556">
        <v>15</v>
      </c>
      <c r="B26" s="131">
        <f>'9'!B24</f>
        <v>0</v>
      </c>
      <c r="C26" s="131">
        <f>'9'!C24</f>
        <v>0</v>
      </c>
      <c r="D26" s="295"/>
      <c r="E26" s="295"/>
      <c r="F26" s="295">
        <f t="shared" si="2"/>
        <v>0</v>
      </c>
      <c r="G26" s="295"/>
      <c r="H26" s="279" t="e">
        <f t="shared" si="3"/>
        <v>#DIV/0!</v>
      </c>
      <c r="I26" s="295"/>
      <c r="J26" s="279" t="e">
        <f t="shared" si="0"/>
        <v>#DIV/0!</v>
      </c>
      <c r="K26" s="295">
        <f t="shared" si="4"/>
        <v>0</v>
      </c>
      <c r="L26" s="279" t="e">
        <f t="shared" si="1"/>
        <v>#DIV/0!</v>
      </c>
      <c r="M26" s="369"/>
      <c r="N26" s="370" t="e">
        <f t="shared" si="5"/>
        <v>#DIV/0!</v>
      </c>
      <c r="O26" s="369"/>
      <c r="P26" s="370" t="e">
        <f t="shared" si="6"/>
        <v>#DIV/0!</v>
      </c>
      <c r="Q26" s="369">
        <f t="shared" si="9"/>
        <v>0</v>
      </c>
      <c r="R26" s="370" t="e">
        <f t="shared" si="8"/>
        <v>#DIV/0!</v>
      </c>
    </row>
    <row r="27" spans="1:18" x14ac:dyDescent="0.25">
      <c r="A27" s="556">
        <v>16</v>
      </c>
      <c r="B27" s="131">
        <f>'9'!B25</f>
        <v>0</v>
      </c>
      <c r="C27" s="131">
        <f>'9'!C25</f>
        <v>0</v>
      </c>
      <c r="D27" s="295"/>
      <c r="E27" s="295"/>
      <c r="F27" s="295">
        <f t="shared" si="2"/>
        <v>0</v>
      </c>
      <c r="G27" s="295"/>
      <c r="H27" s="279" t="e">
        <f t="shared" si="3"/>
        <v>#DIV/0!</v>
      </c>
      <c r="I27" s="295"/>
      <c r="J27" s="279" t="e">
        <f t="shared" si="0"/>
        <v>#DIV/0!</v>
      </c>
      <c r="K27" s="295">
        <f t="shared" si="4"/>
        <v>0</v>
      </c>
      <c r="L27" s="279" t="e">
        <f t="shared" si="1"/>
        <v>#DIV/0!</v>
      </c>
      <c r="M27" s="369"/>
      <c r="N27" s="370" t="e">
        <f t="shared" si="5"/>
        <v>#DIV/0!</v>
      </c>
      <c r="O27" s="369"/>
      <c r="P27" s="370" t="e">
        <f t="shared" si="6"/>
        <v>#DIV/0!</v>
      </c>
      <c r="Q27" s="369">
        <f t="shared" si="9"/>
        <v>0</v>
      </c>
      <c r="R27" s="370" t="e">
        <f t="shared" si="8"/>
        <v>#DIV/0!</v>
      </c>
    </row>
    <row r="28" spans="1:18" x14ac:dyDescent="0.25">
      <c r="A28" s="556">
        <v>17</v>
      </c>
      <c r="B28" s="131">
        <f>'9'!B26</f>
        <v>0</v>
      </c>
      <c r="C28" s="131">
        <f>'9'!C26</f>
        <v>0</v>
      </c>
      <c r="D28" s="295"/>
      <c r="E28" s="295"/>
      <c r="F28" s="295">
        <f t="shared" si="2"/>
        <v>0</v>
      </c>
      <c r="G28" s="295"/>
      <c r="H28" s="279" t="e">
        <f t="shared" si="3"/>
        <v>#DIV/0!</v>
      </c>
      <c r="I28" s="295"/>
      <c r="J28" s="279" t="e">
        <f t="shared" si="0"/>
        <v>#DIV/0!</v>
      </c>
      <c r="K28" s="295">
        <f t="shared" si="4"/>
        <v>0</v>
      </c>
      <c r="L28" s="279" t="e">
        <f t="shared" si="1"/>
        <v>#DIV/0!</v>
      </c>
      <c r="M28" s="369"/>
      <c r="N28" s="370" t="e">
        <f t="shared" si="5"/>
        <v>#DIV/0!</v>
      </c>
      <c r="O28" s="369"/>
      <c r="P28" s="370" t="e">
        <f t="shared" si="6"/>
        <v>#DIV/0!</v>
      </c>
      <c r="Q28" s="369">
        <f t="shared" si="9"/>
        <v>0</v>
      </c>
      <c r="R28" s="370" t="e">
        <f t="shared" si="8"/>
        <v>#DIV/0!</v>
      </c>
    </row>
    <row r="29" spans="1:18" x14ac:dyDescent="0.25">
      <c r="A29" s="556">
        <v>18</v>
      </c>
      <c r="B29" s="131">
        <f>'9'!B27</f>
        <v>0</v>
      </c>
      <c r="C29" s="131">
        <f>'9'!C27</f>
        <v>0</v>
      </c>
      <c r="D29" s="295"/>
      <c r="E29" s="295"/>
      <c r="F29" s="295">
        <f t="shared" si="2"/>
        <v>0</v>
      </c>
      <c r="G29" s="295"/>
      <c r="H29" s="279" t="e">
        <f t="shared" si="3"/>
        <v>#DIV/0!</v>
      </c>
      <c r="I29" s="295"/>
      <c r="J29" s="279" t="e">
        <f t="shared" si="0"/>
        <v>#DIV/0!</v>
      </c>
      <c r="K29" s="295">
        <f t="shared" si="4"/>
        <v>0</v>
      </c>
      <c r="L29" s="279" t="e">
        <f t="shared" si="1"/>
        <v>#DIV/0!</v>
      </c>
      <c r="M29" s="369"/>
      <c r="N29" s="370" t="e">
        <f t="shared" si="5"/>
        <v>#DIV/0!</v>
      </c>
      <c r="O29" s="369"/>
      <c r="P29" s="370" t="e">
        <f t="shared" si="6"/>
        <v>#DIV/0!</v>
      </c>
      <c r="Q29" s="369">
        <f t="shared" si="9"/>
        <v>0</v>
      </c>
      <c r="R29" s="370" t="e">
        <f t="shared" si="8"/>
        <v>#DIV/0!</v>
      </c>
    </row>
    <row r="30" spans="1:18" x14ac:dyDescent="0.25">
      <c r="A30" s="556">
        <v>19</v>
      </c>
      <c r="B30" s="131">
        <f>'9'!B28</f>
        <v>0</v>
      </c>
      <c r="C30" s="131">
        <f>'9'!C28</f>
        <v>0</v>
      </c>
      <c r="D30" s="295"/>
      <c r="E30" s="295"/>
      <c r="F30" s="295">
        <f t="shared" si="2"/>
        <v>0</v>
      </c>
      <c r="G30" s="295"/>
      <c r="H30" s="279" t="e">
        <f t="shared" si="3"/>
        <v>#DIV/0!</v>
      </c>
      <c r="I30" s="295"/>
      <c r="J30" s="279" t="e">
        <f t="shared" si="0"/>
        <v>#DIV/0!</v>
      </c>
      <c r="K30" s="295">
        <f t="shared" si="4"/>
        <v>0</v>
      </c>
      <c r="L30" s="279" t="e">
        <f t="shared" si="1"/>
        <v>#DIV/0!</v>
      </c>
      <c r="M30" s="369"/>
      <c r="N30" s="370" t="e">
        <f t="shared" si="5"/>
        <v>#DIV/0!</v>
      </c>
      <c r="O30" s="369"/>
      <c r="P30" s="370" t="e">
        <f t="shared" si="6"/>
        <v>#DIV/0!</v>
      </c>
      <c r="Q30" s="369">
        <f t="shared" si="9"/>
        <v>0</v>
      </c>
      <c r="R30" s="370" t="e">
        <f t="shared" si="8"/>
        <v>#DIV/0!</v>
      </c>
    </row>
    <row r="31" spans="1:18" x14ac:dyDescent="0.25">
      <c r="A31" s="556">
        <v>20</v>
      </c>
      <c r="B31" s="131">
        <f>'9'!B29</f>
        <v>0</v>
      </c>
      <c r="C31" s="131">
        <f>'9'!C29</f>
        <v>0</v>
      </c>
      <c r="D31" s="295"/>
      <c r="E31" s="295"/>
      <c r="F31" s="295">
        <f t="shared" si="2"/>
        <v>0</v>
      </c>
      <c r="G31" s="295"/>
      <c r="H31" s="279" t="e">
        <f t="shared" si="3"/>
        <v>#DIV/0!</v>
      </c>
      <c r="I31" s="295"/>
      <c r="J31" s="279" t="e">
        <f t="shared" si="0"/>
        <v>#DIV/0!</v>
      </c>
      <c r="K31" s="295">
        <f t="shared" si="4"/>
        <v>0</v>
      </c>
      <c r="L31" s="279" t="e">
        <f t="shared" si="1"/>
        <v>#DIV/0!</v>
      </c>
      <c r="M31" s="369"/>
      <c r="N31" s="370" t="e">
        <f t="shared" si="5"/>
        <v>#DIV/0!</v>
      </c>
      <c r="O31" s="369"/>
      <c r="P31" s="370" t="e">
        <f t="shared" si="6"/>
        <v>#DIV/0!</v>
      </c>
      <c r="Q31" s="369">
        <f t="shared" si="9"/>
        <v>0</v>
      </c>
      <c r="R31" s="370" t="e">
        <f t="shared" si="8"/>
        <v>#DIV/0!</v>
      </c>
    </row>
    <row r="32" spans="1:18" x14ac:dyDescent="0.25">
      <c r="A32" s="576"/>
      <c r="B32" s="149"/>
      <c r="C32" s="149"/>
      <c r="D32" s="295"/>
      <c r="E32" s="295"/>
      <c r="F32" s="295"/>
      <c r="G32" s="295"/>
      <c r="H32" s="279"/>
      <c r="I32" s="295"/>
      <c r="J32" s="279"/>
      <c r="K32" s="295"/>
      <c r="L32" s="279"/>
      <c r="M32" s="369"/>
      <c r="N32" s="370"/>
      <c r="O32" s="369"/>
      <c r="P32" s="370"/>
      <c r="Q32" s="369"/>
      <c r="R32" s="370"/>
    </row>
    <row r="33" spans="1:18" x14ac:dyDescent="0.25">
      <c r="A33" s="576"/>
      <c r="B33" s="149"/>
      <c r="C33" s="149"/>
      <c r="D33" s="295"/>
      <c r="E33" s="295"/>
      <c r="F33" s="295"/>
      <c r="G33" s="295"/>
      <c r="H33" s="279"/>
      <c r="I33" s="295"/>
      <c r="J33" s="279"/>
      <c r="K33" s="295"/>
      <c r="L33" s="279"/>
      <c r="M33" s="369"/>
      <c r="N33" s="370"/>
      <c r="O33" s="369"/>
      <c r="P33" s="370"/>
      <c r="Q33" s="369"/>
      <c r="R33" s="370"/>
    </row>
    <row r="34" spans="1:18" x14ac:dyDescent="0.25">
      <c r="A34" s="576"/>
      <c r="B34" s="149"/>
      <c r="C34" s="149"/>
      <c r="D34" s="295"/>
      <c r="E34" s="295"/>
      <c r="F34" s="295"/>
      <c r="G34" s="295"/>
      <c r="H34" s="279"/>
      <c r="I34" s="295"/>
      <c r="J34" s="279"/>
      <c r="K34" s="295"/>
      <c r="L34" s="279"/>
      <c r="M34" s="369"/>
      <c r="N34" s="370"/>
      <c r="O34" s="369"/>
      <c r="P34" s="370"/>
      <c r="Q34" s="369"/>
      <c r="R34" s="370"/>
    </row>
    <row r="35" spans="1:18" x14ac:dyDescent="0.25">
      <c r="A35" s="576"/>
      <c r="B35" s="149"/>
      <c r="C35" s="149"/>
      <c r="D35" s="295"/>
      <c r="E35" s="295"/>
      <c r="F35" s="295"/>
      <c r="G35" s="295"/>
      <c r="H35" s="279"/>
      <c r="I35" s="295"/>
      <c r="J35" s="279"/>
      <c r="K35" s="295"/>
      <c r="L35" s="279"/>
      <c r="M35" s="369"/>
      <c r="N35" s="370"/>
      <c r="O35" s="369"/>
      <c r="P35" s="370"/>
      <c r="Q35" s="369"/>
      <c r="R35" s="370"/>
    </row>
    <row r="36" spans="1:18" x14ac:dyDescent="0.25">
      <c r="A36" s="576"/>
      <c r="B36" s="149"/>
      <c r="C36" s="149"/>
      <c r="D36" s="295"/>
      <c r="E36" s="295"/>
      <c r="F36" s="295"/>
      <c r="G36" s="295"/>
      <c r="H36" s="279"/>
      <c r="I36" s="295"/>
      <c r="J36" s="279"/>
      <c r="K36" s="295"/>
      <c r="L36" s="279"/>
      <c r="M36" s="369"/>
      <c r="N36" s="370"/>
      <c r="O36" s="369"/>
      <c r="P36" s="370"/>
      <c r="Q36" s="369"/>
      <c r="R36" s="370"/>
    </row>
    <row r="37" spans="1:18" ht="16.5" thickBot="1" x14ac:dyDescent="0.3">
      <c r="A37" s="371" t="s">
        <v>484</v>
      </c>
      <c r="B37" s="371"/>
      <c r="C37" s="372"/>
      <c r="D37" s="306">
        <f>SUM(D12:D36)</f>
        <v>0</v>
      </c>
      <c r="E37" s="373">
        <f>SUM(E12:E36)</f>
        <v>0</v>
      </c>
      <c r="F37" s="373">
        <f>SUM(D37:E37)</f>
        <v>0</v>
      </c>
      <c r="G37" s="373">
        <f>SUM(G12:G36)</f>
        <v>0</v>
      </c>
      <c r="H37" s="374" t="e">
        <f>G37/D37*100</f>
        <v>#DIV/0!</v>
      </c>
      <c r="I37" s="373">
        <f>SUM(I12:I36)</f>
        <v>0</v>
      </c>
      <c r="J37" s="374" t="e">
        <f>I37/E37*100</f>
        <v>#DIV/0!</v>
      </c>
      <c r="K37" s="373">
        <f t="shared" si="4"/>
        <v>0</v>
      </c>
      <c r="L37" s="374" t="e">
        <f>K37/F37*100</f>
        <v>#DIV/0!</v>
      </c>
      <c r="M37" s="373">
        <f>SUM(M12:M36)</f>
        <v>0</v>
      </c>
      <c r="N37" s="375" t="e">
        <f>M37/G37*100</f>
        <v>#DIV/0!</v>
      </c>
      <c r="O37" s="373">
        <f>SUM(O12:O36)</f>
        <v>0</v>
      </c>
      <c r="P37" s="375" t="e">
        <f>O37/I37*100</f>
        <v>#DIV/0!</v>
      </c>
      <c r="Q37" s="373">
        <f>SUM(Q12:Q36)</f>
        <v>0</v>
      </c>
      <c r="R37" s="375" t="e">
        <f>Q37/K37*100</f>
        <v>#DIV/0!</v>
      </c>
    </row>
    <row r="38" spans="1:18" x14ac:dyDescent="0.25">
      <c r="A38" s="646"/>
      <c r="B38" s="646"/>
      <c r="C38" s="1005"/>
      <c r="D38" s="194"/>
      <c r="E38" s="194"/>
      <c r="F38" s="194"/>
      <c r="G38" s="194"/>
      <c r="H38" s="194"/>
      <c r="I38" s="194"/>
      <c r="J38" s="194"/>
      <c r="K38" s="194"/>
      <c r="L38" s="194"/>
    </row>
    <row r="39" spans="1:18" x14ac:dyDescent="0.25">
      <c r="A39" s="646" t="s">
        <v>411</v>
      </c>
      <c r="B39" s="646"/>
      <c r="C39" s="646"/>
    </row>
    <row r="40" spans="1:18" x14ac:dyDescent="0.25">
      <c r="A40" s="646"/>
      <c r="B40" s="646"/>
      <c r="C40" s="646"/>
    </row>
    <row r="41" spans="1:18" x14ac:dyDescent="0.25">
      <c r="A41" s="646"/>
      <c r="B41" s="646"/>
      <c r="C41" s="646"/>
    </row>
    <row r="42" spans="1:18" x14ac:dyDescent="0.25">
      <c r="A42" s="646"/>
      <c r="B42" s="646"/>
      <c r="C42" s="646"/>
    </row>
  </sheetData>
  <mergeCells count="13">
    <mergeCell ref="M9:N9"/>
    <mergeCell ref="O9:P9"/>
    <mergeCell ref="Q9:R9"/>
    <mergeCell ref="A7:A10"/>
    <mergeCell ref="B7:B10"/>
    <mergeCell ref="C7:C10"/>
    <mergeCell ref="D7:R7"/>
    <mergeCell ref="D8:F9"/>
    <mergeCell ref="G8:L8"/>
    <mergeCell ref="M8:R8"/>
    <mergeCell ref="G9:H9"/>
    <mergeCell ref="I9:J9"/>
    <mergeCell ref="K9:L9"/>
  </mergeCells>
  <printOptions horizontalCentered="1"/>
  <pageMargins left="0.7" right="0.7" top="0.75" bottom="0.75" header="0.3" footer="0.3"/>
  <pageSetup paperSize="9" scale="51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B6757-1659-4D46-8223-82441DF01F4F}">
  <sheetPr codeName="Sheet54">
    <tabColor rgb="FF92D050"/>
    <pageSetUpPr fitToPage="1"/>
  </sheetPr>
  <dimension ref="A1:P38"/>
  <sheetViews>
    <sheetView zoomScale="70" zoomScaleNormal="70" workbookViewId="0">
      <selection activeCell="K40" sqref="K40"/>
    </sheetView>
  </sheetViews>
  <sheetFormatPr defaultColWidth="9.140625" defaultRowHeight="15" x14ac:dyDescent="0.25"/>
  <cols>
    <col min="1" max="1" width="5.7109375" style="148" customWidth="1"/>
    <col min="2" max="3" width="21.7109375" style="148" customWidth="1"/>
    <col min="4" max="4" width="13.7109375" style="148" customWidth="1"/>
    <col min="5" max="5" width="15.28515625" style="148" customWidth="1"/>
    <col min="6" max="6" width="16.28515625" style="148" customWidth="1"/>
    <col min="7" max="11" width="13.7109375" style="148" customWidth="1"/>
    <col min="12" max="12" width="17.85546875" style="148" customWidth="1"/>
    <col min="13" max="15" width="13.7109375" style="148" customWidth="1"/>
    <col min="16" max="16" width="19.5703125" style="148" customWidth="1"/>
    <col min="17" max="256" width="9.140625" style="148"/>
    <col min="257" max="257" width="5.7109375" style="148" customWidth="1"/>
    <col min="258" max="259" width="21.7109375" style="148" customWidth="1"/>
    <col min="260" max="267" width="13.7109375" style="148" customWidth="1"/>
    <col min="268" max="268" width="17.85546875" style="148" customWidth="1"/>
    <col min="269" max="271" width="13.7109375" style="148" customWidth="1"/>
    <col min="272" max="272" width="19.5703125" style="148" customWidth="1"/>
    <col min="273" max="512" width="9.140625" style="148"/>
    <col min="513" max="513" width="5.7109375" style="148" customWidth="1"/>
    <col min="514" max="515" width="21.7109375" style="148" customWidth="1"/>
    <col min="516" max="523" width="13.7109375" style="148" customWidth="1"/>
    <col min="524" max="524" width="17.85546875" style="148" customWidth="1"/>
    <col min="525" max="527" width="13.7109375" style="148" customWidth="1"/>
    <col min="528" max="528" width="19.5703125" style="148" customWidth="1"/>
    <col min="529" max="768" width="9.140625" style="148"/>
    <col min="769" max="769" width="5.7109375" style="148" customWidth="1"/>
    <col min="770" max="771" width="21.7109375" style="148" customWidth="1"/>
    <col min="772" max="779" width="13.7109375" style="148" customWidth="1"/>
    <col min="780" max="780" width="17.85546875" style="148" customWidth="1"/>
    <col min="781" max="783" width="13.7109375" style="148" customWidth="1"/>
    <col min="784" max="784" width="19.5703125" style="148" customWidth="1"/>
    <col min="785" max="1024" width="9.140625" style="148"/>
    <col min="1025" max="1025" width="5.7109375" style="148" customWidth="1"/>
    <col min="1026" max="1027" width="21.7109375" style="148" customWidth="1"/>
    <col min="1028" max="1035" width="13.7109375" style="148" customWidth="1"/>
    <col min="1036" max="1036" width="17.85546875" style="148" customWidth="1"/>
    <col min="1037" max="1039" width="13.7109375" style="148" customWidth="1"/>
    <col min="1040" max="1040" width="19.5703125" style="148" customWidth="1"/>
    <col min="1041" max="1280" width="9.140625" style="148"/>
    <col min="1281" max="1281" width="5.7109375" style="148" customWidth="1"/>
    <col min="1282" max="1283" width="21.7109375" style="148" customWidth="1"/>
    <col min="1284" max="1291" width="13.7109375" style="148" customWidth="1"/>
    <col min="1292" max="1292" width="17.85546875" style="148" customWidth="1"/>
    <col min="1293" max="1295" width="13.7109375" style="148" customWidth="1"/>
    <col min="1296" max="1296" width="19.5703125" style="148" customWidth="1"/>
    <col min="1297" max="1536" width="9.140625" style="148"/>
    <col min="1537" max="1537" width="5.7109375" style="148" customWidth="1"/>
    <col min="1538" max="1539" width="21.7109375" style="148" customWidth="1"/>
    <col min="1540" max="1547" width="13.7109375" style="148" customWidth="1"/>
    <col min="1548" max="1548" width="17.85546875" style="148" customWidth="1"/>
    <col min="1549" max="1551" width="13.7109375" style="148" customWidth="1"/>
    <col min="1552" max="1552" width="19.5703125" style="148" customWidth="1"/>
    <col min="1553" max="1792" width="9.140625" style="148"/>
    <col min="1793" max="1793" width="5.7109375" style="148" customWidth="1"/>
    <col min="1794" max="1795" width="21.7109375" style="148" customWidth="1"/>
    <col min="1796" max="1803" width="13.7109375" style="148" customWidth="1"/>
    <col min="1804" max="1804" width="17.85546875" style="148" customWidth="1"/>
    <col min="1805" max="1807" width="13.7109375" style="148" customWidth="1"/>
    <col min="1808" max="1808" width="19.5703125" style="148" customWidth="1"/>
    <col min="1809" max="2048" width="9.140625" style="148"/>
    <col min="2049" max="2049" width="5.7109375" style="148" customWidth="1"/>
    <col min="2050" max="2051" width="21.7109375" style="148" customWidth="1"/>
    <col min="2052" max="2059" width="13.7109375" style="148" customWidth="1"/>
    <col min="2060" max="2060" width="17.85546875" style="148" customWidth="1"/>
    <col min="2061" max="2063" width="13.7109375" style="148" customWidth="1"/>
    <col min="2064" max="2064" width="19.5703125" style="148" customWidth="1"/>
    <col min="2065" max="2304" width="9.140625" style="148"/>
    <col min="2305" max="2305" width="5.7109375" style="148" customWidth="1"/>
    <col min="2306" max="2307" width="21.7109375" style="148" customWidth="1"/>
    <col min="2308" max="2315" width="13.7109375" style="148" customWidth="1"/>
    <col min="2316" max="2316" width="17.85546875" style="148" customWidth="1"/>
    <col min="2317" max="2319" width="13.7109375" style="148" customWidth="1"/>
    <col min="2320" max="2320" width="19.5703125" style="148" customWidth="1"/>
    <col min="2321" max="2560" width="9.140625" style="148"/>
    <col min="2561" max="2561" width="5.7109375" style="148" customWidth="1"/>
    <col min="2562" max="2563" width="21.7109375" style="148" customWidth="1"/>
    <col min="2564" max="2571" width="13.7109375" style="148" customWidth="1"/>
    <col min="2572" max="2572" width="17.85546875" style="148" customWidth="1"/>
    <col min="2573" max="2575" width="13.7109375" style="148" customWidth="1"/>
    <col min="2576" max="2576" width="19.5703125" style="148" customWidth="1"/>
    <col min="2577" max="2816" width="9.140625" style="148"/>
    <col min="2817" max="2817" width="5.7109375" style="148" customWidth="1"/>
    <col min="2818" max="2819" width="21.7109375" style="148" customWidth="1"/>
    <col min="2820" max="2827" width="13.7109375" style="148" customWidth="1"/>
    <col min="2828" max="2828" width="17.85546875" style="148" customWidth="1"/>
    <col min="2829" max="2831" width="13.7109375" style="148" customWidth="1"/>
    <col min="2832" max="2832" width="19.5703125" style="148" customWidth="1"/>
    <col min="2833" max="3072" width="9.140625" style="148"/>
    <col min="3073" max="3073" width="5.7109375" style="148" customWidth="1"/>
    <col min="3074" max="3075" width="21.7109375" style="148" customWidth="1"/>
    <col min="3076" max="3083" width="13.7109375" style="148" customWidth="1"/>
    <col min="3084" max="3084" width="17.85546875" style="148" customWidth="1"/>
    <col min="3085" max="3087" width="13.7109375" style="148" customWidth="1"/>
    <col min="3088" max="3088" width="19.5703125" style="148" customWidth="1"/>
    <col min="3089" max="3328" width="9.140625" style="148"/>
    <col min="3329" max="3329" width="5.7109375" style="148" customWidth="1"/>
    <col min="3330" max="3331" width="21.7109375" style="148" customWidth="1"/>
    <col min="3332" max="3339" width="13.7109375" style="148" customWidth="1"/>
    <col min="3340" max="3340" width="17.85546875" style="148" customWidth="1"/>
    <col min="3341" max="3343" width="13.7109375" style="148" customWidth="1"/>
    <col min="3344" max="3344" width="19.5703125" style="148" customWidth="1"/>
    <col min="3345" max="3584" width="9.140625" style="148"/>
    <col min="3585" max="3585" width="5.7109375" style="148" customWidth="1"/>
    <col min="3586" max="3587" width="21.7109375" style="148" customWidth="1"/>
    <col min="3588" max="3595" width="13.7109375" style="148" customWidth="1"/>
    <col min="3596" max="3596" width="17.85546875" style="148" customWidth="1"/>
    <col min="3597" max="3599" width="13.7109375" style="148" customWidth="1"/>
    <col min="3600" max="3600" width="19.5703125" style="148" customWidth="1"/>
    <col min="3601" max="3840" width="9.140625" style="148"/>
    <col min="3841" max="3841" width="5.7109375" style="148" customWidth="1"/>
    <col min="3842" max="3843" width="21.7109375" style="148" customWidth="1"/>
    <col min="3844" max="3851" width="13.7109375" style="148" customWidth="1"/>
    <col min="3852" max="3852" width="17.85546875" style="148" customWidth="1"/>
    <col min="3853" max="3855" width="13.7109375" style="148" customWidth="1"/>
    <col min="3856" max="3856" width="19.5703125" style="148" customWidth="1"/>
    <col min="3857" max="4096" width="9.140625" style="148"/>
    <col min="4097" max="4097" width="5.7109375" style="148" customWidth="1"/>
    <col min="4098" max="4099" width="21.7109375" style="148" customWidth="1"/>
    <col min="4100" max="4107" width="13.7109375" style="148" customWidth="1"/>
    <col min="4108" max="4108" width="17.85546875" style="148" customWidth="1"/>
    <col min="4109" max="4111" width="13.7109375" style="148" customWidth="1"/>
    <col min="4112" max="4112" width="19.5703125" style="148" customWidth="1"/>
    <col min="4113" max="4352" width="9.140625" style="148"/>
    <col min="4353" max="4353" width="5.7109375" style="148" customWidth="1"/>
    <col min="4354" max="4355" width="21.7109375" style="148" customWidth="1"/>
    <col min="4356" max="4363" width="13.7109375" style="148" customWidth="1"/>
    <col min="4364" max="4364" width="17.85546875" style="148" customWidth="1"/>
    <col min="4365" max="4367" width="13.7109375" style="148" customWidth="1"/>
    <col min="4368" max="4368" width="19.5703125" style="148" customWidth="1"/>
    <col min="4369" max="4608" width="9.140625" style="148"/>
    <col min="4609" max="4609" width="5.7109375" style="148" customWidth="1"/>
    <col min="4610" max="4611" width="21.7109375" style="148" customWidth="1"/>
    <col min="4612" max="4619" width="13.7109375" style="148" customWidth="1"/>
    <col min="4620" max="4620" width="17.85546875" style="148" customWidth="1"/>
    <col min="4621" max="4623" width="13.7109375" style="148" customWidth="1"/>
    <col min="4624" max="4624" width="19.5703125" style="148" customWidth="1"/>
    <col min="4625" max="4864" width="9.140625" style="148"/>
    <col min="4865" max="4865" width="5.7109375" style="148" customWidth="1"/>
    <col min="4866" max="4867" width="21.7109375" style="148" customWidth="1"/>
    <col min="4868" max="4875" width="13.7109375" style="148" customWidth="1"/>
    <col min="4876" max="4876" width="17.85546875" style="148" customWidth="1"/>
    <col min="4877" max="4879" width="13.7109375" style="148" customWidth="1"/>
    <col min="4880" max="4880" width="19.5703125" style="148" customWidth="1"/>
    <col min="4881" max="5120" width="9.140625" style="148"/>
    <col min="5121" max="5121" width="5.7109375" style="148" customWidth="1"/>
    <col min="5122" max="5123" width="21.7109375" style="148" customWidth="1"/>
    <col min="5124" max="5131" width="13.7109375" style="148" customWidth="1"/>
    <col min="5132" max="5132" width="17.85546875" style="148" customWidth="1"/>
    <col min="5133" max="5135" width="13.7109375" style="148" customWidth="1"/>
    <col min="5136" max="5136" width="19.5703125" style="148" customWidth="1"/>
    <col min="5137" max="5376" width="9.140625" style="148"/>
    <col min="5377" max="5377" width="5.7109375" style="148" customWidth="1"/>
    <col min="5378" max="5379" width="21.7109375" style="148" customWidth="1"/>
    <col min="5380" max="5387" width="13.7109375" style="148" customWidth="1"/>
    <col min="5388" max="5388" width="17.85546875" style="148" customWidth="1"/>
    <col min="5389" max="5391" width="13.7109375" style="148" customWidth="1"/>
    <col min="5392" max="5392" width="19.5703125" style="148" customWidth="1"/>
    <col min="5393" max="5632" width="9.140625" style="148"/>
    <col min="5633" max="5633" width="5.7109375" style="148" customWidth="1"/>
    <col min="5634" max="5635" width="21.7109375" style="148" customWidth="1"/>
    <col min="5636" max="5643" width="13.7109375" style="148" customWidth="1"/>
    <col min="5644" max="5644" width="17.85546875" style="148" customWidth="1"/>
    <col min="5645" max="5647" width="13.7109375" style="148" customWidth="1"/>
    <col min="5648" max="5648" width="19.5703125" style="148" customWidth="1"/>
    <col min="5649" max="5888" width="9.140625" style="148"/>
    <col min="5889" max="5889" width="5.7109375" style="148" customWidth="1"/>
    <col min="5890" max="5891" width="21.7109375" style="148" customWidth="1"/>
    <col min="5892" max="5899" width="13.7109375" style="148" customWidth="1"/>
    <col min="5900" max="5900" width="17.85546875" style="148" customWidth="1"/>
    <col min="5901" max="5903" width="13.7109375" style="148" customWidth="1"/>
    <col min="5904" max="5904" width="19.5703125" style="148" customWidth="1"/>
    <col min="5905" max="6144" width="9.140625" style="148"/>
    <col min="6145" max="6145" width="5.7109375" style="148" customWidth="1"/>
    <col min="6146" max="6147" width="21.7109375" style="148" customWidth="1"/>
    <col min="6148" max="6155" width="13.7109375" style="148" customWidth="1"/>
    <col min="6156" max="6156" width="17.85546875" style="148" customWidth="1"/>
    <col min="6157" max="6159" width="13.7109375" style="148" customWidth="1"/>
    <col min="6160" max="6160" width="19.5703125" style="148" customWidth="1"/>
    <col min="6161" max="6400" width="9.140625" style="148"/>
    <col min="6401" max="6401" width="5.7109375" style="148" customWidth="1"/>
    <col min="6402" max="6403" width="21.7109375" style="148" customWidth="1"/>
    <col min="6404" max="6411" width="13.7109375" style="148" customWidth="1"/>
    <col min="6412" max="6412" width="17.85546875" style="148" customWidth="1"/>
    <col min="6413" max="6415" width="13.7109375" style="148" customWidth="1"/>
    <col min="6416" max="6416" width="19.5703125" style="148" customWidth="1"/>
    <col min="6417" max="6656" width="9.140625" style="148"/>
    <col min="6657" max="6657" width="5.7109375" style="148" customWidth="1"/>
    <col min="6658" max="6659" width="21.7109375" style="148" customWidth="1"/>
    <col min="6660" max="6667" width="13.7109375" style="148" customWidth="1"/>
    <col min="6668" max="6668" width="17.85546875" style="148" customWidth="1"/>
    <col min="6669" max="6671" width="13.7109375" style="148" customWidth="1"/>
    <col min="6672" max="6672" width="19.5703125" style="148" customWidth="1"/>
    <col min="6673" max="6912" width="9.140625" style="148"/>
    <col min="6913" max="6913" width="5.7109375" style="148" customWidth="1"/>
    <col min="6914" max="6915" width="21.7109375" style="148" customWidth="1"/>
    <col min="6916" max="6923" width="13.7109375" style="148" customWidth="1"/>
    <col min="6924" max="6924" width="17.85546875" style="148" customWidth="1"/>
    <col min="6925" max="6927" width="13.7109375" style="148" customWidth="1"/>
    <col min="6928" max="6928" width="19.5703125" style="148" customWidth="1"/>
    <col min="6929" max="7168" width="9.140625" style="148"/>
    <col min="7169" max="7169" width="5.7109375" style="148" customWidth="1"/>
    <col min="7170" max="7171" width="21.7109375" style="148" customWidth="1"/>
    <col min="7172" max="7179" width="13.7109375" style="148" customWidth="1"/>
    <col min="7180" max="7180" width="17.85546875" style="148" customWidth="1"/>
    <col min="7181" max="7183" width="13.7109375" style="148" customWidth="1"/>
    <col min="7184" max="7184" width="19.5703125" style="148" customWidth="1"/>
    <col min="7185" max="7424" width="9.140625" style="148"/>
    <col min="7425" max="7425" width="5.7109375" style="148" customWidth="1"/>
    <col min="7426" max="7427" width="21.7109375" style="148" customWidth="1"/>
    <col min="7428" max="7435" width="13.7109375" style="148" customWidth="1"/>
    <col min="7436" max="7436" width="17.85546875" style="148" customWidth="1"/>
    <col min="7437" max="7439" width="13.7109375" style="148" customWidth="1"/>
    <col min="7440" max="7440" width="19.5703125" style="148" customWidth="1"/>
    <col min="7441" max="7680" width="9.140625" style="148"/>
    <col min="7681" max="7681" width="5.7109375" style="148" customWidth="1"/>
    <col min="7682" max="7683" width="21.7109375" style="148" customWidth="1"/>
    <col min="7684" max="7691" width="13.7109375" style="148" customWidth="1"/>
    <col min="7692" max="7692" width="17.85546875" style="148" customWidth="1"/>
    <col min="7693" max="7695" width="13.7109375" style="148" customWidth="1"/>
    <col min="7696" max="7696" width="19.5703125" style="148" customWidth="1"/>
    <col min="7697" max="7936" width="9.140625" style="148"/>
    <col min="7937" max="7937" width="5.7109375" style="148" customWidth="1"/>
    <col min="7938" max="7939" width="21.7109375" style="148" customWidth="1"/>
    <col min="7940" max="7947" width="13.7109375" style="148" customWidth="1"/>
    <col min="7948" max="7948" width="17.85546875" style="148" customWidth="1"/>
    <col min="7949" max="7951" width="13.7109375" style="148" customWidth="1"/>
    <col min="7952" max="7952" width="19.5703125" style="148" customWidth="1"/>
    <col min="7953" max="8192" width="9.140625" style="148"/>
    <col min="8193" max="8193" width="5.7109375" style="148" customWidth="1"/>
    <col min="8194" max="8195" width="21.7109375" style="148" customWidth="1"/>
    <col min="8196" max="8203" width="13.7109375" style="148" customWidth="1"/>
    <col min="8204" max="8204" width="17.85546875" style="148" customWidth="1"/>
    <col min="8205" max="8207" width="13.7109375" style="148" customWidth="1"/>
    <col min="8208" max="8208" width="19.5703125" style="148" customWidth="1"/>
    <col min="8209" max="8448" width="9.140625" style="148"/>
    <col min="8449" max="8449" width="5.7109375" style="148" customWidth="1"/>
    <col min="8450" max="8451" width="21.7109375" style="148" customWidth="1"/>
    <col min="8452" max="8459" width="13.7109375" style="148" customWidth="1"/>
    <col min="8460" max="8460" width="17.85546875" style="148" customWidth="1"/>
    <col min="8461" max="8463" width="13.7109375" style="148" customWidth="1"/>
    <col min="8464" max="8464" width="19.5703125" style="148" customWidth="1"/>
    <col min="8465" max="8704" width="9.140625" style="148"/>
    <col min="8705" max="8705" width="5.7109375" style="148" customWidth="1"/>
    <col min="8706" max="8707" width="21.7109375" style="148" customWidth="1"/>
    <col min="8708" max="8715" width="13.7109375" style="148" customWidth="1"/>
    <col min="8716" max="8716" width="17.85546875" style="148" customWidth="1"/>
    <col min="8717" max="8719" width="13.7109375" style="148" customWidth="1"/>
    <col min="8720" max="8720" width="19.5703125" style="148" customWidth="1"/>
    <col min="8721" max="8960" width="9.140625" style="148"/>
    <col min="8961" max="8961" width="5.7109375" style="148" customWidth="1"/>
    <col min="8962" max="8963" width="21.7109375" style="148" customWidth="1"/>
    <col min="8964" max="8971" width="13.7109375" style="148" customWidth="1"/>
    <col min="8972" max="8972" width="17.85546875" style="148" customWidth="1"/>
    <col min="8973" max="8975" width="13.7109375" style="148" customWidth="1"/>
    <col min="8976" max="8976" width="19.5703125" style="148" customWidth="1"/>
    <col min="8977" max="9216" width="9.140625" style="148"/>
    <col min="9217" max="9217" width="5.7109375" style="148" customWidth="1"/>
    <col min="9218" max="9219" width="21.7109375" style="148" customWidth="1"/>
    <col min="9220" max="9227" width="13.7109375" style="148" customWidth="1"/>
    <col min="9228" max="9228" width="17.85546875" style="148" customWidth="1"/>
    <col min="9229" max="9231" width="13.7109375" style="148" customWidth="1"/>
    <col min="9232" max="9232" width="19.5703125" style="148" customWidth="1"/>
    <col min="9233" max="9472" width="9.140625" style="148"/>
    <col min="9473" max="9473" width="5.7109375" style="148" customWidth="1"/>
    <col min="9474" max="9475" width="21.7109375" style="148" customWidth="1"/>
    <col min="9476" max="9483" width="13.7109375" style="148" customWidth="1"/>
    <col min="9484" max="9484" width="17.85546875" style="148" customWidth="1"/>
    <col min="9485" max="9487" width="13.7109375" style="148" customWidth="1"/>
    <col min="9488" max="9488" width="19.5703125" style="148" customWidth="1"/>
    <col min="9489" max="9728" width="9.140625" style="148"/>
    <col min="9729" max="9729" width="5.7109375" style="148" customWidth="1"/>
    <col min="9730" max="9731" width="21.7109375" style="148" customWidth="1"/>
    <col min="9732" max="9739" width="13.7109375" style="148" customWidth="1"/>
    <col min="9740" max="9740" width="17.85546875" style="148" customWidth="1"/>
    <col min="9741" max="9743" width="13.7109375" style="148" customWidth="1"/>
    <col min="9744" max="9744" width="19.5703125" style="148" customWidth="1"/>
    <col min="9745" max="9984" width="9.140625" style="148"/>
    <col min="9985" max="9985" width="5.7109375" style="148" customWidth="1"/>
    <col min="9986" max="9987" width="21.7109375" style="148" customWidth="1"/>
    <col min="9988" max="9995" width="13.7109375" style="148" customWidth="1"/>
    <col min="9996" max="9996" width="17.85546875" style="148" customWidth="1"/>
    <col min="9997" max="9999" width="13.7109375" style="148" customWidth="1"/>
    <col min="10000" max="10000" width="19.5703125" style="148" customWidth="1"/>
    <col min="10001" max="10240" width="9.140625" style="148"/>
    <col min="10241" max="10241" width="5.7109375" style="148" customWidth="1"/>
    <col min="10242" max="10243" width="21.7109375" style="148" customWidth="1"/>
    <col min="10244" max="10251" width="13.7109375" style="148" customWidth="1"/>
    <col min="10252" max="10252" width="17.85546875" style="148" customWidth="1"/>
    <col min="10253" max="10255" width="13.7109375" style="148" customWidth="1"/>
    <col min="10256" max="10256" width="19.5703125" style="148" customWidth="1"/>
    <col min="10257" max="10496" width="9.140625" style="148"/>
    <col min="10497" max="10497" width="5.7109375" style="148" customWidth="1"/>
    <col min="10498" max="10499" width="21.7109375" style="148" customWidth="1"/>
    <col min="10500" max="10507" width="13.7109375" style="148" customWidth="1"/>
    <col min="10508" max="10508" width="17.85546875" style="148" customWidth="1"/>
    <col min="10509" max="10511" width="13.7109375" style="148" customWidth="1"/>
    <col min="10512" max="10512" width="19.5703125" style="148" customWidth="1"/>
    <col min="10513" max="10752" width="9.140625" style="148"/>
    <col min="10753" max="10753" width="5.7109375" style="148" customWidth="1"/>
    <col min="10754" max="10755" width="21.7109375" style="148" customWidth="1"/>
    <col min="10756" max="10763" width="13.7109375" style="148" customWidth="1"/>
    <col min="10764" max="10764" width="17.85546875" style="148" customWidth="1"/>
    <col min="10765" max="10767" width="13.7109375" style="148" customWidth="1"/>
    <col min="10768" max="10768" width="19.5703125" style="148" customWidth="1"/>
    <col min="10769" max="11008" width="9.140625" style="148"/>
    <col min="11009" max="11009" width="5.7109375" style="148" customWidth="1"/>
    <col min="11010" max="11011" width="21.7109375" style="148" customWidth="1"/>
    <col min="11012" max="11019" width="13.7109375" style="148" customWidth="1"/>
    <col min="11020" max="11020" width="17.85546875" style="148" customWidth="1"/>
    <col min="11021" max="11023" width="13.7109375" style="148" customWidth="1"/>
    <col min="11024" max="11024" width="19.5703125" style="148" customWidth="1"/>
    <col min="11025" max="11264" width="9.140625" style="148"/>
    <col min="11265" max="11265" width="5.7109375" style="148" customWidth="1"/>
    <col min="11266" max="11267" width="21.7109375" style="148" customWidth="1"/>
    <col min="11268" max="11275" width="13.7109375" style="148" customWidth="1"/>
    <col min="11276" max="11276" width="17.85546875" style="148" customWidth="1"/>
    <col min="11277" max="11279" width="13.7109375" style="148" customWidth="1"/>
    <col min="11280" max="11280" width="19.5703125" style="148" customWidth="1"/>
    <col min="11281" max="11520" width="9.140625" style="148"/>
    <col min="11521" max="11521" width="5.7109375" style="148" customWidth="1"/>
    <col min="11522" max="11523" width="21.7109375" style="148" customWidth="1"/>
    <col min="11524" max="11531" width="13.7109375" style="148" customWidth="1"/>
    <col min="11532" max="11532" width="17.85546875" style="148" customWidth="1"/>
    <col min="11533" max="11535" width="13.7109375" style="148" customWidth="1"/>
    <col min="11536" max="11536" width="19.5703125" style="148" customWidth="1"/>
    <col min="11537" max="11776" width="9.140625" style="148"/>
    <col min="11777" max="11777" width="5.7109375" style="148" customWidth="1"/>
    <col min="11778" max="11779" width="21.7109375" style="148" customWidth="1"/>
    <col min="11780" max="11787" width="13.7109375" style="148" customWidth="1"/>
    <col min="11788" max="11788" width="17.85546875" style="148" customWidth="1"/>
    <col min="11789" max="11791" width="13.7109375" style="148" customWidth="1"/>
    <col min="11792" max="11792" width="19.5703125" style="148" customWidth="1"/>
    <col min="11793" max="12032" width="9.140625" style="148"/>
    <col min="12033" max="12033" width="5.7109375" style="148" customWidth="1"/>
    <col min="12034" max="12035" width="21.7109375" style="148" customWidth="1"/>
    <col min="12036" max="12043" width="13.7109375" style="148" customWidth="1"/>
    <col min="12044" max="12044" width="17.85546875" style="148" customWidth="1"/>
    <col min="12045" max="12047" width="13.7109375" style="148" customWidth="1"/>
    <col min="12048" max="12048" width="19.5703125" style="148" customWidth="1"/>
    <col min="12049" max="12288" width="9.140625" style="148"/>
    <col min="12289" max="12289" width="5.7109375" style="148" customWidth="1"/>
    <col min="12290" max="12291" width="21.7109375" style="148" customWidth="1"/>
    <col min="12292" max="12299" width="13.7109375" style="148" customWidth="1"/>
    <col min="12300" max="12300" width="17.85546875" style="148" customWidth="1"/>
    <col min="12301" max="12303" width="13.7109375" style="148" customWidth="1"/>
    <col min="12304" max="12304" width="19.5703125" style="148" customWidth="1"/>
    <col min="12305" max="12544" width="9.140625" style="148"/>
    <col min="12545" max="12545" width="5.7109375" style="148" customWidth="1"/>
    <col min="12546" max="12547" width="21.7109375" style="148" customWidth="1"/>
    <col min="12548" max="12555" width="13.7109375" style="148" customWidth="1"/>
    <col min="12556" max="12556" width="17.85546875" style="148" customWidth="1"/>
    <col min="12557" max="12559" width="13.7109375" style="148" customWidth="1"/>
    <col min="12560" max="12560" width="19.5703125" style="148" customWidth="1"/>
    <col min="12561" max="12800" width="9.140625" style="148"/>
    <col min="12801" max="12801" width="5.7109375" style="148" customWidth="1"/>
    <col min="12802" max="12803" width="21.7109375" style="148" customWidth="1"/>
    <col min="12804" max="12811" width="13.7109375" style="148" customWidth="1"/>
    <col min="12812" max="12812" width="17.85546875" style="148" customWidth="1"/>
    <col min="12813" max="12815" width="13.7109375" style="148" customWidth="1"/>
    <col min="12816" max="12816" width="19.5703125" style="148" customWidth="1"/>
    <col min="12817" max="13056" width="9.140625" style="148"/>
    <col min="13057" max="13057" width="5.7109375" style="148" customWidth="1"/>
    <col min="13058" max="13059" width="21.7109375" style="148" customWidth="1"/>
    <col min="13060" max="13067" width="13.7109375" style="148" customWidth="1"/>
    <col min="13068" max="13068" width="17.85546875" style="148" customWidth="1"/>
    <col min="13069" max="13071" width="13.7109375" style="148" customWidth="1"/>
    <col min="13072" max="13072" width="19.5703125" style="148" customWidth="1"/>
    <col min="13073" max="13312" width="9.140625" style="148"/>
    <col min="13313" max="13313" width="5.7109375" style="148" customWidth="1"/>
    <col min="13314" max="13315" width="21.7109375" style="148" customWidth="1"/>
    <col min="13316" max="13323" width="13.7109375" style="148" customWidth="1"/>
    <col min="13324" max="13324" width="17.85546875" style="148" customWidth="1"/>
    <col min="13325" max="13327" width="13.7109375" style="148" customWidth="1"/>
    <col min="13328" max="13328" width="19.5703125" style="148" customWidth="1"/>
    <col min="13329" max="13568" width="9.140625" style="148"/>
    <col min="13569" max="13569" width="5.7109375" style="148" customWidth="1"/>
    <col min="13570" max="13571" width="21.7109375" style="148" customWidth="1"/>
    <col min="13572" max="13579" width="13.7109375" style="148" customWidth="1"/>
    <col min="13580" max="13580" width="17.85546875" style="148" customWidth="1"/>
    <col min="13581" max="13583" width="13.7109375" style="148" customWidth="1"/>
    <col min="13584" max="13584" width="19.5703125" style="148" customWidth="1"/>
    <col min="13585" max="13824" width="9.140625" style="148"/>
    <col min="13825" max="13825" width="5.7109375" style="148" customWidth="1"/>
    <col min="13826" max="13827" width="21.7109375" style="148" customWidth="1"/>
    <col min="13828" max="13835" width="13.7109375" style="148" customWidth="1"/>
    <col min="13836" max="13836" width="17.85546875" style="148" customWidth="1"/>
    <col min="13837" max="13839" width="13.7109375" style="148" customWidth="1"/>
    <col min="13840" max="13840" width="19.5703125" style="148" customWidth="1"/>
    <col min="13841" max="14080" width="9.140625" style="148"/>
    <col min="14081" max="14081" width="5.7109375" style="148" customWidth="1"/>
    <col min="14082" max="14083" width="21.7109375" style="148" customWidth="1"/>
    <col min="14084" max="14091" width="13.7109375" style="148" customWidth="1"/>
    <col min="14092" max="14092" width="17.85546875" style="148" customWidth="1"/>
    <col min="14093" max="14095" width="13.7109375" style="148" customWidth="1"/>
    <col min="14096" max="14096" width="19.5703125" style="148" customWidth="1"/>
    <col min="14097" max="14336" width="9.140625" style="148"/>
    <col min="14337" max="14337" width="5.7109375" style="148" customWidth="1"/>
    <col min="14338" max="14339" width="21.7109375" style="148" customWidth="1"/>
    <col min="14340" max="14347" width="13.7109375" style="148" customWidth="1"/>
    <col min="14348" max="14348" width="17.85546875" style="148" customWidth="1"/>
    <col min="14349" max="14351" width="13.7109375" style="148" customWidth="1"/>
    <col min="14352" max="14352" width="19.5703125" style="148" customWidth="1"/>
    <col min="14353" max="14592" width="9.140625" style="148"/>
    <col min="14593" max="14593" width="5.7109375" style="148" customWidth="1"/>
    <col min="14594" max="14595" width="21.7109375" style="148" customWidth="1"/>
    <col min="14596" max="14603" width="13.7109375" style="148" customWidth="1"/>
    <col min="14604" max="14604" width="17.85546875" style="148" customWidth="1"/>
    <col min="14605" max="14607" width="13.7109375" style="148" customWidth="1"/>
    <col min="14608" max="14608" width="19.5703125" style="148" customWidth="1"/>
    <col min="14609" max="14848" width="9.140625" style="148"/>
    <col min="14849" max="14849" width="5.7109375" style="148" customWidth="1"/>
    <col min="14850" max="14851" width="21.7109375" style="148" customWidth="1"/>
    <col min="14852" max="14859" width="13.7109375" style="148" customWidth="1"/>
    <col min="14860" max="14860" width="17.85546875" style="148" customWidth="1"/>
    <col min="14861" max="14863" width="13.7109375" style="148" customWidth="1"/>
    <col min="14864" max="14864" width="19.5703125" style="148" customWidth="1"/>
    <col min="14865" max="15104" width="9.140625" style="148"/>
    <col min="15105" max="15105" width="5.7109375" style="148" customWidth="1"/>
    <col min="15106" max="15107" width="21.7109375" style="148" customWidth="1"/>
    <col min="15108" max="15115" width="13.7109375" style="148" customWidth="1"/>
    <col min="15116" max="15116" width="17.85546875" style="148" customWidth="1"/>
    <col min="15117" max="15119" width="13.7109375" style="148" customWidth="1"/>
    <col min="15120" max="15120" width="19.5703125" style="148" customWidth="1"/>
    <col min="15121" max="15360" width="9.140625" style="148"/>
    <col min="15361" max="15361" width="5.7109375" style="148" customWidth="1"/>
    <col min="15362" max="15363" width="21.7109375" style="148" customWidth="1"/>
    <col min="15364" max="15371" width="13.7109375" style="148" customWidth="1"/>
    <col min="15372" max="15372" width="17.85546875" style="148" customWidth="1"/>
    <col min="15373" max="15375" width="13.7109375" style="148" customWidth="1"/>
    <col min="15376" max="15376" width="19.5703125" style="148" customWidth="1"/>
    <col min="15377" max="15616" width="9.140625" style="148"/>
    <col min="15617" max="15617" width="5.7109375" style="148" customWidth="1"/>
    <col min="15618" max="15619" width="21.7109375" style="148" customWidth="1"/>
    <col min="15620" max="15627" width="13.7109375" style="148" customWidth="1"/>
    <col min="15628" max="15628" width="17.85546875" style="148" customWidth="1"/>
    <col min="15629" max="15631" width="13.7109375" style="148" customWidth="1"/>
    <col min="15632" max="15632" width="19.5703125" style="148" customWidth="1"/>
    <col min="15633" max="15872" width="9.140625" style="148"/>
    <col min="15873" max="15873" width="5.7109375" style="148" customWidth="1"/>
    <col min="15874" max="15875" width="21.7109375" style="148" customWidth="1"/>
    <col min="15876" max="15883" width="13.7109375" style="148" customWidth="1"/>
    <col min="15884" max="15884" width="17.85546875" style="148" customWidth="1"/>
    <col min="15885" max="15887" width="13.7109375" style="148" customWidth="1"/>
    <col min="15888" max="15888" width="19.5703125" style="148" customWidth="1"/>
    <col min="15889" max="16128" width="9.140625" style="148"/>
    <col min="16129" max="16129" width="5.7109375" style="148" customWidth="1"/>
    <col min="16130" max="16131" width="21.7109375" style="148" customWidth="1"/>
    <col min="16132" max="16139" width="13.7109375" style="148" customWidth="1"/>
    <col min="16140" max="16140" width="17.85546875" style="148" customWidth="1"/>
    <col min="16141" max="16143" width="13.7109375" style="148" customWidth="1"/>
    <col min="16144" max="16144" width="19.5703125" style="148" customWidth="1"/>
    <col min="16145" max="16384" width="9.140625" style="148"/>
  </cols>
  <sheetData>
    <row r="1" spans="1:16" s="381" customFormat="1" ht="15.75" x14ac:dyDescent="0.25">
      <c r="A1" s="379" t="s">
        <v>785</v>
      </c>
      <c r="B1" s="379"/>
      <c r="C1" s="380"/>
    </row>
    <row r="2" spans="1:16" s="381" customFormat="1" ht="15.75" x14ac:dyDescent="0.25">
      <c r="A2" s="382" t="s">
        <v>316</v>
      </c>
      <c r="B2" s="382"/>
    </row>
    <row r="3" spans="1:16" ht="15.75" x14ac:dyDescent="0.25">
      <c r="A3" s="582" t="s">
        <v>762</v>
      </c>
      <c r="B3" s="582"/>
      <c r="C3" s="784"/>
      <c r="D3" s="784"/>
      <c r="E3" s="784"/>
      <c r="F3" s="784"/>
      <c r="G3" s="784"/>
      <c r="H3" s="784"/>
      <c r="I3" s="784"/>
      <c r="J3" s="784"/>
      <c r="K3" s="784"/>
      <c r="L3" s="784"/>
      <c r="M3" s="582"/>
      <c r="N3" s="582"/>
      <c r="O3" s="582"/>
      <c r="P3" s="582"/>
    </row>
    <row r="4" spans="1:16" s="381" customFormat="1" ht="15.75" x14ac:dyDescent="0.25">
      <c r="B4" s="583"/>
      <c r="H4" s="587" t="str">
        <f>'1'!$E$5</f>
        <v>KABUPATEN/KOTA</v>
      </c>
      <c r="I4" s="588" t="str">
        <f>'1'!$F$5</f>
        <v>….......</v>
      </c>
      <c r="J4" s="582"/>
      <c r="K4" s="582"/>
      <c r="L4" s="582"/>
      <c r="M4" s="382"/>
      <c r="N4" s="582"/>
      <c r="O4" s="382"/>
      <c r="P4" s="582"/>
    </row>
    <row r="5" spans="1:16" s="381" customFormat="1" ht="15.75" x14ac:dyDescent="0.25">
      <c r="B5" s="583"/>
      <c r="C5" s="583"/>
      <c r="H5" s="587" t="str">
        <f>'1'!$E$6</f>
        <v>TAHUN</v>
      </c>
      <c r="I5" s="588" t="str">
        <f>'1'!$F$6</f>
        <v>….......</v>
      </c>
      <c r="J5" s="582"/>
      <c r="K5" s="582"/>
      <c r="L5" s="582"/>
      <c r="M5" s="382"/>
      <c r="N5" s="582"/>
      <c r="O5" s="382"/>
      <c r="P5" s="582"/>
    </row>
    <row r="6" spans="1:16" ht="15.75" thickBot="1" x14ac:dyDescent="0.3"/>
    <row r="7" spans="1:16" ht="21.75" customHeight="1" x14ac:dyDescent="0.25">
      <c r="A7" s="1101" t="s">
        <v>2</v>
      </c>
      <c r="B7" s="1246" t="s">
        <v>254</v>
      </c>
      <c r="C7" s="1101" t="s">
        <v>409</v>
      </c>
      <c r="D7" s="1226" t="s">
        <v>763</v>
      </c>
      <c r="E7" s="1226"/>
      <c r="F7" s="1226"/>
      <c r="G7" s="1225" t="s">
        <v>764</v>
      </c>
      <c r="H7" s="1225"/>
      <c r="I7" s="1225"/>
      <c r="J7" s="1225"/>
      <c r="K7" s="1225"/>
      <c r="L7" s="1225"/>
      <c r="M7" s="1227" t="s">
        <v>765</v>
      </c>
      <c r="N7" s="1227"/>
      <c r="O7" s="1227" t="s">
        <v>766</v>
      </c>
      <c r="P7" s="1227"/>
    </row>
    <row r="8" spans="1:16" ht="24" customHeight="1" x14ac:dyDescent="0.25">
      <c r="A8" s="1204"/>
      <c r="B8" s="1310"/>
      <c r="C8" s="1204"/>
      <c r="D8" s="1207"/>
      <c r="E8" s="1207"/>
      <c r="F8" s="1207"/>
      <c r="G8" s="1207" t="s">
        <v>546</v>
      </c>
      <c r="H8" s="1207"/>
      <c r="I8" s="1207" t="s">
        <v>547</v>
      </c>
      <c r="J8" s="1207"/>
      <c r="K8" s="1207" t="s">
        <v>548</v>
      </c>
      <c r="L8" s="1207"/>
      <c r="M8" s="1206"/>
      <c r="N8" s="1206"/>
      <c r="O8" s="1206"/>
      <c r="P8" s="1206"/>
    </row>
    <row r="9" spans="1:16" ht="55.9" customHeight="1" x14ac:dyDescent="0.25">
      <c r="A9" s="1102"/>
      <c r="B9" s="1309"/>
      <c r="C9" s="1102"/>
      <c r="D9" s="785" t="s">
        <v>546</v>
      </c>
      <c r="E9" s="785" t="s">
        <v>547</v>
      </c>
      <c r="F9" s="786" t="s">
        <v>548</v>
      </c>
      <c r="G9" s="787" t="s">
        <v>256</v>
      </c>
      <c r="H9" s="787" t="s">
        <v>27</v>
      </c>
      <c r="I9" s="787" t="s">
        <v>256</v>
      </c>
      <c r="J9" s="787" t="s">
        <v>27</v>
      </c>
      <c r="K9" s="787" t="s">
        <v>256</v>
      </c>
      <c r="L9" s="787" t="s">
        <v>27</v>
      </c>
      <c r="M9" s="787" t="s">
        <v>256</v>
      </c>
      <c r="N9" s="787" t="s">
        <v>27</v>
      </c>
      <c r="O9" s="787" t="s">
        <v>256</v>
      </c>
      <c r="P9" s="787" t="s">
        <v>27</v>
      </c>
    </row>
    <row r="10" spans="1:16" s="913" customFormat="1" ht="12" x14ac:dyDescent="0.25">
      <c r="A10" s="912">
        <v>1</v>
      </c>
      <c r="B10" s="912">
        <v>2</v>
      </c>
      <c r="C10" s="912">
        <v>3</v>
      </c>
      <c r="D10" s="912">
        <v>4</v>
      </c>
      <c r="E10" s="912">
        <v>5</v>
      </c>
      <c r="F10" s="912">
        <v>6</v>
      </c>
      <c r="G10" s="912">
        <v>7</v>
      </c>
      <c r="H10" s="912">
        <v>8</v>
      </c>
      <c r="I10" s="912">
        <v>9</v>
      </c>
      <c r="J10" s="912">
        <v>10</v>
      </c>
      <c r="K10" s="912">
        <v>11</v>
      </c>
      <c r="L10" s="912">
        <v>12</v>
      </c>
      <c r="M10" s="912">
        <v>15</v>
      </c>
      <c r="N10" s="912">
        <v>16</v>
      </c>
      <c r="O10" s="912">
        <v>15</v>
      </c>
      <c r="P10" s="912">
        <v>16</v>
      </c>
    </row>
    <row r="11" spans="1:16" x14ac:dyDescent="0.25">
      <c r="A11" s="560">
        <v>1</v>
      </c>
      <c r="B11" s="130">
        <f>'9'!B9</f>
        <v>0</v>
      </c>
      <c r="C11" s="130">
        <f>'9'!C9</f>
        <v>0</v>
      </c>
      <c r="D11" s="291"/>
      <c r="E11" s="291"/>
      <c r="F11" s="291">
        <f>SUM(D11:E11)</f>
        <v>0</v>
      </c>
      <c r="G11" s="291"/>
      <c r="H11" s="277" t="e">
        <f>G11/D11*100</f>
        <v>#DIV/0!</v>
      </c>
      <c r="I11" s="291"/>
      <c r="J11" s="277" t="e">
        <f t="shared" ref="J11:J30" si="0">I11/E11*100</f>
        <v>#DIV/0!</v>
      </c>
      <c r="K11" s="291">
        <f>SUM(G11,I11)</f>
        <v>0</v>
      </c>
      <c r="L11" s="277" t="e">
        <f t="shared" ref="L11:L30" si="1">K11/F11*100</f>
        <v>#DIV/0!</v>
      </c>
      <c r="M11" s="369"/>
      <c r="N11" s="370" t="e">
        <f t="shared" ref="N11:N30" si="2">M11/I11*100</f>
        <v>#DIV/0!</v>
      </c>
      <c r="O11" s="369"/>
      <c r="P11" s="370" t="e">
        <f>O11/I11*100</f>
        <v>#DIV/0!</v>
      </c>
    </row>
    <row r="12" spans="1:16" x14ac:dyDescent="0.25">
      <c r="A12" s="556">
        <v>2</v>
      </c>
      <c r="B12" s="130">
        <f>'9'!B10</f>
        <v>0</v>
      </c>
      <c r="C12" s="130">
        <f>'9'!C10</f>
        <v>0</v>
      </c>
      <c r="D12" s="295"/>
      <c r="E12" s="295"/>
      <c r="F12" s="295">
        <f t="shared" ref="F12:F30" si="3">SUM(D12:E12)</f>
        <v>0</v>
      </c>
      <c r="G12" s="295"/>
      <c r="H12" s="279" t="e">
        <f t="shared" ref="H12:H29" si="4">G12/D12*100</f>
        <v>#DIV/0!</v>
      </c>
      <c r="I12" s="295"/>
      <c r="J12" s="279" t="e">
        <f t="shared" si="0"/>
        <v>#DIV/0!</v>
      </c>
      <c r="K12" s="295">
        <f t="shared" ref="K12:K36" si="5">SUM(G12,I12)</f>
        <v>0</v>
      </c>
      <c r="L12" s="279" t="e">
        <f t="shared" si="1"/>
        <v>#DIV/0!</v>
      </c>
      <c r="M12" s="369"/>
      <c r="N12" s="370" t="e">
        <f t="shared" si="2"/>
        <v>#DIV/0!</v>
      </c>
      <c r="O12" s="369"/>
      <c r="P12" s="370" t="e">
        <f t="shared" ref="P12:P30" si="6">O12/I12*100</f>
        <v>#DIV/0!</v>
      </c>
    </row>
    <row r="13" spans="1:16" x14ac:dyDescent="0.25">
      <c r="A13" s="556">
        <v>3</v>
      </c>
      <c r="B13" s="130">
        <f>'9'!B11</f>
        <v>0</v>
      </c>
      <c r="C13" s="130">
        <f>'9'!C11</f>
        <v>0</v>
      </c>
      <c r="D13" s="295"/>
      <c r="E13" s="295"/>
      <c r="F13" s="295">
        <f t="shared" si="3"/>
        <v>0</v>
      </c>
      <c r="G13" s="295"/>
      <c r="H13" s="279" t="e">
        <f t="shared" si="4"/>
        <v>#DIV/0!</v>
      </c>
      <c r="I13" s="295"/>
      <c r="J13" s="279" t="e">
        <f t="shared" si="0"/>
        <v>#DIV/0!</v>
      </c>
      <c r="K13" s="295">
        <f t="shared" si="5"/>
        <v>0</v>
      </c>
      <c r="L13" s="279" t="e">
        <f t="shared" si="1"/>
        <v>#DIV/0!</v>
      </c>
      <c r="M13" s="369"/>
      <c r="N13" s="370" t="e">
        <f t="shared" si="2"/>
        <v>#DIV/0!</v>
      </c>
      <c r="O13" s="369"/>
      <c r="P13" s="370" t="e">
        <f t="shared" si="6"/>
        <v>#DIV/0!</v>
      </c>
    </row>
    <row r="14" spans="1:16" x14ac:dyDescent="0.25">
      <c r="A14" s="556">
        <v>4</v>
      </c>
      <c r="B14" s="130">
        <f>'9'!B12</f>
        <v>0</v>
      </c>
      <c r="C14" s="130">
        <f>'9'!C12</f>
        <v>0</v>
      </c>
      <c r="D14" s="295"/>
      <c r="E14" s="295"/>
      <c r="F14" s="295">
        <f t="shared" si="3"/>
        <v>0</v>
      </c>
      <c r="G14" s="295"/>
      <c r="H14" s="279" t="e">
        <f t="shared" si="4"/>
        <v>#DIV/0!</v>
      </c>
      <c r="I14" s="295"/>
      <c r="J14" s="279" t="e">
        <f t="shared" si="0"/>
        <v>#DIV/0!</v>
      </c>
      <c r="K14" s="295">
        <f t="shared" si="5"/>
        <v>0</v>
      </c>
      <c r="L14" s="279" t="e">
        <f t="shared" si="1"/>
        <v>#DIV/0!</v>
      </c>
      <c r="M14" s="369"/>
      <c r="N14" s="370" t="e">
        <f t="shared" si="2"/>
        <v>#DIV/0!</v>
      </c>
      <c r="O14" s="369"/>
      <c r="P14" s="370" t="e">
        <f t="shared" si="6"/>
        <v>#DIV/0!</v>
      </c>
    </row>
    <row r="15" spans="1:16" x14ac:dyDescent="0.25">
      <c r="A15" s="556">
        <v>5</v>
      </c>
      <c r="B15" s="130">
        <f>'9'!B13</f>
        <v>0</v>
      </c>
      <c r="C15" s="130">
        <f>'9'!C13</f>
        <v>0</v>
      </c>
      <c r="D15" s="295"/>
      <c r="E15" s="295"/>
      <c r="F15" s="295">
        <f t="shared" si="3"/>
        <v>0</v>
      </c>
      <c r="G15" s="295"/>
      <c r="H15" s="279" t="e">
        <f t="shared" si="4"/>
        <v>#DIV/0!</v>
      </c>
      <c r="I15" s="295"/>
      <c r="J15" s="279" t="e">
        <f t="shared" si="0"/>
        <v>#DIV/0!</v>
      </c>
      <c r="K15" s="295">
        <f t="shared" si="5"/>
        <v>0</v>
      </c>
      <c r="L15" s="279" t="e">
        <f t="shared" si="1"/>
        <v>#DIV/0!</v>
      </c>
      <c r="M15" s="369"/>
      <c r="N15" s="370" t="e">
        <f t="shared" si="2"/>
        <v>#DIV/0!</v>
      </c>
      <c r="O15" s="369"/>
      <c r="P15" s="370" t="e">
        <f t="shared" si="6"/>
        <v>#DIV/0!</v>
      </c>
    </row>
    <row r="16" spans="1:16" x14ac:dyDescent="0.25">
      <c r="A16" s="556">
        <v>6</v>
      </c>
      <c r="B16" s="130">
        <f>'9'!B14</f>
        <v>0</v>
      </c>
      <c r="C16" s="130">
        <f>'9'!C14</f>
        <v>0</v>
      </c>
      <c r="D16" s="295"/>
      <c r="E16" s="295"/>
      <c r="F16" s="295">
        <f t="shared" si="3"/>
        <v>0</v>
      </c>
      <c r="G16" s="295"/>
      <c r="H16" s="279" t="e">
        <f t="shared" si="4"/>
        <v>#DIV/0!</v>
      </c>
      <c r="I16" s="295"/>
      <c r="J16" s="279" t="e">
        <f t="shared" si="0"/>
        <v>#DIV/0!</v>
      </c>
      <c r="K16" s="295">
        <f t="shared" si="5"/>
        <v>0</v>
      </c>
      <c r="L16" s="279" t="e">
        <f t="shared" si="1"/>
        <v>#DIV/0!</v>
      </c>
      <c r="M16" s="369"/>
      <c r="N16" s="370" t="e">
        <f t="shared" si="2"/>
        <v>#DIV/0!</v>
      </c>
      <c r="O16" s="369"/>
      <c r="P16" s="370" t="e">
        <f t="shared" si="6"/>
        <v>#DIV/0!</v>
      </c>
    </row>
    <row r="17" spans="1:16" x14ac:dyDescent="0.25">
      <c r="A17" s="556">
        <v>7</v>
      </c>
      <c r="B17" s="130">
        <f>'9'!B15</f>
        <v>0</v>
      </c>
      <c r="C17" s="130">
        <f>'9'!C15</f>
        <v>0</v>
      </c>
      <c r="D17" s="295"/>
      <c r="E17" s="295"/>
      <c r="F17" s="295">
        <f t="shared" si="3"/>
        <v>0</v>
      </c>
      <c r="G17" s="295"/>
      <c r="H17" s="279" t="e">
        <f t="shared" si="4"/>
        <v>#DIV/0!</v>
      </c>
      <c r="I17" s="295"/>
      <c r="J17" s="279" t="e">
        <f t="shared" si="0"/>
        <v>#DIV/0!</v>
      </c>
      <c r="K17" s="295">
        <f t="shared" si="5"/>
        <v>0</v>
      </c>
      <c r="L17" s="279" t="e">
        <f t="shared" si="1"/>
        <v>#DIV/0!</v>
      </c>
      <c r="M17" s="369"/>
      <c r="N17" s="370" t="e">
        <f t="shared" si="2"/>
        <v>#DIV/0!</v>
      </c>
      <c r="O17" s="369"/>
      <c r="P17" s="370" t="e">
        <f t="shared" si="6"/>
        <v>#DIV/0!</v>
      </c>
    </row>
    <row r="18" spans="1:16" x14ac:dyDescent="0.25">
      <c r="A18" s="556">
        <v>8</v>
      </c>
      <c r="B18" s="130">
        <f>'9'!B16</f>
        <v>0</v>
      </c>
      <c r="C18" s="130">
        <f>'9'!C16</f>
        <v>0</v>
      </c>
      <c r="D18" s="295"/>
      <c r="E18" s="295"/>
      <c r="F18" s="295">
        <f t="shared" si="3"/>
        <v>0</v>
      </c>
      <c r="G18" s="295"/>
      <c r="H18" s="279" t="e">
        <f t="shared" si="4"/>
        <v>#DIV/0!</v>
      </c>
      <c r="I18" s="295"/>
      <c r="J18" s="279" t="e">
        <f t="shared" si="0"/>
        <v>#DIV/0!</v>
      </c>
      <c r="K18" s="295">
        <f t="shared" si="5"/>
        <v>0</v>
      </c>
      <c r="L18" s="279" t="e">
        <f t="shared" si="1"/>
        <v>#DIV/0!</v>
      </c>
      <c r="M18" s="369"/>
      <c r="N18" s="370" t="e">
        <f t="shared" si="2"/>
        <v>#DIV/0!</v>
      </c>
      <c r="O18" s="369"/>
      <c r="P18" s="370" t="e">
        <f t="shared" si="6"/>
        <v>#DIV/0!</v>
      </c>
    </row>
    <row r="19" spans="1:16" x14ac:dyDescent="0.25">
      <c r="A19" s="556">
        <v>9</v>
      </c>
      <c r="B19" s="130">
        <f>'9'!B17</f>
        <v>0</v>
      </c>
      <c r="C19" s="130">
        <f>'9'!C17</f>
        <v>0</v>
      </c>
      <c r="D19" s="295"/>
      <c r="E19" s="295"/>
      <c r="F19" s="295">
        <f t="shared" si="3"/>
        <v>0</v>
      </c>
      <c r="G19" s="295"/>
      <c r="H19" s="279" t="e">
        <f t="shared" si="4"/>
        <v>#DIV/0!</v>
      </c>
      <c r="I19" s="295"/>
      <c r="J19" s="279" t="e">
        <f t="shared" si="0"/>
        <v>#DIV/0!</v>
      </c>
      <c r="K19" s="295">
        <f t="shared" si="5"/>
        <v>0</v>
      </c>
      <c r="L19" s="279" t="e">
        <f t="shared" si="1"/>
        <v>#DIV/0!</v>
      </c>
      <c r="M19" s="369"/>
      <c r="N19" s="370" t="e">
        <f t="shared" si="2"/>
        <v>#DIV/0!</v>
      </c>
      <c r="O19" s="369"/>
      <c r="P19" s="370" t="e">
        <f t="shared" si="6"/>
        <v>#DIV/0!</v>
      </c>
    </row>
    <row r="20" spans="1:16" x14ac:dyDescent="0.25">
      <c r="A20" s="556">
        <v>10</v>
      </c>
      <c r="B20" s="130">
        <f>'9'!B18</f>
        <v>0</v>
      </c>
      <c r="C20" s="130">
        <f>'9'!C18</f>
        <v>0</v>
      </c>
      <c r="D20" s="295"/>
      <c r="E20" s="295"/>
      <c r="F20" s="295">
        <f t="shared" si="3"/>
        <v>0</v>
      </c>
      <c r="G20" s="295"/>
      <c r="H20" s="279" t="e">
        <f t="shared" si="4"/>
        <v>#DIV/0!</v>
      </c>
      <c r="I20" s="295"/>
      <c r="J20" s="279" t="e">
        <f t="shared" si="0"/>
        <v>#DIV/0!</v>
      </c>
      <c r="K20" s="295">
        <f t="shared" si="5"/>
        <v>0</v>
      </c>
      <c r="L20" s="279" t="e">
        <f t="shared" si="1"/>
        <v>#DIV/0!</v>
      </c>
      <c r="M20" s="369"/>
      <c r="N20" s="370" t="e">
        <f t="shared" si="2"/>
        <v>#DIV/0!</v>
      </c>
      <c r="O20" s="369"/>
      <c r="P20" s="370" t="e">
        <f t="shared" si="6"/>
        <v>#DIV/0!</v>
      </c>
    </row>
    <row r="21" spans="1:16" x14ac:dyDescent="0.25">
      <c r="A21" s="556">
        <v>11</v>
      </c>
      <c r="B21" s="130">
        <f>'9'!B19</f>
        <v>0</v>
      </c>
      <c r="C21" s="130">
        <f>'9'!C19</f>
        <v>0</v>
      </c>
      <c r="D21" s="295"/>
      <c r="E21" s="295"/>
      <c r="F21" s="295">
        <f t="shared" si="3"/>
        <v>0</v>
      </c>
      <c r="G21" s="295"/>
      <c r="H21" s="279" t="e">
        <f t="shared" si="4"/>
        <v>#DIV/0!</v>
      </c>
      <c r="I21" s="295"/>
      <c r="J21" s="279" t="e">
        <f t="shared" si="0"/>
        <v>#DIV/0!</v>
      </c>
      <c r="K21" s="295">
        <f t="shared" si="5"/>
        <v>0</v>
      </c>
      <c r="L21" s="279" t="e">
        <f t="shared" si="1"/>
        <v>#DIV/0!</v>
      </c>
      <c r="M21" s="369"/>
      <c r="N21" s="370" t="e">
        <f t="shared" si="2"/>
        <v>#DIV/0!</v>
      </c>
      <c r="O21" s="369"/>
      <c r="P21" s="370" t="e">
        <f t="shared" si="6"/>
        <v>#DIV/0!</v>
      </c>
    </row>
    <row r="22" spans="1:16" x14ac:dyDescent="0.25">
      <c r="A22" s="556">
        <v>12</v>
      </c>
      <c r="B22" s="130">
        <f>'9'!B20</f>
        <v>0</v>
      </c>
      <c r="C22" s="130">
        <f>'9'!C20</f>
        <v>0</v>
      </c>
      <c r="D22" s="295"/>
      <c r="E22" s="295"/>
      <c r="F22" s="295">
        <f t="shared" si="3"/>
        <v>0</v>
      </c>
      <c r="G22" s="295"/>
      <c r="H22" s="279" t="e">
        <f t="shared" si="4"/>
        <v>#DIV/0!</v>
      </c>
      <c r="I22" s="295"/>
      <c r="J22" s="279" t="e">
        <f t="shared" si="0"/>
        <v>#DIV/0!</v>
      </c>
      <c r="K22" s="295">
        <f t="shared" si="5"/>
        <v>0</v>
      </c>
      <c r="L22" s="279" t="e">
        <f t="shared" si="1"/>
        <v>#DIV/0!</v>
      </c>
      <c r="M22" s="369"/>
      <c r="N22" s="370" t="e">
        <f t="shared" si="2"/>
        <v>#DIV/0!</v>
      </c>
      <c r="O22" s="369"/>
      <c r="P22" s="370" t="e">
        <f t="shared" si="6"/>
        <v>#DIV/0!</v>
      </c>
    </row>
    <row r="23" spans="1:16" x14ac:dyDescent="0.25">
      <c r="A23" s="556">
        <v>13</v>
      </c>
      <c r="B23" s="130">
        <f>'9'!B21</f>
        <v>0</v>
      </c>
      <c r="C23" s="130">
        <f>'9'!C21</f>
        <v>0</v>
      </c>
      <c r="D23" s="295"/>
      <c r="E23" s="295"/>
      <c r="F23" s="295">
        <f t="shared" si="3"/>
        <v>0</v>
      </c>
      <c r="G23" s="295"/>
      <c r="H23" s="279" t="e">
        <f t="shared" si="4"/>
        <v>#DIV/0!</v>
      </c>
      <c r="I23" s="295"/>
      <c r="J23" s="279" t="e">
        <f t="shared" si="0"/>
        <v>#DIV/0!</v>
      </c>
      <c r="K23" s="295">
        <f t="shared" si="5"/>
        <v>0</v>
      </c>
      <c r="L23" s="279" t="e">
        <f t="shared" si="1"/>
        <v>#DIV/0!</v>
      </c>
      <c r="M23" s="369"/>
      <c r="N23" s="370" t="e">
        <f t="shared" si="2"/>
        <v>#DIV/0!</v>
      </c>
      <c r="O23" s="369"/>
      <c r="P23" s="370" t="e">
        <f t="shared" si="6"/>
        <v>#DIV/0!</v>
      </c>
    </row>
    <row r="24" spans="1:16" x14ac:dyDescent="0.25">
      <c r="A24" s="556">
        <v>14</v>
      </c>
      <c r="B24" s="130">
        <f>'9'!B22</f>
        <v>0</v>
      </c>
      <c r="C24" s="130">
        <f>'9'!C22</f>
        <v>0</v>
      </c>
      <c r="D24" s="295"/>
      <c r="E24" s="295"/>
      <c r="F24" s="295">
        <f t="shared" si="3"/>
        <v>0</v>
      </c>
      <c r="G24" s="295"/>
      <c r="H24" s="279" t="e">
        <f t="shared" si="4"/>
        <v>#DIV/0!</v>
      </c>
      <c r="I24" s="295"/>
      <c r="J24" s="279" t="e">
        <f t="shared" si="0"/>
        <v>#DIV/0!</v>
      </c>
      <c r="K24" s="295">
        <f t="shared" si="5"/>
        <v>0</v>
      </c>
      <c r="L24" s="279" t="e">
        <f t="shared" si="1"/>
        <v>#DIV/0!</v>
      </c>
      <c r="M24" s="369"/>
      <c r="N24" s="370" t="e">
        <f t="shared" si="2"/>
        <v>#DIV/0!</v>
      </c>
      <c r="O24" s="369"/>
      <c r="P24" s="370" t="e">
        <f t="shared" si="6"/>
        <v>#DIV/0!</v>
      </c>
    </row>
    <row r="25" spans="1:16" x14ac:dyDescent="0.25">
      <c r="A25" s="556">
        <v>15</v>
      </c>
      <c r="B25" s="130">
        <f>'9'!B23</f>
        <v>0</v>
      </c>
      <c r="C25" s="130">
        <f>'9'!C23</f>
        <v>0</v>
      </c>
      <c r="D25" s="295"/>
      <c r="E25" s="295"/>
      <c r="F25" s="295">
        <f t="shared" si="3"/>
        <v>0</v>
      </c>
      <c r="G25" s="295"/>
      <c r="H25" s="279" t="e">
        <f t="shared" si="4"/>
        <v>#DIV/0!</v>
      </c>
      <c r="I25" s="295"/>
      <c r="J25" s="279" t="e">
        <f t="shared" si="0"/>
        <v>#DIV/0!</v>
      </c>
      <c r="K25" s="295">
        <f t="shared" si="5"/>
        <v>0</v>
      </c>
      <c r="L25" s="279" t="e">
        <f t="shared" si="1"/>
        <v>#DIV/0!</v>
      </c>
      <c r="M25" s="369"/>
      <c r="N25" s="370" t="e">
        <f t="shared" si="2"/>
        <v>#DIV/0!</v>
      </c>
      <c r="O25" s="369"/>
      <c r="P25" s="370" t="e">
        <f t="shared" si="6"/>
        <v>#DIV/0!</v>
      </c>
    </row>
    <row r="26" spans="1:16" x14ac:dyDescent="0.25">
      <c r="A26" s="556">
        <v>16</v>
      </c>
      <c r="B26" s="130">
        <f>'9'!B24</f>
        <v>0</v>
      </c>
      <c r="C26" s="130">
        <f>'9'!C24</f>
        <v>0</v>
      </c>
      <c r="D26" s="295"/>
      <c r="E26" s="295"/>
      <c r="F26" s="295">
        <f t="shared" si="3"/>
        <v>0</v>
      </c>
      <c r="G26" s="295"/>
      <c r="H26" s="279" t="e">
        <f t="shared" si="4"/>
        <v>#DIV/0!</v>
      </c>
      <c r="I26" s="295"/>
      <c r="J26" s="279" t="e">
        <f t="shared" si="0"/>
        <v>#DIV/0!</v>
      </c>
      <c r="K26" s="295">
        <f t="shared" si="5"/>
        <v>0</v>
      </c>
      <c r="L26" s="279" t="e">
        <f t="shared" si="1"/>
        <v>#DIV/0!</v>
      </c>
      <c r="M26" s="369"/>
      <c r="N26" s="370" t="e">
        <f t="shared" si="2"/>
        <v>#DIV/0!</v>
      </c>
      <c r="O26" s="369"/>
      <c r="P26" s="370" t="e">
        <f t="shared" si="6"/>
        <v>#DIV/0!</v>
      </c>
    </row>
    <row r="27" spans="1:16" x14ac:dyDescent="0.25">
      <c r="A27" s="556">
        <v>17</v>
      </c>
      <c r="B27" s="130">
        <f>'9'!B25</f>
        <v>0</v>
      </c>
      <c r="C27" s="130">
        <f>'9'!C25</f>
        <v>0</v>
      </c>
      <c r="D27" s="295"/>
      <c r="E27" s="295"/>
      <c r="F27" s="295">
        <f t="shared" si="3"/>
        <v>0</v>
      </c>
      <c r="G27" s="295"/>
      <c r="H27" s="279" t="e">
        <f t="shared" si="4"/>
        <v>#DIV/0!</v>
      </c>
      <c r="I27" s="295"/>
      <c r="J27" s="279" t="e">
        <f t="shared" si="0"/>
        <v>#DIV/0!</v>
      </c>
      <c r="K27" s="295">
        <f t="shared" si="5"/>
        <v>0</v>
      </c>
      <c r="L27" s="279" t="e">
        <f t="shared" si="1"/>
        <v>#DIV/0!</v>
      </c>
      <c r="M27" s="369"/>
      <c r="N27" s="370" t="e">
        <f t="shared" si="2"/>
        <v>#DIV/0!</v>
      </c>
      <c r="O27" s="369"/>
      <c r="P27" s="370" t="e">
        <f t="shared" si="6"/>
        <v>#DIV/0!</v>
      </c>
    </row>
    <row r="28" spans="1:16" x14ac:dyDescent="0.25">
      <c r="A28" s="556">
        <v>53</v>
      </c>
      <c r="B28" s="130">
        <f>'9'!B26</f>
        <v>0</v>
      </c>
      <c r="C28" s="130">
        <f>'9'!C26</f>
        <v>0</v>
      </c>
      <c r="D28" s="295"/>
      <c r="E28" s="295"/>
      <c r="F28" s="295">
        <f t="shared" si="3"/>
        <v>0</v>
      </c>
      <c r="G28" s="295"/>
      <c r="H28" s="279" t="e">
        <f t="shared" si="4"/>
        <v>#DIV/0!</v>
      </c>
      <c r="I28" s="295"/>
      <c r="J28" s="279" t="e">
        <f t="shared" si="0"/>
        <v>#DIV/0!</v>
      </c>
      <c r="K28" s="295">
        <f t="shared" si="5"/>
        <v>0</v>
      </c>
      <c r="L28" s="279" t="e">
        <f t="shared" si="1"/>
        <v>#DIV/0!</v>
      </c>
      <c r="M28" s="369"/>
      <c r="N28" s="370" t="e">
        <f t="shared" si="2"/>
        <v>#DIV/0!</v>
      </c>
      <c r="O28" s="369"/>
      <c r="P28" s="370" t="e">
        <f t="shared" si="6"/>
        <v>#DIV/0!</v>
      </c>
    </row>
    <row r="29" spans="1:16" x14ac:dyDescent="0.25">
      <c r="A29" s="556">
        <v>19</v>
      </c>
      <c r="B29" s="130">
        <f>'9'!B27</f>
        <v>0</v>
      </c>
      <c r="C29" s="130">
        <f>'9'!C27</f>
        <v>0</v>
      </c>
      <c r="D29" s="295"/>
      <c r="E29" s="295"/>
      <c r="F29" s="295">
        <f t="shared" si="3"/>
        <v>0</v>
      </c>
      <c r="G29" s="295"/>
      <c r="H29" s="279" t="e">
        <f t="shared" si="4"/>
        <v>#DIV/0!</v>
      </c>
      <c r="I29" s="295"/>
      <c r="J29" s="279" t="e">
        <f t="shared" si="0"/>
        <v>#DIV/0!</v>
      </c>
      <c r="K29" s="295">
        <f t="shared" si="5"/>
        <v>0</v>
      </c>
      <c r="L29" s="279" t="e">
        <f t="shared" si="1"/>
        <v>#DIV/0!</v>
      </c>
      <c r="M29" s="369"/>
      <c r="N29" s="370" t="e">
        <f t="shared" si="2"/>
        <v>#DIV/0!</v>
      </c>
      <c r="O29" s="369"/>
      <c r="P29" s="370" t="e">
        <f t="shared" si="6"/>
        <v>#DIV/0!</v>
      </c>
    </row>
    <row r="30" spans="1:16" x14ac:dyDescent="0.25">
      <c r="A30" s="556">
        <v>20</v>
      </c>
      <c r="B30" s="130">
        <f>'9'!B28</f>
        <v>0</v>
      </c>
      <c r="C30" s="130">
        <f>'9'!C28</f>
        <v>0</v>
      </c>
      <c r="D30" s="295"/>
      <c r="E30" s="295"/>
      <c r="F30" s="295">
        <f t="shared" si="3"/>
        <v>0</v>
      </c>
      <c r="G30" s="295"/>
      <c r="H30" s="279" t="e">
        <f>G30/D30*100</f>
        <v>#DIV/0!</v>
      </c>
      <c r="I30" s="295"/>
      <c r="J30" s="279" t="e">
        <f t="shared" si="0"/>
        <v>#DIV/0!</v>
      </c>
      <c r="K30" s="295">
        <f t="shared" si="5"/>
        <v>0</v>
      </c>
      <c r="L30" s="279" t="e">
        <f t="shared" si="1"/>
        <v>#DIV/0!</v>
      </c>
      <c r="M30" s="369"/>
      <c r="N30" s="370" t="e">
        <f t="shared" si="2"/>
        <v>#DIV/0!</v>
      </c>
      <c r="O30" s="369"/>
      <c r="P30" s="370" t="e">
        <f t="shared" si="6"/>
        <v>#DIV/0!</v>
      </c>
    </row>
    <row r="31" spans="1:16" x14ac:dyDescent="0.25">
      <c r="A31" s="576"/>
      <c r="B31" s="149"/>
      <c r="C31" s="149"/>
      <c r="D31" s="295"/>
      <c r="E31" s="295"/>
      <c r="F31" s="295"/>
      <c r="G31" s="295"/>
      <c r="H31" s="279"/>
      <c r="I31" s="295"/>
      <c r="J31" s="279"/>
      <c r="K31" s="295"/>
      <c r="L31" s="279"/>
      <c r="M31" s="369"/>
      <c r="N31" s="370"/>
      <c r="O31" s="369"/>
      <c r="P31" s="370"/>
    </row>
    <row r="32" spans="1:16" x14ac:dyDescent="0.25">
      <c r="A32" s="576"/>
      <c r="B32" s="149"/>
      <c r="C32" s="149"/>
      <c r="D32" s="295"/>
      <c r="E32" s="295"/>
      <c r="F32" s="295"/>
      <c r="G32" s="295"/>
      <c r="H32" s="279"/>
      <c r="I32" s="295"/>
      <c r="J32" s="279"/>
      <c r="K32" s="295"/>
      <c r="L32" s="279"/>
      <c r="M32" s="369"/>
      <c r="N32" s="370"/>
      <c r="O32" s="369"/>
      <c r="P32" s="370"/>
    </row>
    <row r="33" spans="1:16" x14ac:dyDescent="0.25">
      <c r="A33" s="576"/>
      <c r="B33" s="149"/>
      <c r="C33" s="149"/>
      <c r="D33" s="295"/>
      <c r="E33" s="295"/>
      <c r="F33" s="295"/>
      <c r="G33" s="295"/>
      <c r="H33" s="279"/>
      <c r="I33" s="295"/>
      <c r="J33" s="279"/>
      <c r="K33" s="295"/>
      <c r="L33" s="279"/>
      <c r="M33" s="369"/>
      <c r="N33" s="370"/>
      <c r="O33" s="369"/>
      <c r="P33" s="370"/>
    </row>
    <row r="34" spans="1:16" x14ac:dyDescent="0.25">
      <c r="A34" s="576"/>
      <c r="B34" s="149"/>
      <c r="C34" s="149"/>
      <c r="D34" s="295"/>
      <c r="E34" s="295"/>
      <c r="F34" s="295"/>
      <c r="G34" s="295"/>
      <c r="H34" s="279"/>
      <c r="I34" s="295"/>
      <c r="J34" s="279"/>
      <c r="K34" s="295"/>
      <c r="L34" s="279"/>
      <c r="M34" s="369"/>
      <c r="N34" s="370"/>
      <c r="O34" s="369"/>
      <c r="P34" s="370"/>
    </row>
    <row r="35" spans="1:16" x14ac:dyDescent="0.25">
      <c r="A35" s="576"/>
      <c r="B35" s="149"/>
      <c r="C35" s="149"/>
      <c r="D35" s="295"/>
      <c r="E35" s="295"/>
      <c r="F35" s="295"/>
      <c r="G35" s="295"/>
      <c r="H35" s="279"/>
      <c r="I35" s="295"/>
      <c r="J35" s="279"/>
      <c r="K35" s="295"/>
      <c r="L35" s="279"/>
      <c r="M35" s="369"/>
      <c r="N35" s="370"/>
      <c r="O35" s="369"/>
      <c r="P35" s="370"/>
    </row>
    <row r="36" spans="1:16" ht="16.5" thickBot="1" x14ac:dyDescent="0.3">
      <c r="A36" s="371" t="s">
        <v>484</v>
      </c>
      <c r="B36" s="371"/>
      <c r="C36" s="372"/>
      <c r="D36" s="306">
        <f>SUM(D11:D35)</f>
        <v>0</v>
      </c>
      <c r="E36" s="373">
        <f>SUM(E11:E35)</f>
        <v>0</v>
      </c>
      <c r="F36" s="373">
        <f>SUM(D36:E36)</f>
        <v>0</v>
      </c>
      <c r="G36" s="373">
        <f>SUM(G11:G35)</f>
        <v>0</v>
      </c>
      <c r="H36" s="374" t="e">
        <f>G36/D36*100</f>
        <v>#DIV/0!</v>
      </c>
      <c r="I36" s="373">
        <f>SUM(I11:I35)</f>
        <v>0</v>
      </c>
      <c r="J36" s="374" t="e">
        <f>I36/E36*100</f>
        <v>#DIV/0!</v>
      </c>
      <c r="K36" s="373">
        <f t="shared" si="5"/>
        <v>0</v>
      </c>
      <c r="L36" s="374" t="e">
        <f>K36/F36*100</f>
        <v>#DIV/0!</v>
      </c>
      <c r="M36" s="373">
        <f>SUM(M11:M35)</f>
        <v>0</v>
      </c>
      <c r="N36" s="375" t="e">
        <f>M36/I36*100</f>
        <v>#DIV/0!</v>
      </c>
      <c r="O36" s="373">
        <f>SUM(O11:O35)</f>
        <v>0</v>
      </c>
      <c r="P36" s="375" t="e">
        <f>O36/I36*100</f>
        <v>#DIV/0!</v>
      </c>
    </row>
    <row r="37" spans="1:16" x14ac:dyDescent="0.25">
      <c r="C37" s="146"/>
      <c r="D37" s="194"/>
      <c r="E37" s="194"/>
      <c r="F37" s="194"/>
      <c r="G37" s="194"/>
      <c r="H37" s="194"/>
      <c r="I37" s="194"/>
      <c r="J37" s="194"/>
      <c r="K37" s="194"/>
      <c r="L37" s="194"/>
    </row>
    <row r="38" spans="1:16" x14ac:dyDescent="0.25">
      <c r="A38" s="646" t="s">
        <v>411</v>
      </c>
    </row>
  </sheetData>
  <mergeCells count="10">
    <mergeCell ref="O7:P8"/>
    <mergeCell ref="G8:H8"/>
    <mergeCell ref="I8:J8"/>
    <mergeCell ref="K8:L8"/>
    <mergeCell ref="A7:A9"/>
    <mergeCell ref="B7:B9"/>
    <mergeCell ref="C7:C9"/>
    <mergeCell ref="D7:F8"/>
    <mergeCell ref="G7:L7"/>
    <mergeCell ref="M7:N8"/>
  </mergeCells>
  <printOptions horizontalCentered="1"/>
  <pageMargins left="0.7" right="0.7" top="0.75" bottom="0.75" header="0.3" footer="0.3"/>
  <pageSetup paperSize="9" scale="63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9D1C8-6D4A-4B10-910F-E06A9961517B}">
  <sheetPr codeName="Sheet46">
    <tabColor rgb="FF92D050"/>
    <pageSetUpPr fitToPage="1"/>
  </sheetPr>
  <dimension ref="A1:M38"/>
  <sheetViews>
    <sheetView topLeftCell="C1" zoomScale="70" zoomScaleNormal="70" workbookViewId="0">
      <selection activeCell="G30" sqref="G30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12" width="12.140625" style="70" customWidth="1"/>
    <col min="13" max="256" width="9.140625" style="70"/>
    <col min="257" max="257" width="5.7109375" style="70" customWidth="1"/>
    <col min="258" max="259" width="21.7109375" style="70" customWidth="1"/>
    <col min="260" max="268" width="10.7109375" style="70" customWidth="1"/>
    <col min="269" max="512" width="9.140625" style="70"/>
    <col min="513" max="513" width="5.7109375" style="70" customWidth="1"/>
    <col min="514" max="515" width="21.7109375" style="70" customWidth="1"/>
    <col min="516" max="524" width="10.7109375" style="70" customWidth="1"/>
    <col min="525" max="768" width="9.140625" style="70"/>
    <col min="769" max="769" width="5.7109375" style="70" customWidth="1"/>
    <col min="770" max="771" width="21.7109375" style="70" customWidth="1"/>
    <col min="772" max="780" width="10.7109375" style="70" customWidth="1"/>
    <col min="781" max="1024" width="9.140625" style="70"/>
    <col min="1025" max="1025" width="5.7109375" style="70" customWidth="1"/>
    <col min="1026" max="1027" width="21.7109375" style="70" customWidth="1"/>
    <col min="1028" max="1036" width="10.7109375" style="70" customWidth="1"/>
    <col min="1037" max="1280" width="9.140625" style="70"/>
    <col min="1281" max="1281" width="5.7109375" style="70" customWidth="1"/>
    <col min="1282" max="1283" width="21.7109375" style="70" customWidth="1"/>
    <col min="1284" max="1292" width="10.7109375" style="70" customWidth="1"/>
    <col min="1293" max="1536" width="9.140625" style="70"/>
    <col min="1537" max="1537" width="5.7109375" style="70" customWidth="1"/>
    <col min="1538" max="1539" width="21.7109375" style="70" customWidth="1"/>
    <col min="1540" max="1548" width="10.7109375" style="70" customWidth="1"/>
    <col min="1549" max="1792" width="9.140625" style="70"/>
    <col min="1793" max="1793" width="5.7109375" style="70" customWidth="1"/>
    <col min="1794" max="1795" width="21.7109375" style="70" customWidth="1"/>
    <col min="1796" max="1804" width="10.7109375" style="70" customWidth="1"/>
    <col min="1805" max="2048" width="9.140625" style="70"/>
    <col min="2049" max="2049" width="5.7109375" style="70" customWidth="1"/>
    <col min="2050" max="2051" width="21.7109375" style="70" customWidth="1"/>
    <col min="2052" max="2060" width="10.7109375" style="70" customWidth="1"/>
    <col min="2061" max="2304" width="9.140625" style="70"/>
    <col min="2305" max="2305" width="5.7109375" style="70" customWidth="1"/>
    <col min="2306" max="2307" width="21.7109375" style="70" customWidth="1"/>
    <col min="2308" max="2316" width="10.7109375" style="70" customWidth="1"/>
    <col min="2317" max="2560" width="9.140625" style="70"/>
    <col min="2561" max="2561" width="5.7109375" style="70" customWidth="1"/>
    <col min="2562" max="2563" width="21.7109375" style="70" customWidth="1"/>
    <col min="2564" max="2572" width="10.7109375" style="70" customWidth="1"/>
    <col min="2573" max="2816" width="9.140625" style="70"/>
    <col min="2817" max="2817" width="5.7109375" style="70" customWidth="1"/>
    <col min="2818" max="2819" width="21.7109375" style="70" customWidth="1"/>
    <col min="2820" max="2828" width="10.7109375" style="70" customWidth="1"/>
    <col min="2829" max="3072" width="9.140625" style="70"/>
    <col min="3073" max="3073" width="5.7109375" style="70" customWidth="1"/>
    <col min="3074" max="3075" width="21.7109375" style="70" customWidth="1"/>
    <col min="3076" max="3084" width="10.7109375" style="70" customWidth="1"/>
    <col min="3085" max="3328" width="9.140625" style="70"/>
    <col min="3329" max="3329" width="5.7109375" style="70" customWidth="1"/>
    <col min="3330" max="3331" width="21.7109375" style="70" customWidth="1"/>
    <col min="3332" max="3340" width="10.7109375" style="70" customWidth="1"/>
    <col min="3341" max="3584" width="9.140625" style="70"/>
    <col min="3585" max="3585" width="5.7109375" style="70" customWidth="1"/>
    <col min="3586" max="3587" width="21.7109375" style="70" customWidth="1"/>
    <col min="3588" max="3596" width="10.7109375" style="70" customWidth="1"/>
    <col min="3597" max="3840" width="9.140625" style="70"/>
    <col min="3841" max="3841" width="5.7109375" style="70" customWidth="1"/>
    <col min="3842" max="3843" width="21.7109375" style="70" customWidth="1"/>
    <col min="3844" max="3852" width="10.7109375" style="70" customWidth="1"/>
    <col min="3853" max="4096" width="9.140625" style="70"/>
    <col min="4097" max="4097" width="5.7109375" style="70" customWidth="1"/>
    <col min="4098" max="4099" width="21.7109375" style="70" customWidth="1"/>
    <col min="4100" max="4108" width="10.7109375" style="70" customWidth="1"/>
    <col min="4109" max="4352" width="9.140625" style="70"/>
    <col min="4353" max="4353" width="5.7109375" style="70" customWidth="1"/>
    <col min="4354" max="4355" width="21.7109375" style="70" customWidth="1"/>
    <col min="4356" max="4364" width="10.7109375" style="70" customWidth="1"/>
    <col min="4365" max="4608" width="9.140625" style="70"/>
    <col min="4609" max="4609" width="5.7109375" style="70" customWidth="1"/>
    <col min="4610" max="4611" width="21.7109375" style="70" customWidth="1"/>
    <col min="4612" max="4620" width="10.7109375" style="70" customWidth="1"/>
    <col min="4621" max="4864" width="9.140625" style="70"/>
    <col min="4865" max="4865" width="5.7109375" style="70" customWidth="1"/>
    <col min="4866" max="4867" width="21.7109375" style="70" customWidth="1"/>
    <col min="4868" max="4876" width="10.7109375" style="70" customWidth="1"/>
    <col min="4877" max="5120" width="9.140625" style="70"/>
    <col min="5121" max="5121" width="5.7109375" style="70" customWidth="1"/>
    <col min="5122" max="5123" width="21.7109375" style="70" customWidth="1"/>
    <col min="5124" max="5132" width="10.7109375" style="70" customWidth="1"/>
    <col min="5133" max="5376" width="9.140625" style="70"/>
    <col min="5377" max="5377" width="5.7109375" style="70" customWidth="1"/>
    <col min="5378" max="5379" width="21.7109375" style="70" customWidth="1"/>
    <col min="5380" max="5388" width="10.7109375" style="70" customWidth="1"/>
    <col min="5389" max="5632" width="9.140625" style="70"/>
    <col min="5633" max="5633" width="5.7109375" style="70" customWidth="1"/>
    <col min="5634" max="5635" width="21.7109375" style="70" customWidth="1"/>
    <col min="5636" max="5644" width="10.7109375" style="70" customWidth="1"/>
    <col min="5645" max="5888" width="9.140625" style="70"/>
    <col min="5889" max="5889" width="5.7109375" style="70" customWidth="1"/>
    <col min="5890" max="5891" width="21.7109375" style="70" customWidth="1"/>
    <col min="5892" max="5900" width="10.7109375" style="70" customWidth="1"/>
    <col min="5901" max="6144" width="9.140625" style="70"/>
    <col min="6145" max="6145" width="5.7109375" style="70" customWidth="1"/>
    <col min="6146" max="6147" width="21.7109375" style="70" customWidth="1"/>
    <col min="6148" max="6156" width="10.7109375" style="70" customWidth="1"/>
    <col min="6157" max="6400" width="9.140625" style="70"/>
    <col min="6401" max="6401" width="5.7109375" style="70" customWidth="1"/>
    <col min="6402" max="6403" width="21.7109375" style="70" customWidth="1"/>
    <col min="6404" max="6412" width="10.7109375" style="70" customWidth="1"/>
    <col min="6413" max="6656" width="9.140625" style="70"/>
    <col min="6657" max="6657" width="5.7109375" style="70" customWidth="1"/>
    <col min="6658" max="6659" width="21.7109375" style="70" customWidth="1"/>
    <col min="6660" max="6668" width="10.7109375" style="70" customWidth="1"/>
    <col min="6669" max="6912" width="9.140625" style="70"/>
    <col min="6913" max="6913" width="5.7109375" style="70" customWidth="1"/>
    <col min="6914" max="6915" width="21.7109375" style="70" customWidth="1"/>
    <col min="6916" max="6924" width="10.7109375" style="70" customWidth="1"/>
    <col min="6925" max="7168" width="9.140625" style="70"/>
    <col min="7169" max="7169" width="5.7109375" style="70" customWidth="1"/>
    <col min="7170" max="7171" width="21.7109375" style="70" customWidth="1"/>
    <col min="7172" max="7180" width="10.7109375" style="70" customWidth="1"/>
    <col min="7181" max="7424" width="9.140625" style="70"/>
    <col min="7425" max="7425" width="5.7109375" style="70" customWidth="1"/>
    <col min="7426" max="7427" width="21.7109375" style="70" customWidth="1"/>
    <col min="7428" max="7436" width="10.7109375" style="70" customWidth="1"/>
    <col min="7437" max="7680" width="9.140625" style="70"/>
    <col min="7681" max="7681" width="5.7109375" style="70" customWidth="1"/>
    <col min="7682" max="7683" width="21.7109375" style="70" customWidth="1"/>
    <col min="7684" max="7692" width="10.7109375" style="70" customWidth="1"/>
    <col min="7693" max="7936" width="9.140625" style="70"/>
    <col min="7937" max="7937" width="5.7109375" style="70" customWidth="1"/>
    <col min="7938" max="7939" width="21.7109375" style="70" customWidth="1"/>
    <col min="7940" max="7948" width="10.7109375" style="70" customWidth="1"/>
    <col min="7949" max="8192" width="9.140625" style="70"/>
    <col min="8193" max="8193" width="5.7109375" style="70" customWidth="1"/>
    <col min="8194" max="8195" width="21.7109375" style="70" customWidth="1"/>
    <col min="8196" max="8204" width="10.7109375" style="70" customWidth="1"/>
    <col min="8205" max="8448" width="9.140625" style="70"/>
    <col min="8449" max="8449" width="5.7109375" style="70" customWidth="1"/>
    <col min="8450" max="8451" width="21.7109375" style="70" customWidth="1"/>
    <col min="8452" max="8460" width="10.7109375" style="70" customWidth="1"/>
    <col min="8461" max="8704" width="9.140625" style="70"/>
    <col min="8705" max="8705" width="5.7109375" style="70" customWidth="1"/>
    <col min="8706" max="8707" width="21.7109375" style="70" customWidth="1"/>
    <col min="8708" max="8716" width="10.7109375" style="70" customWidth="1"/>
    <col min="8717" max="8960" width="9.140625" style="70"/>
    <col min="8961" max="8961" width="5.7109375" style="70" customWidth="1"/>
    <col min="8962" max="8963" width="21.7109375" style="70" customWidth="1"/>
    <col min="8964" max="8972" width="10.7109375" style="70" customWidth="1"/>
    <col min="8973" max="9216" width="9.140625" style="70"/>
    <col min="9217" max="9217" width="5.7109375" style="70" customWidth="1"/>
    <col min="9218" max="9219" width="21.7109375" style="70" customWidth="1"/>
    <col min="9220" max="9228" width="10.7109375" style="70" customWidth="1"/>
    <col min="9229" max="9472" width="9.140625" style="70"/>
    <col min="9473" max="9473" width="5.7109375" style="70" customWidth="1"/>
    <col min="9474" max="9475" width="21.7109375" style="70" customWidth="1"/>
    <col min="9476" max="9484" width="10.7109375" style="70" customWidth="1"/>
    <col min="9485" max="9728" width="9.140625" style="70"/>
    <col min="9729" max="9729" width="5.7109375" style="70" customWidth="1"/>
    <col min="9730" max="9731" width="21.7109375" style="70" customWidth="1"/>
    <col min="9732" max="9740" width="10.7109375" style="70" customWidth="1"/>
    <col min="9741" max="9984" width="9.140625" style="70"/>
    <col min="9985" max="9985" width="5.7109375" style="70" customWidth="1"/>
    <col min="9986" max="9987" width="21.7109375" style="70" customWidth="1"/>
    <col min="9988" max="9996" width="10.7109375" style="70" customWidth="1"/>
    <col min="9997" max="10240" width="9.140625" style="70"/>
    <col min="10241" max="10241" width="5.7109375" style="70" customWidth="1"/>
    <col min="10242" max="10243" width="21.7109375" style="70" customWidth="1"/>
    <col min="10244" max="10252" width="10.7109375" style="70" customWidth="1"/>
    <col min="10253" max="10496" width="9.140625" style="70"/>
    <col min="10497" max="10497" width="5.7109375" style="70" customWidth="1"/>
    <col min="10498" max="10499" width="21.7109375" style="70" customWidth="1"/>
    <col min="10500" max="10508" width="10.7109375" style="70" customWidth="1"/>
    <col min="10509" max="10752" width="9.140625" style="70"/>
    <col min="10753" max="10753" width="5.7109375" style="70" customWidth="1"/>
    <col min="10754" max="10755" width="21.7109375" style="70" customWidth="1"/>
    <col min="10756" max="10764" width="10.7109375" style="70" customWidth="1"/>
    <col min="10765" max="11008" width="9.140625" style="70"/>
    <col min="11009" max="11009" width="5.7109375" style="70" customWidth="1"/>
    <col min="11010" max="11011" width="21.7109375" style="70" customWidth="1"/>
    <col min="11012" max="11020" width="10.7109375" style="70" customWidth="1"/>
    <col min="11021" max="11264" width="9.140625" style="70"/>
    <col min="11265" max="11265" width="5.7109375" style="70" customWidth="1"/>
    <col min="11266" max="11267" width="21.7109375" style="70" customWidth="1"/>
    <col min="11268" max="11276" width="10.7109375" style="70" customWidth="1"/>
    <col min="11277" max="11520" width="9.140625" style="70"/>
    <col min="11521" max="11521" width="5.7109375" style="70" customWidth="1"/>
    <col min="11522" max="11523" width="21.7109375" style="70" customWidth="1"/>
    <col min="11524" max="11532" width="10.7109375" style="70" customWidth="1"/>
    <col min="11533" max="11776" width="9.140625" style="70"/>
    <col min="11777" max="11777" width="5.7109375" style="70" customWidth="1"/>
    <col min="11778" max="11779" width="21.7109375" style="70" customWidth="1"/>
    <col min="11780" max="11788" width="10.7109375" style="70" customWidth="1"/>
    <col min="11789" max="12032" width="9.140625" style="70"/>
    <col min="12033" max="12033" width="5.7109375" style="70" customWidth="1"/>
    <col min="12034" max="12035" width="21.7109375" style="70" customWidth="1"/>
    <col min="12036" max="12044" width="10.7109375" style="70" customWidth="1"/>
    <col min="12045" max="12288" width="9.140625" style="70"/>
    <col min="12289" max="12289" width="5.7109375" style="70" customWidth="1"/>
    <col min="12290" max="12291" width="21.7109375" style="70" customWidth="1"/>
    <col min="12292" max="12300" width="10.7109375" style="70" customWidth="1"/>
    <col min="12301" max="12544" width="9.140625" style="70"/>
    <col min="12545" max="12545" width="5.7109375" style="70" customWidth="1"/>
    <col min="12546" max="12547" width="21.7109375" style="70" customWidth="1"/>
    <col min="12548" max="12556" width="10.7109375" style="70" customWidth="1"/>
    <col min="12557" max="12800" width="9.140625" style="70"/>
    <col min="12801" max="12801" width="5.7109375" style="70" customWidth="1"/>
    <col min="12802" max="12803" width="21.7109375" style="70" customWidth="1"/>
    <col min="12804" max="12812" width="10.7109375" style="70" customWidth="1"/>
    <col min="12813" max="13056" width="9.140625" style="70"/>
    <col min="13057" max="13057" width="5.7109375" style="70" customWidth="1"/>
    <col min="13058" max="13059" width="21.7109375" style="70" customWidth="1"/>
    <col min="13060" max="13068" width="10.7109375" style="70" customWidth="1"/>
    <col min="13069" max="13312" width="9.140625" style="70"/>
    <col min="13313" max="13313" width="5.7109375" style="70" customWidth="1"/>
    <col min="13314" max="13315" width="21.7109375" style="70" customWidth="1"/>
    <col min="13316" max="13324" width="10.7109375" style="70" customWidth="1"/>
    <col min="13325" max="13568" width="9.140625" style="70"/>
    <col min="13569" max="13569" width="5.7109375" style="70" customWidth="1"/>
    <col min="13570" max="13571" width="21.7109375" style="70" customWidth="1"/>
    <col min="13572" max="13580" width="10.7109375" style="70" customWidth="1"/>
    <col min="13581" max="13824" width="9.140625" style="70"/>
    <col min="13825" max="13825" width="5.7109375" style="70" customWidth="1"/>
    <col min="13826" max="13827" width="21.7109375" style="70" customWidth="1"/>
    <col min="13828" max="13836" width="10.7109375" style="70" customWidth="1"/>
    <col min="13837" max="14080" width="9.140625" style="70"/>
    <col min="14081" max="14081" width="5.7109375" style="70" customWidth="1"/>
    <col min="14082" max="14083" width="21.7109375" style="70" customWidth="1"/>
    <col min="14084" max="14092" width="10.7109375" style="70" customWidth="1"/>
    <col min="14093" max="14336" width="9.140625" style="70"/>
    <col min="14337" max="14337" width="5.7109375" style="70" customWidth="1"/>
    <col min="14338" max="14339" width="21.7109375" style="70" customWidth="1"/>
    <col min="14340" max="14348" width="10.7109375" style="70" customWidth="1"/>
    <col min="14349" max="14592" width="9.140625" style="70"/>
    <col min="14593" max="14593" width="5.7109375" style="70" customWidth="1"/>
    <col min="14594" max="14595" width="21.7109375" style="70" customWidth="1"/>
    <col min="14596" max="14604" width="10.7109375" style="70" customWidth="1"/>
    <col min="14605" max="14848" width="9.140625" style="70"/>
    <col min="14849" max="14849" width="5.7109375" style="70" customWidth="1"/>
    <col min="14850" max="14851" width="21.7109375" style="70" customWidth="1"/>
    <col min="14852" max="14860" width="10.7109375" style="70" customWidth="1"/>
    <col min="14861" max="15104" width="9.140625" style="70"/>
    <col min="15105" max="15105" width="5.7109375" style="70" customWidth="1"/>
    <col min="15106" max="15107" width="21.7109375" style="70" customWidth="1"/>
    <col min="15108" max="15116" width="10.7109375" style="70" customWidth="1"/>
    <col min="15117" max="15360" width="9.140625" style="70"/>
    <col min="15361" max="15361" width="5.7109375" style="70" customWidth="1"/>
    <col min="15362" max="15363" width="21.7109375" style="70" customWidth="1"/>
    <col min="15364" max="15372" width="10.7109375" style="70" customWidth="1"/>
    <col min="15373" max="15616" width="9.140625" style="70"/>
    <col min="15617" max="15617" width="5.7109375" style="70" customWidth="1"/>
    <col min="15618" max="15619" width="21.7109375" style="70" customWidth="1"/>
    <col min="15620" max="15628" width="10.7109375" style="70" customWidth="1"/>
    <col min="15629" max="15872" width="9.140625" style="70"/>
    <col min="15873" max="15873" width="5.7109375" style="70" customWidth="1"/>
    <col min="15874" max="15875" width="21.7109375" style="70" customWidth="1"/>
    <col min="15876" max="15884" width="10.7109375" style="70" customWidth="1"/>
    <col min="15885" max="16128" width="9.140625" style="70"/>
    <col min="16129" max="16129" width="5.7109375" style="70" customWidth="1"/>
    <col min="16130" max="16131" width="21.7109375" style="70" customWidth="1"/>
    <col min="16132" max="16140" width="10.7109375" style="70" customWidth="1"/>
    <col min="16141" max="16384" width="9.140625" style="70"/>
  </cols>
  <sheetData>
    <row r="1" spans="1:13" ht="15.75" x14ac:dyDescent="0.25">
      <c r="A1" s="289" t="s">
        <v>1090</v>
      </c>
    </row>
    <row r="3" spans="1:13" ht="15.75" x14ac:dyDescent="0.25">
      <c r="A3" s="1094" t="s">
        <v>749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94"/>
    </row>
    <row r="4" spans="1:13" ht="15.75" x14ac:dyDescent="0.25">
      <c r="A4" s="222"/>
      <c r="B4" s="222"/>
      <c r="C4" s="222"/>
      <c r="D4" s="222"/>
      <c r="E4" s="587" t="str">
        <f>'1'!$E$5</f>
        <v>KABUPATEN/KOTA</v>
      </c>
      <c r="F4" s="588" t="str">
        <f>'1'!$F$5</f>
        <v>….......</v>
      </c>
      <c r="G4" s="586"/>
      <c r="H4" s="586"/>
      <c r="I4" s="586"/>
      <c r="J4" s="586"/>
      <c r="K4" s="586"/>
      <c r="L4" s="586"/>
    </row>
    <row r="5" spans="1:13" ht="15.75" x14ac:dyDescent="0.25">
      <c r="A5" s="222"/>
      <c r="B5" s="222"/>
      <c r="C5" s="222"/>
      <c r="D5" s="222"/>
      <c r="E5" s="587" t="str">
        <f>'1'!$E$6</f>
        <v>TAHUN</v>
      </c>
      <c r="F5" s="588" t="str">
        <f>'1'!$F$6</f>
        <v>….......</v>
      </c>
      <c r="G5" s="586"/>
      <c r="H5" s="586"/>
      <c r="I5" s="586"/>
      <c r="J5" s="586"/>
      <c r="K5" s="586"/>
      <c r="L5" s="586"/>
    </row>
    <row r="6" spans="1:13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13" ht="12.75" customHeight="1" x14ac:dyDescent="0.25">
      <c r="A7" s="1070" t="s">
        <v>2</v>
      </c>
      <c r="B7" s="1070" t="s">
        <v>254</v>
      </c>
      <c r="C7" s="1070" t="s">
        <v>409</v>
      </c>
      <c r="D7" s="1078" t="s">
        <v>750</v>
      </c>
      <c r="E7" s="1311"/>
      <c r="F7" s="1311"/>
      <c r="G7" s="1311"/>
      <c r="H7" s="1311"/>
      <c r="I7" s="1311"/>
      <c r="J7" s="1311"/>
      <c r="K7" s="1311"/>
      <c r="L7" s="1312"/>
      <c r="M7" s="82"/>
    </row>
    <row r="8" spans="1:13" x14ac:dyDescent="0.25">
      <c r="A8" s="1070"/>
      <c r="B8" s="1070"/>
      <c r="C8" s="1070"/>
      <c r="D8" s="1079"/>
      <c r="E8" s="1272"/>
      <c r="F8" s="1272"/>
      <c r="G8" s="1272"/>
      <c r="H8" s="1272"/>
      <c r="I8" s="1272"/>
      <c r="J8" s="1272"/>
      <c r="K8" s="1272"/>
      <c r="L8" s="1131"/>
      <c r="M8" s="82"/>
    </row>
    <row r="9" spans="1:13" ht="28.5" customHeight="1" x14ac:dyDescent="0.25">
      <c r="A9" s="1070"/>
      <c r="B9" s="1070"/>
      <c r="C9" s="1070"/>
      <c r="D9" s="1097" t="s">
        <v>256</v>
      </c>
      <c r="E9" s="1098"/>
      <c r="F9" s="1099"/>
      <c r="G9" s="1270" t="s">
        <v>751</v>
      </c>
      <c r="H9" s="1298"/>
      <c r="I9" s="1298"/>
      <c r="J9" s="1298"/>
      <c r="K9" s="1298"/>
      <c r="L9" s="1271"/>
      <c r="M9" s="82"/>
    </row>
    <row r="10" spans="1:13" ht="15.75" x14ac:dyDescent="0.25">
      <c r="A10" s="1071"/>
      <c r="B10" s="1071"/>
      <c r="C10" s="1071"/>
      <c r="D10" s="763" t="s">
        <v>6</v>
      </c>
      <c r="E10" s="763" t="s">
        <v>7</v>
      </c>
      <c r="F10" s="763" t="s">
        <v>370</v>
      </c>
      <c r="G10" s="763" t="s">
        <v>6</v>
      </c>
      <c r="H10" s="763" t="s">
        <v>27</v>
      </c>
      <c r="I10" s="763" t="s">
        <v>7</v>
      </c>
      <c r="J10" s="763" t="s">
        <v>27</v>
      </c>
      <c r="K10" s="763" t="s">
        <v>370</v>
      </c>
      <c r="L10" s="763" t="s">
        <v>27</v>
      </c>
      <c r="M10" s="82"/>
    </row>
    <row r="11" spans="1:13" s="908" customFormat="1" ht="12" x14ac:dyDescent="0.25">
      <c r="A11" s="906">
        <v>1</v>
      </c>
      <c r="B11" s="906">
        <v>2</v>
      </c>
      <c r="C11" s="906">
        <v>3</v>
      </c>
      <c r="D11" s="906">
        <v>4</v>
      </c>
      <c r="E11" s="906">
        <v>5</v>
      </c>
      <c r="F11" s="906">
        <v>6</v>
      </c>
      <c r="G11" s="906">
        <v>7</v>
      </c>
      <c r="H11" s="906">
        <v>8</v>
      </c>
      <c r="I11" s="906">
        <v>9</v>
      </c>
      <c r="J11" s="906">
        <v>10</v>
      </c>
      <c r="K11" s="906">
        <v>11</v>
      </c>
      <c r="L11" s="906">
        <v>12</v>
      </c>
      <c r="M11" s="911"/>
    </row>
    <row r="12" spans="1:13" x14ac:dyDescent="0.25">
      <c r="A12" s="560">
        <v>1</v>
      </c>
      <c r="B12" s="130">
        <f>'9'!B9</f>
        <v>0</v>
      </c>
      <c r="C12" s="130">
        <f>'9'!C9</f>
        <v>0</v>
      </c>
      <c r="D12" s="214"/>
      <c r="E12" s="214"/>
      <c r="F12" s="214">
        <f t="shared" ref="F12:F31" si="0">SUM(D12:E12)</f>
        <v>0</v>
      </c>
      <c r="G12" s="214"/>
      <c r="H12" s="376" t="e">
        <f>G12/D12*100</f>
        <v>#DIV/0!</v>
      </c>
      <c r="I12" s="214"/>
      <c r="J12" s="376" t="e">
        <f>I12/E12*100</f>
        <v>#DIV/0!</v>
      </c>
      <c r="K12" s="214">
        <f t="shared" ref="K12:K31" si="1">SUM(G12,I12)</f>
        <v>0</v>
      </c>
      <c r="L12" s="376" t="e">
        <f>K12/F12*100</f>
        <v>#DIV/0!</v>
      </c>
      <c r="M12" s="82"/>
    </row>
    <row r="13" spans="1:13" x14ac:dyDescent="0.25">
      <c r="A13" s="556">
        <v>2</v>
      </c>
      <c r="B13" s="130">
        <f>'9'!B10</f>
        <v>0</v>
      </c>
      <c r="C13" s="130">
        <f>'9'!C10</f>
        <v>0</v>
      </c>
      <c r="D13" s="214"/>
      <c r="E13" s="214"/>
      <c r="F13" s="214">
        <f t="shared" si="0"/>
        <v>0</v>
      </c>
      <c r="G13" s="214"/>
      <c r="H13" s="376" t="e">
        <f t="shared" ref="H13:H31" si="2">G13/D13*100</f>
        <v>#DIV/0!</v>
      </c>
      <c r="I13" s="214"/>
      <c r="J13" s="376" t="e">
        <f t="shared" ref="J13:J31" si="3">I13/E13*100</f>
        <v>#DIV/0!</v>
      </c>
      <c r="K13" s="214">
        <f t="shared" si="1"/>
        <v>0</v>
      </c>
      <c r="L13" s="376" t="e">
        <f t="shared" ref="L13:L31" si="4">K13/F13*100</f>
        <v>#DIV/0!</v>
      </c>
      <c r="M13" s="82"/>
    </row>
    <row r="14" spans="1:13" x14ac:dyDescent="0.25">
      <c r="A14" s="556">
        <v>3</v>
      </c>
      <c r="B14" s="130">
        <f>'9'!B11</f>
        <v>0</v>
      </c>
      <c r="C14" s="130">
        <f>'9'!C11</f>
        <v>0</v>
      </c>
      <c r="D14" s="214"/>
      <c r="E14" s="214"/>
      <c r="F14" s="214">
        <f t="shared" si="0"/>
        <v>0</v>
      </c>
      <c r="G14" s="214"/>
      <c r="H14" s="376" t="e">
        <f t="shared" si="2"/>
        <v>#DIV/0!</v>
      </c>
      <c r="I14" s="214"/>
      <c r="J14" s="376" t="e">
        <f t="shared" si="3"/>
        <v>#DIV/0!</v>
      </c>
      <c r="K14" s="214">
        <f t="shared" si="1"/>
        <v>0</v>
      </c>
      <c r="L14" s="376" t="e">
        <f t="shared" si="4"/>
        <v>#DIV/0!</v>
      </c>
      <c r="M14" s="82"/>
    </row>
    <row r="15" spans="1:13" x14ac:dyDescent="0.25">
      <c r="A15" s="556">
        <v>4</v>
      </c>
      <c r="B15" s="130">
        <f>'9'!B12</f>
        <v>0</v>
      </c>
      <c r="C15" s="130">
        <f>'9'!C12</f>
        <v>0</v>
      </c>
      <c r="D15" s="214"/>
      <c r="E15" s="214"/>
      <c r="F15" s="214">
        <f t="shared" si="0"/>
        <v>0</v>
      </c>
      <c r="G15" s="214"/>
      <c r="H15" s="376" t="e">
        <f t="shared" si="2"/>
        <v>#DIV/0!</v>
      </c>
      <c r="I15" s="214"/>
      <c r="J15" s="376" t="e">
        <f t="shared" si="3"/>
        <v>#DIV/0!</v>
      </c>
      <c r="K15" s="214">
        <f t="shared" si="1"/>
        <v>0</v>
      </c>
      <c r="L15" s="376" t="e">
        <f t="shared" si="4"/>
        <v>#DIV/0!</v>
      </c>
      <c r="M15" s="82"/>
    </row>
    <row r="16" spans="1:13" x14ac:dyDescent="0.25">
      <c r="A16" s="556">
        <v>5</v>
      </c>
      <c r="B16" s="130">
        <f>'9'!B13</f>
        <v>0</v>
      </c>
      <c r="C16" s="130">
        <f>'9'!C13</f>
        <v>0</v>
      </c>
      <c r="D16" s="214"/>
      <c r="E16" s="214"/>
      <c r="F16" s="214">
        <f t="shared" si="0"/>
        <v>0</v>
      </c>
      <c r="G16" s="214"/>
      <c r="H16" s="376" t="e">
        <f t="shared" si="2"/>
        <v>#DIV/0!</v>
      </c>
      <c r="I16" s="214"/>
      <c r="J16" s="376" t="e">
        <f t="shared" si="3"/>
        <v>#DIV/0!</v>
      </c>
      <c r="K16" s="214">
        <f t="shared" si="1"/>
        <v>0</v>
      </c>
      <c r="L16" s="376" t="e">
        <f t="shared" si="4"/>
        <v>#DIV/0!</v>
      </c>
      <c r="M16" s="82"/>
    </row>
    <row r="17" spans="1:13" x14ac:dyDescent="0.25">
      <c r="A17" s="556">
        <v>6</v>
      </c>
      <c r="B17" s="130">
        <f>'9'!B14</f>
        <v>0</v>
      </c>
      <c r="C17" s="130">
        <f>'9'!C14</f>
        <v>0</v>
      </c>
      <c r="D17" s="214"/>
      <c r="E17" s="214"/>
      <c r="F17" s="214">
        <f t="shared" si="0"/>
        <v>0</v>
      </c>
      <c r="G17" s="214"/>
      <c r="H17" s="376" t="e">
        <f t="shared" si="2"/>
        <v>#DIV/0!</v>
      </c>
      <c r="I17" s="214"/>
      <c r="J17" s="376" t="e">
        <f t="shared" si="3"/>
        <v>#DIV/0!</v>
      </c>
      <c r="K17" s="214">
        <f t="shared" si="1"/>
        <v>0</v>
      </c>
      <c r="L17" s="376" t="e">
        <f t="shared" si="4"/>
        <v>#DIV/0!</v>
      </c>
      <c r="M17" s="82"/>
    </row>
    <row r="18" spans="1:13" x14ac:dyDescent="0.25">
      <c r="A18" s="556">
        <v>7</v>
      </c>
      <c r="B18" s="130">
        <f>'9'!B15</f>
        <v>0</v>
      </c>
      <c r="C18" s="130">
        <f>'9'!C15</f>
        <v>0</v>
      </c>
      <c r="D18" s="214"/>
      <c r="E18" s="214"/>
      <c r="F18" s="214">
        <f t="shared" si="0"/>
        <v>0</v>
      </c>
      <c r="G18" s="214"/>
      <c r="H18" s="376" t="e">
        <f t="shared" si="2"/>
        <v>#DIV/0!</v>
      </c>
      <c r="I18" s="214"/>
      <c r="J18" s="376" t="e">
        <f t="shared" si="3"/>
        <v>#DIV/0!</v>
      </c>
      <c r="K18" s="214">
        <f t="shared" si="1"/>
        <v>0</v>
      </c>
      <c r="L18" s="376" t="e">
        <f t="shared" si="4"/>
        <v>#DIV/0!</v>
      </c>
      <c r="M18" s="82"/>
    </row>
    <row r="19" spans="1:13" x14ac:dyDescent="0.25">
      <c r="A19" s="556">
        <v>8</v>
      </c>
      <c r="B19" s="130">
        <f>'9'!B16</f>
        <v>0</v>
      </c>
      <c r="C19" s="130">
        <f>'9'!C16</f>
        <v>0</v>
      </c>
      <c r="D19" s="214"/>
      <c r="E19" s="214"/>
      <c r="F19" s="214">
        <f t="shared" si="0"/>
        <v>0</v>
      </c>
      <c r="G19" s="214"/>
      <c r="H19" s="376" t="e">
        <f t="shared" si="2"/>
        <v>#DIV/0!</v>
      </c>
      <c r="I19" s="214"/>
      <c r="J19" s="376" t="e">
        <f t="shared" si="3"/>
        <v>#DIV/0!</v>
      </c>
      <c r="K19" s="214">
        <f t="shared" si="1"/>
        <v>0</v>
      </c>
      <c r="L19" s="376" t="e">
        <f t="shared" si="4"/>
        <v>#DIV/0!</v>
      </c>
      <c r="M19" s="82"/>
    </row>
    <row r="20" spans="1:13" x14ac:dyDescent="0.25">
      <c r="A20" s="556">
        <v>9</v>
      </c>
      <c r="B20" s="130">
        <f>'9'!B17</f>
        <v>0</v>
      </c>
      <c r="C20" s="130">
        <f>'9'!C17</f>
        <v>0</v>
      </c>
      <c r="D20" s="214"/>
      <c r="E20" s="214"/>
      <c r="F20" s="214">
        <f t="shared" si="0"/>
        <v>0</v>
      </c>
      <c r="G20" s="214"/>
      <c r="H20" s="376" t="e">
        <f t="shared" si="2"/>
        <v>#DIV/0!</v>
      </c>
      <c r="I20" s="214"/>
      <c r="J20" s="376" t="e">
        <f t="shared" si="3"/>
        <v>#DIV/0!</v>
      </c>
      <c r="K20" s="214">
        <f t="shared" si="1"/>
        <v>0</v>
      </c>
      <c r="L20" s="376" t="e">
        <f t="shared" si="4"/>
        <v>#DIV/0!</v>
      </c>
      <c r="M20" s="82"/>
    </row>
    <row r="21" spans="1:13" x14ac:dyDescent="0.25">
      <c r="A21" s="556">
        <v>10</v>
      </c>
      <c r="B21" s="130">
        <f>'9'!B18</f>
        <v>0</v>
      </c>
      <c r="C21" s="130">
        <f>'9'!C18</f>
        <v>0</v>
      </c>
      <c r="D21" s="214"/>
      <c r="E21" s="214"/>
      <c r="F21" s="214">
        <f t="shared" si="0"/>
        <v>0</v>
      </c>
      <c r="G21" s="214"/>
      <c r="H21" s="376" t="e">
        <f t="shared" si="2"/>
        <v>#DIV/0!</v>
      </c>
      <c r="I21" s="214"/>
      <c r="J21" s="376" t="e">
        <f t="shared" si="3"/>
        <v>#DIV/0!</v>
      </c>
      <c r="K21" s="214">
        <f t="shared" si="1"/>
        <v>0</v>
      </c>
      <c r="L21" s="376" t="e">
        <f t="shared" si="4"/>
        <v>#DIV/0!</v>
      </c>
      <c r="M21" s="82"/>
    </row>
    <row r="22" spans="1:13" x14ac:dyDescent="0.25">
      <c r="A22" s="556">
        <v>11</v>
      </c>
      <c r="B22" s="130">
        <f>'9'!B19</f>
        <v>0</v>
      </c>
      <c r="C22" s="130">
        <f>'9'!C19</f>
        <v>0</v>
      </c>
      <c r="D22" s="214"/>
      <c r="E22" s="214"/>
      <c r="F22" s="214">
        <f t="shared" si="0"/>
        <v>0</v>
      </c>
      <c r="G22" s="214"/>
      <c r="H22" s="376" t="e">
        <f t="shared" si="2"/>
        <v>#DIV/0!</v>
      </c>
      <c r="I22" s="214"/>
      <c r="J22" s="376" t="e">
        <f t="shared" si="3"/>
        <v>#DIV/0!</v>
      </c>
      <c r="K22" s="214">
        <f t="shared" si="1"/>
        <v>0</v>
      </c>
      <c r="L22" s="376" t="e">
        <f t="shared" si="4"/>
        <v>#DIV/0!</v>
      </c>
      <c r="M22" s="82"/>
    </row>
    <row r="23" spans="1:13" x14ac:dyDescent="0.25">
      <c r="A23" s="556">
        <v>12</v>
      </c>
      <c r="B23" s="130">
        <f>'9'!B20</f>
        <v>0</v>
      </c>
      <c r="C23" s="130">
        <f>'9'!C20</f>
        <v>0</v>
      </c>
      <c r="D23" s="214"/>
      <c r="E23" s="214"/>
      <c r="F23" s="214">
        <f t="shared" si="0"/>
        <v>0</v>
      </c>
      <c r="G23" s="214"/>
      <c r="H23" s="376" t="e">
        <f t="shared" si="2"/>
        <v>#DIV/0!</v>
      </c>
      <c r="I23" s="214"/>
      <c r="J23" s="376" t="e">
        <f t="shared" si="3"/>
        <v>#DIV/0!</v>
      </c>
      <c r="K23" s="214">
        <f t="shared" si="1"/>
        <v>0</v>
      </c>
      <c r="L23" s="376" t="e">
        <f t="shared" si="4"/>
        <v>#DIV/0!</v>
      </c>
      <c r="M23" s="82"/>
    </row>
    <row r="24" spans="1:13" x14ac:dyDescent="0.25">
      <c r="A24" s="556">
        <v>13</v>
      </c>
      <c r="B24" s="130">
        <f>'9'!B21</f>
        <v>0</v>
      </c>
      <c r="C24" s="130">
        <f>'9'!C21</f>
        <v>0</v>
      </c>
      <c r="D24" s="214"/>
      <c r="E24" s="214"/>
      <c r="F24" s="214">
        <f t="shared" si="0"/>
        <v>0</v>
      </c>
      <c r="G24" s="214"/>
      <c r="H24" s="376" t="e">
        <f t="shared" si="2"/>
        <v>#DIV/0!</v>
      </c>
      <c r="I24" s="214"/>
      <c r="J24" s="376" t="e">
        <f t="shared" si="3"/>
        <v>#DIV/0!</v>
      </c>
      <c r="K24" s="214">
        <f t="shared" si="1"/>
        <v>0</v>
      </c>
      <c r="L24" s="376" t="e">
        <f t="shared" si="4"/>
        <v>#DIV/0!</v>
      </c>
      <c r="M24" s="82"/>
    </row>
    <row r="25" spans="1:13" x14ac:dyDescent="0.25">
      <c r="A25" s="556">
        <v>14</v>
      </c>
      <c r="B25" s="130">
        <f>'9'!B22</f>
        <v>0</v>
      </c>
      <c r="C25" s="130">
        <f>'9'!C22</f>
        <v>0</v>
      </c>
      <c r="D25" s="214"/>
      <c r="E25" s="214"/>
      <c r="F25" s="214">
        <f t="shared" si="0"/>
        <v>0</v>
      </c>
      <c r="G25" s="214"/>
      <c r="H25" s="376" t="e">
        <f t="shared" si="2"/>
        <v>#DIV/0!</v>
      </c>
      <c r="I25" s="214"/>
      <c r="J25" s="376" t="e">
        <f t="shared" si="3"/>
        <v>#DIV/0!</v>
      </c>
      <c r="K25" s="214">
        <f t="shared" si="1"/>
        <v>0</v>
      </c>
      <c r="L25" s="376" t="e">
        <f t="shared" si="4"/>
        <v>#DIV/0!</v>
      </c>
      <c r="M25" s="82"/>
    </row>
    <row r="26" spans="1:13" x14ac:dyDescent="0.25">
      <c r="A26" s="556">
        <v>15</v>
      </c>
      <c r="B26" s="130">
        <f>'9'!B23</f>
        <v>0</v>
      </c>
      <c r="C26" s="130">
        <f>'9'!C23</f>
        <v>0</v>
      </c>
      <c r="D26" s="214"/>
      <c r="E26" s="214"/>
      <c r="F26" s="214">
        <f t="shared" si="0"/>
        <v>0</v>
      </c>
      <c r="G26" s="214"/>
      <c r="H26" s="376" t="e">
        <f t="shared" si="2"/>
        <v>#DIV/0!</v>
      </c>
      <c r="I26" s="214"/>
      <c r="J26" s="376" t="e">
        <f t="shared" si="3"/>
        <v>#DIV/0!</v>
      </c>
      <c r="K26" s="214">
        <f t="shared" si="1"/>
        <v>0</v>
      </c>
      <c r="L26" s="376" t="e">
        <f t="shared" si="4"/>
        <v>#DIV/0!</v>
      </c>
      <c r="M26" s="82"/>
    </row>
    <row r="27" spans="1:13" x14ac:dyDescent="0.25">
      <c r="A27" s="556">
        <v>16</v>
      </c>
      <c r="B27" s="130">
        <f>'9'!B24</f>
        <v>0</v>
      </c>
      <c r="C27" s="130">
        <f>'9'!C24</f>
        <v>0</v>
      </c>
      <c r="D27" s="214"/>
      <c r="E27" s="214"/>
      <c r="F27" s="214">
        <f t="shared" si="0"/>
        <v>0</v>
      </c>
      <c r="G27" s="214"/>
      <c r="H27" s="376" t="e">
        <f t="shared" si="2"/>
        <v>#DIV/0!</v>
      </c>
      <c r="I27" s="214"/>
      <c r="J27" s="376" t="e">
        <f t="shared" si="3"/>
        <v>#DIV/0!</v>
      </c>
      <c r="K27" s="214">
        <f t="shared" si="1"/>
        <v>0</v>
      </c>
      <c r="L27" s="376" t="e">
        <f t="shared" si="4"/>
        <v>#DIV/0!</v>
      </c>
      <c r="M27" s="82"/>
    </row>
    <row r="28" spans="1:13" x14ac:dyDescent="0.25">
      <c r="A28" s="556">
        <v>17</v>
      </c>
      <c r="B28" s="130">
        <f>'9'!B25</f>
        <v>0</v>
      </c>
      <c r="C28" s="130">
        <f>'9'!C25</f>
        <v>0</v>
      </c>
      <c r="D28" s="214"/>
      <c r="E28" s="214"/>
      <c r="F28" s="214">
        <f t="shared" si="0"/>
        <v>0</v>
      </c>
      <c r="G28" s="214"/>
      <c r="H28" s="376" t="e">
        <f t="shared" si="2"/>
        <v>#DIV/0!</v>
      </c>
      <c r="I28" s="214"/>
      <c r="J28" s="376" t="e">
        <f t="shared" si="3"/>
        <v>#DIV/0!</v>
      </c>
      <c r="K28" s="214">
        <f t="shared" si="1"/>
        <v>0</v>
      </c>
      <c r="L28" s="376" t="e">
        <f t="shared" si="4"/>
        <v>#DIV/0!</v>
      </c>
      <c r="M28" s="82"/>
    </row>
    <row r="29" spans="1:13" x14ac:dyDescent="0.25">
      <c r="A29" s="556">
        <v>18</v>
      </c>
      <c r="B29" s="130">
        <f>'9'!B26</f>
        <v>0</v>
      </c>
      <c r="C29" s="130">
        <f>'9'!C26</f>
        <v>0</v>
      </c>
      <c r="D29" s="214"/>
      <c r="E29" s="214"/>
      <c r="F29" s="214">
        <f t="shared" si="0"/>
        <v>0</v>
      </c>
      <c r="G29" s="214"/>
      <c r="H29" s="376" t="e">
        <f t="shared" si="2"/>
        <v>#DIV/0!</v>
      </c>
      <c r="I29" s="214"/>
      <c r="J29" s="376" t="e">
        <f t="shared" si="3"/>
        <v>#DIV/0!</v>
      </c>
      <c r="K29" s="214">
        <f t="shared" si="1"/>
        <v>0</v>
      </c>
      <c r="L29" s="376" t="e">
        <f t="shared" si="4"/>
        <v>#DIV/0!</v>
      </c>
      <c r="M29" s="82"/>
    </row>
    <row r="30" spans="1:13" x14ac:dyDescent="0.25">
      <c r="A30" s="556">
        <v>19</v>
      </c>
      <c r="B30" s="130">
        <f>'9'!B27</f>
        <v>0</v>
      </c>
      <c r="C30" s="130">
        <f>'9'!C27</f>
        <v>0</v>
      </c>
      <c r="D30" s="214"/>
      <c r="E30" s="214"/>
      <c r="F30" s="214">
        <f t="shared" si="0"/>
        <v>0</v>
      </c>
      <c r="G30" s="214"/>
      <c r="H30" s="376" t="e">
        <f t="shared" si="2"/>
        <v>#DIV/0!</v>
      </c>
      <c r="I30" s="214"/>
      <c r="J30" s="376" t="e">
        <f t="shared" si="3"/>
        <v>#DIV/0!</v>
      </c>
      <c r="K30" s="214">
        <f t="shared" si="1"/>
        <v>0</v>
      </c>
      <c r="L30" s="376" t="e">
        <f t="shared" si="4"/>
        <v>#DIV/0!</v>
      </c>
      <c r="M30" s="82"/>
    </row>
    <row r="31" spans="1:13" x14ac:dyDescent="0.25">
      <c r="A31" s="556">
        <v>20</v>
      </c>
      <c r="B31" s="130">
        <f>'9'!B28</f>
        <v>0</v>
      </c>
      <c r="C31" s="130">
        <f>'9'!C28</f>
        <v>0</v>
      </c>
      <c r="D31" s="214"/>
      <c r="E31" s="214"/>
      <c r="F31" s="214">
        <f t="shared" si="0"/>
        <v>0</v>
      </c>
      <c r="G31" s="214"/>
      <c r="H31" s="376" t="e">
        <f t="shared" si="2"/>
        <v>#DIV/0!</v>
      </c>
      <c r="I31" s="214"/>
      <c r="J31" s="376" t="e">
        <f t="shared" si="3"/>
        <v>#DIV/0!</v>
      </c>
      <c r="K31" s="214">
        <f t="shared" si="1"/>
        <v>0</v>
      </c>
      <c r="L31" s="376" t="e">
        <f t="shared" si="4"/>
        <v>#DIV/0!</v>
      </c>
      <c r="M31" s="82"/>
    </row>
    <row r="32" spans="1:13" x14ac:dyDescent="0.25">
      <c r="A32" s="72"/>
      <c r="B32" s="72"/>
      <c r="C32" s="72"/>
      <c r="D32" s="214"/>
      <c r="E32" s="214"/>
      <c r="F32" s="214"/>
      <c r="G32" s="214"/>
      <c r="H32" s="376"/>
      <c r="I32" s="214"/>
      <c r="J32" s="376"/>
      <c r="K32" s="214"/>
      <c r="L32" s="376"/>
      <c r="M32" s="82"/>
    </row>
    <row r="33" spans="1:13" x14ac:dyDescent="0.25">
      <c r="A33" s="72"/>
      <c r="B33" s="82"/>
      <c r="C33" s="82"/>
      <c r="D33" s="160"/>
      <c r="E33" s="160"/>
      <c r="F33" s="160"/>
      <c r="G33" s="160"/>
      <c r="H33" s="376"/>
      <c r="I33" s="160"/>
      <c r="J33" s="376"/>
      <c r="K33" s="160"/>
      <c r="L33" s="376"/>
      <c r="M33" s="82"/>
    </row>
    <row r="34" spans="1:13" x14ac:dyDescent="0.25">
      <c r="A34" s="72"/>
      <c r="B34" s="82"/>
      <c r="C34" s="82"/>
      <c r="D34" s="160"/>
      <c r="E34" s="160"/>
      <c r="F34" s="160"/>
      <c r="G34" s="160"/>
      <c r="H34" s="376"/>
      <c r="I34" s="160"/>
      <c r="J34" s="376"/>
      <c r="K34" s="160"/>
      <c r="L34" s="376"/>
      <c r="M34" s="82"/>
    </row>
    <row r="35" spans="1:13" x14ac:dyDescent="0.25">
      <c r="A35" s="78"/>
      <c r="B35" s="82"/>
      <c r="C35" s="82"/>
      <c r="D35" s="160"/>
      <c r="E35" s="160"/>
      <c r="F35" s="160"/>
      <c r="G35" s="160"/>
      <c r="H35" s="376"/>
      <c r="I35" s="160"/>
      <c r="J35" s="376"/>
      <c r="K35" s="160"/>
      <c r="L35" s="376"/>
      <c r="M35" s="82"/>
    </row>
    <row r="36" spans="1:13" ht="18" customHeight="1" thickBot="1" x14ac:dyDescent="0.3">
      <c r="A36" s="567" t="s">
        <v>484</v>
      </c>
      <c r="B36" s="568"/>
      <c r="C36" s="569"/>
      <c r="D36" s="333">
        <f t="shared" ref="D36:I36" si="5">SUM(D12:D35)</f>
        <v>0</v>
      </c>
      <c r="E36" s="333">
        <f t="shared" si="5"/>
        <v>0</v>
      </c>
      <c r="F36" s="333">
        <f>SUM(F12:F35)</f>
        <v>0</v>
      </c>
      <c r="G36" s="333">
        <f>SUM(G12:G35)</f>
        <v>0</v>
      </c>
      <c r="H36" s="377" t="e">
        <f>G36/D36*100</f>
        <v>#DIV/0!</v>
      </c>
      <c r="I36" s="333">
        <f t="shared" si="5"/>
        <v>0</v>
      </c>
      <c r="J36" s="377" t="e">
        <f>I36/E36*100</f>
        <v>#DIV/0!</v>
      </c>
      <c r="K36" s="333">
        <f>SUM(G36,I36)</f>
        <v>0</v>
      </c>
      <c r="L36" s="377" t="e">
        <f>K36/F36*100</f>
        <v>#DIV/0!</v>
      </c>
      <c r="M36" s="82"/>
    </row>
    <row r="37" spans="1:13" x14ac:dyDescent="0.25">
      <c r="A37" s="563"/>
      <c r="B37" s="563"/>
      <c r="C37" s="563"/>
      <c r="D37" s="563"/>
      <c r="E37" s="563"/>
      <c r="F37" s="563"/>
      <c r="G37" s="563"/>
      <c r="H37" s="563"/>
      <c r="I37" s="563"/>
      <c r="J37" s="563"/>
      <c r="K37" s="563"/>
      <c r="L37" s="563"/>
    </row>
    <row r="38" spans="1:13" x14ac:dyDescent="0.25">
      <c r="A38" s="727" t="s">
        <v>553</v>
      </c>
    </row>
  </sheetData>
  <mergeCells count="7">
    <mergeCell ref="A3:L3"/>
    <mergeCell ref="A7:A10"/>
    <mergeCell ref="B7:B10"/>
    <mergeCell ref="C7:C10"/>
    <mergeCell ref="D7:L8"/>
    <mergeCell ref="D9:F9"/>
    <mergeCell ref="G9:L9"/>
  </mergeCells>
  <printOptions horizontalCentered="1"/>
  <pageMargins left="1.7" right="0.9" top="1.1499999999999999" bottom="0.9" header="0" footer="0"/>
  <pageSetup paperSize="9" scale="69" orientation="landscape" horizontalDpi="300" verticalDpi="3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484F0-79E5-4591-BA7A-B6BC1C975510}">
  <sheetPr codeName="Sheet55">
    <tabColor rgb="FF92D050"/>
    <pageSetUpPr fitToPage="1"/>
  </sheetPr>
  <dimension ref="A1:T37"/>
  <sheetViews>
    <sheetView zoomScale="70" zoomScaleNormal="70" workbookViewId="0">
      <selection activeCell="K46" sqref="K46"/>
    </sheetView>
  </sheetViews>
  <sheetFormatPr defaultRowHeight="12.75" x14ac:dyDescent="0.2"/>
  <cols>
    <col min="1" max="1" width="8.85546875" style="713"/>
    <col min="2" max="5" width="20.5703125" style="713" customWidth="1"/>
    <col min="6" max="8" width="20.7109375" style="713" customWidth="1"/>
    <col min="9" max="11" width="20.5703125" style="713" customWidth="1"/>
    <col min="12" max="12" width="26" style="713" customWidth="1"/>
    <col min="13" max="13" width="20.5703125" style="713" customWidth="1"/>
    <col min="14" max="261" width="8.85546875" style="713"/>
    <col min="262" max="269" width="20.5703125" style="713" customWidth="1"/>
    <col min="270" max="517" width="8.85546875" style="713"/>
    <col min="518" max="525" width="20.5703125" style="713" customWidth="1"/>
    <col min="526" max="773" width="8.85546875" style="713"/>
    <col min="774" max="781" width="20.5703125" style="713" customWidth="1"/>
    <col min="782" max="1029" width="8.85546875" style="713"/>
    <col min="1030" max="1037" width="20.5703125" style="713" customWidth="1"/>
    <col min="1038" max="1285" width="8.85546875" style="713"/>
    <col min="1286" max="1293" width="20.5703125" style="713" customWidth="1"/>
    <col min="1294" max="1541" width="8.85546875" style="713"/>
    <col min="1542" max="1549" width="20.5703125" style="713" customWidth="1"/>
    <col min="1550" max="1797" width="8.85546875" style="713"/>
    <col min="1798" max="1805" width="20.5703125" style="713" customWidth="1"/>
    <col min="1806" max="2053" width="8.85546875" style="713"/>
    <col min="2054" max="2061" width="20.5703125" style="713" customWidth="1"/>
    <col min="2062" max="2309" width="8.85546875" style="713"/>
    <col min="2310" max="2317" width="20.5703125" style="713" customWidth="1"/>
    <col min="2318" max="2565" width="8.85546875" style="713"/>
    <col min="2566" max="2573" width="20.5703125" style="713" customWidth="1"/>
    <col min="2574" max="2821" width="8.85546875" style="713"/>
    <col min="2822" max="2829" width="20.5703125" style="713" customWidth="1"/>
    <col min="2830" max="3077" width="8.85546875" style="713"/>
    <col min="3078" max="3085" width="20.5703125" style="713" customWidth="1"/>
    <col min="3086" max="3333" width="8.85546875" style="713"/>
    <col min="3334" max="3341" width="20.5703125" style="713" customWidth="1"/>
    <col min="3342" max="3589" width="8.85546875" style="713"/>
    <col min="3590" max="3597" width="20.5703125" style="713" customWidth="1"/>
    <col min="3598" max="3845" width="8.85546875" style="713"/>
    <col min="3846" max="3853" width="20.5703125" style="713" customWidth="1"/>
    <col min="3854" max="4101" width="8.85546875" style="713"/>
    <col min="4102" max="4109" width="20.5703125" style="713" customWidth="1"/>
    <col min="4110" max="4357" width="8.85546875" style="713"/>
    <col min="4358" max="4365" width="20.5703125" style="713" customWidth="1"/>
    <col min="4366" max="4613" width="8.85546875" style="713"/>
    <col min="4614" max="4621" width="20.5703125" style="713" customWidth="1"/>
    <col min="4622" max="4869" width="8.85546875" style="713"/>
    <col min="4870" max="4877" width="20.5703125" style="713" customWidth="1"/>
    <col min="4878" max="5125" width="8.85546875" style="713"/>
    <col min="5126" max="5133" width="20.5703125" style="713" customWidth="1"/>
    <col min="5134" max="5381" width="8.85546875" style="713"/>
    <col min="5382" max="5389" width="20.5703125" style="713" customWidth="1"/>
    <col min="5390" max="5637" width="8.85546875" style="713"/>
    <col min="5638" max="5645" width="20.5703125" style="713" customWidth="1"/>
    <col min="5646" max="5893" width="8.85546875" style="713"/>
    <col min="5894" max="5901" width="20.5703125" style="713" customWidth="1"/>
    <col min="5902" max="6149" width="8.85546875" style="713"/>
    <col min="6150" max="6157" width="20.5703125" style="713" customWidth="1"/>
    <col min="6158" max="6405" width="8.85546875" style="713"/>
    <col min="6406" max="6413" width="20.5703125" style="713" customWidth="1"/>
    <col min="6414" max="6661" width="8.85546875" style="713"/>
    <col min="6662" max="6669" width="20.5703125" style="713" customWidth="1"/>
    <col min="6670" max="6917" width="8.85546875" style="713"/>
    <col min="6918" max="6925" width="20.5703125" style="713" customWidth="1"/>
    <col min="6926" max="7173" width="8.85546875" style="713"/>
    <col min="7174" max="7181" width="20.5703125" style="713" customWidth="1"/>
    <col min="7182" max="7429" width="8.85546875" style="713"/>
    <col min="7430" max="7437" width="20.5703125" style="713" customWidth="1"/>
    <col min="7438" max="7685" width="8.85546875" style="713"/>
    <col min="7686" max="7693" width="20.5703125" style="713" customWidth="1"/>
    <col min="7694" max="7941" width="8.85546875" style="713"/>
    <col min="7942" max="7949" width="20.5703125" style="713" customWidth="1"/>
    <col min="7950" max="8197" width="8.85546875" style="713"/>
    <col min="8198" max="8205" width="20.5703125" style="713" customWidth="1"/>
    <col min="8206" max="8453" width="8.85546875" style="713"/>
    <col min="8454" max="8461" width="20.5703125" style="713" customWidth="1"/>
    <col min="8462" max="8709" width="8.85546875" style="713"/>
    <col min="8710" max="8717" width="20.5703125" style="713" customWidth="1"/>
    <col min="8718" max="8965" width="8.85546875" style="713"/>
    <col min="8966" max="8973" width="20.5703125" style="713" customWidth="1"/>
    <col min="8974" max="9221" width="8.85546875" style="713"/>
    <col min="9222" max="9229" width="20.5703125" style="713" customWidth="1"/>
    <col min="9230" max="9477" width="8.85546875" style="713"/>
    <col min="9478" max="9485" width="20.5703125" style="713" customWidth="1"/>
    <col min="9486" max="9733" width="8.85546875" style="713"/>
    <col min="9734" max="9741" width="20.5703125" style="713" customWidth="1"/>
    <col min="9742" max="9989" width="8.85546875" style="713"/>
    <col min="9990" max="9997" width="20.5703125" style="713" customWidth="1"/>
    <col min="9998" max="10245" width="8.85546875" style="713"/>
    <col min="10246" max="10253" width="20.5703125" style="713" customWidth="1"/>
    <col min="10254" max="10501" width="8.85546875" style="713"/>
    <col min="10502" max="10509" width="20.5703125" style="713" customWidth="1"/>
    <col min="10510" max="10757" width="8.85546875" style="713"/>
    <col min="10758" max="10765" width="20.5703125" style="713" customWidth="1"/>
    <col min="10766" max="11013" width="8.85546875" style="713"/>
    <col min="11014" max="11021" width="20.5703125" style="713" customWidth="1"/>
    <col min="11022" max="11269" width="8.85546875" style="713"/>
    <col min="11270" max="11277" width="20.5703125" style="713" customWidth="1"/>
    <col min="11278" max="11525" width="8.85546875" style="713"/>
    <col min="11526" max="11533" width="20.5703125" style="713" customWidth="1"/>
    <col min="11534" max="11781" width="8.85546875" style="713"/>
    <col min="11782" max="11789" width="20.5703125" style="713" customWidth="1"/>
    <col min="11790" max="12037" width="8.85546875" style="713"/>
    <col min="12038" max="12045" width="20.5703125" style="713" customWidth="1"/>
    <col min="12046" max="12293" width="8.85546875" style="713"/>
    <col min="12294" max="12301" width="20.5703125" style="713" customWidth="1"/>
    <col min="12302" max="12549" width="8.85546875" style="713"/>
    <col min="12550" max="12557" width="20.5703125" style="713" customWidth="1"/>
    <col min="12558" max="12805" width="8.85546875" style="713"/>
    <col min="12806" max="12813" width="20.5703125" style="713" customWidth="1"/>
    <col min="12814" max="13061" width="8.85546875" style="713"/>
    <col min="13062" max="13069" width="20.5703125" style="713" customWidth="1"/>
    <col min="13070" max="13317" width="8.85546875" style="713"/>
    <col min="13318" max="13325" width="20.5703125" style="713" customWidth="1"/>
    <col min="13326" max="13573" width="8.85546875" style="713"/>
    <col min="13574" max="13581" width="20.5703125" style="713" customWidth="1"/>
    <col min="13582" max="13829" width="8.85546875" style="713"/>
    <col min="13830" max="13837" width="20.5703125" style="713" customWidth="1"/>
    <col min="13838" max="14085" width="8.85546875" style="713"/>
    <col min="14086" max="14093" width="20.5703125" style="713" customWidth="1"/>
    <col min="14094" max="14341" width="8.85546875" style="713"/>
    <col min="14342" max="14349" width="20.5703125" style="713" customWidth="1"/>
    <col min="14350" max="14597" width="8.85546875" style="713"/>
    <col min="14598" max="14605" width="20.5703125" style="713" customWidth="1"/>
    <col min="14606" max="14853" width="8.85546875" style="713"/>
    <col min="14854" max="14861" width="20.5703125" style="713" customWidth="1"/>
    <col min="14862" max="15109" width="8.85546875" style="713"/>
    <col min="15110" max="15117" width="20.5703125" style="713" customWidth="1"/>
    <col min="15118" max="15365" width="8.85546875" style="713"/>
    <col min="15366" max="15373" width="20.5703125" style="713" customWidth="1"/>
    <col min="15374" max="15621" width="8.85546875" style="713"/>
    <col min="15622" max="15629" width="20.5703125" style="713" customWidth="1"/>
    <col min="15630" max="15877" width="8.85546875" style="713"/>
    <col min="15878" max="15885" width="20.5703125" style="713" customWidth="1"/>
    <col min="15886" max="16133" width="8.85546875" style="713"/>
    <col min="16134" max="16141" width="20.5703125" style="713" customWidth="1"/>
    <col min="16142" max="16384" width="8.85546875" style="713"/>
  </cols>
  <sheetData>
    <row r="1" spans="1:20" ht="15.75" x14ac:dyDescent="0.2">
      <c r="A1" s="777" t="s">
        <v>1015</v>
      </c>
    </row>
    <row r="2" spans="1:20" x14ac:dyDescent="0.2">
      <c r="A2" s="778"/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</row>
    <row r="3" spans="1:20" s="714" customFormat="1" ht="16.5" x14ac:dyDescent="0.25">
      <c r="A3" s="1313" t="s">
        <v>753</v>
      </c>
      <c r="B3" s="1313"/>
      <c r="C3" s="1313"/>
      <c r="D3" s="1313"/>
      <c r="E3" s="1313"/>
      <c r="F3" s="1313"/>
      <c r="G3" s="1313"/>
      <c r="H3" s="1313"/>
      <c r="I3" s="1313"/>
      <c r="J3" s="1313"/>
      <c r="K3" s="1313"/>
      <c r="L3" s="1313"/>
      <c r="M3" s="1313"/>
    </row>
    <row r="4" spans="1:20" s="714" customFormat="1" ht="16.5" x14ac:dyDescent="0.25">
      <c r="A4" s="779"/>
      <c r="B4" s="779"/>
      <c r="C4" s="779"/>
      <c r="D4" s="779"/>
      <c r="E4" s="780"/>
      <c r="F4" s="780"/>
      <c r="G4" s="587" t="str">
        <f>'1'!$E$5</f>
        <v>KABUPATEN/KOTA</v>
      </c>
      <c r="H4" s="588" t="str">
        <f>'1'!$F$5</f>
        <v>….......</v>
      </c>
      <c r="I4" s="779"/>
      <c r="J4" s="779"/>
      <c r="K4" s="779"/>
      <c r="L4" s="779"/>
      <c r="M4" s="779"/>
    </row>
    <row r="5" spans="1:20" s="714" customFormat="1" ht="16.5" x14ac:dyDescent="0.25">
      <c r="A5" s="779"/>
      <c r="B5" s="779"/>
      <c r="C5" s="779"/>
      <c r="D5" s="779"/>
      <c r="E5" s="780"/>
      <c r="F5" s="780"/>
      <c r="G5" s="587" t="str">
        <f>'1'!$E$6</f>
        <v>TAHUN</v>
      </c>
      <c r="H5" s="588" t="str">
        <f>'1'!$F$6</f>
        <v>….......</v>
      </c>
      <c r="I5" s="779"/>
      <c r="J5" s="779"/>
      <c r="K5" s="779"/>
      <c r="L5" s="779"/>
      <c r="M5" s="779"/>
    </row>
    <row r="6" spans="1:20" ht="13.5" thickBot="1" x14ac:dyDescent="0.25">
      <c r="A6" s="715"/>
      <c r="B6" s="715"/>
      <c r="C6" s="715"/>
      <c r="D6" s="715"/>
      <c r="E6" s="715"/>
      <c r="F6" s="715"/>
      <c r="G6" s="715"/>
      <c r="H6" s="715"/>
      <c r="I6" s="715"/>
      <c r="J6" s="715"/>
      <c r="K6" s="715"/>
      <c r="L6" s="715"/>
      <c r="M6" s="715"/>
    </row>
    <row r="7" spans="1:20" ht="20.25" customHeight="1" x14ac:dyDescent="0.2">
      <c r="A7" s="1314" t="s">
        <v>2</v>
      </c>
      <c r="B7" s="1316" t="s">
        <v>254</v>
      </c>
      <c r="C7" s="1314" t="s">
        <v>409</v>
      </c>
      <c r="D7" s="1317" t="s">
        <v>409</v>
      </c>
      <c r="E7" s="1318"/>
      <c r="F7" s="1318"/>
      <c r="G7" s="1318"/>
      <c r="H7" s="1318"/>
      <c r="I7" s="1318"/>
      <c r="J7" s="1318"/>
      <c r="K7" s="1318"/>
      <c r="L7" s="1318"/>
      <c r="M7" s="1319"/>
      <c r="N7" s="716"/>
      <c r="O7" s="716"/>
      <c r="P7" s="716"/>
      <c r="Q7" s="716"/>
      <c r="R7" s="716"/>
      <c r="S7" s="716"/>
      <c r="T7" s="716"/>
    </row>
    <row r="8" spans="1:20" ht="63.6" customHeight="1" x14ac:dyDescent="0.2">
      <c r="A8" s="1315"/>
      <c r="B8" s="1314"/>
      <c r="C8" s="1315"/>
      <c r="D8" s="781" t="s">
        <v>754</v>
      </c>
      <c r="E8" s="782" t="s">
        <v>755</v>
      </c>
      <c r="F8" s="1427" t="s">
        <v>1091</v>
      </c>
      <c r="G8" s="1427" t="s">
        <v>1092</v>
      </c>
      <c r="H8" s="1427" t="s">
        <v>1093</v>
      </c>
      <c r="I8" s="1428" t="s">
        <v>756</v>
      </c>
      <c r="J8" s="1428" t="s">
        <v>757</v>
      </c>
      <c r="K8" s="1428" t="s">
        <v>1094</v>
      </c>
      <c r="L8" s="782" t="s">
        <v>1095</v>
      </c>
      <c r="M8" s="782" t="s">
        <v>758</v>
      </c>
    </row>
    <row r="9" spans="1:20" x14ac:dyDescent="0.2">
      <c r="A9" s="783">
        <v>1</v>
      </c>
      <c r="B9" s="783">
        <v>2</v>
      </c>
      <c r="C9" s="783">
        <v>3</v>
      </c>
      <c r="D9" s="783">
        <v>4</v>
      </c>
      <c r="E9" s="783">
        <v>5</v>
      </c>
      <c r="F9" s="783">
        <v>6</v>
      </c>
      <c r="G9" s="783">
        <v>7</v>
      </c>
      <c r="H9" s="783">
        <v>8</v>
      </c>
      <c r="I9" s="783">
        <v>9</v>
      </c>
      <c r="J9" s="783">
        <v>10</v>
      </c>
      <c r="K9" s="783">
        <v>11</v>
      </c>
      <c r="L9" s="783">
        <v>12</v>
      </c>
      <c r="M9" s="783">
        <v>13</v>
      </c>
    </row>
    <row r="10" spans="1:20" ht="15" customHeight="1" x14ac:dyDescent="0.2">
      <c r="A10" s="560">
        <v>1</v>
      </c>
      <c r="B10" s="130">
        <f>'9'!B9</f>
        <v>0</v>
      </c>
      <c r="C10" s="130">
        <f>'9'!C9</f>
        <v>0</v>
      </c>
      <c r="D10" s="717"/>
      <c r="E10" s="717"/>
      <c r="F10" s="717"/>
      <c r="G10" s="717"/>
      <c r="H10" s="717"/>
      <c r="I10" s="717"/>
      <c r="J10" s="717"/>
      <c r="K10" s="717"/>
      <c r="L10" s="717"/>
      <c r="M10" s="717" t="str">
        <f>IF(AND(J10="V",L10="V"),"V","")</f>
        <v/>
      </c>
    </row>
    <row r="11" spans="1:20" ht="15" customHeight="1" x14ac:dyDescent="0.2">
      <c r="A11" s="556">
        <v>2</v>
      </c>
      <c r="B11" s="130">
        <f>'9'!B10</f>
        <v>0</v>
      </c>
      <c r="C11" s="130">
        <f>'9'!C10</f>
        <v>0</v>
      </c>
      <c r="D11" s="719"/>
      <c r="E11" s="719"/>
      <c r="F11" s="719"/>
      <c r="G11" s="719"/>
      <c r="H11" s="719"/>
      <c r="I11" s="719"/>
      <c r="J11" s="719"/>
      <c r="K11" s="719"/>
      <c r="L11" s="719"/>
      <c r="M11" s="719" t="str">
        <f t="shared" ref="M11:M32" si="0">IF(AND(J11="V",L11="V"),"V","")</f>
        <v/>
      </c>
    </row>
    <row r="12" spans="1:20" ht="15" customHeight="1" x14ac:dyDescent="0.2">
      <c r="A12" s="556">
        <v>3</v>
      </c>
      <c r="B12" s="130">
        <f>'9'!B11</f>
        <v>0</v>
      </c>
      <c r="C12" s="130">
        <f>'9'!C11</f>
        <v>0</v>
      </c>
      <c r="D12" s="719"/>
      <c r="E12" s="719"/>
      <c r="F12" s="719"/>
      <c r="G12" s="719"/>
      <c r="H12" s="719"/>
      <c r="I12" s="719"/>
      <c r="J12" s="719"/>
      <c r="K12" s="719"/>
      <c r="L12" s="719"/>
      <c r="M12" s="719" t="str">
        <f t="shared" si="0"/>
        <v/>
      </c>
    </row>
    <row r="13" spans="1:20" ht="15" customHeight="1" x14ac:dyDescent="0.2">
      <c r="A13" s="556">
        <v>4</v>
      </c>
      <c r="B13" s="130">
        <f>'9'!B12</f>
        <v>0</v>
      </c>
      <c r="C13" s="130">
        <f>'9'!C12</f>
        <v>0</v>
      </c>
      <c r="D13" s="719"/>
      <c r="E13" s="719"/>
      <c r="F13" s="719"/>
      <c r="G13" s="719"/>
      <c r="H13" s="719"/>
      <c r="I13" s="719"/>
      <c r="J13" s="719"/>
      <c r="K13" s="719"/>
      <c r="L13" s="719"/>
      <c r="M13" s="719" t="str">
        <f t="shared" si="0"/>
        <v/>
      </c>
    </row>
    <row r="14" spans="1:20" ht="15" customHeight="1" x14ac:dyDescent="0.2">
      <c r="A14" s="556">
        <v>5</v>
      </c>
      <c r="B14" s="130">
        <f>'9'!B13</f>
        <v>0</v>
      </c>
      <c r="C14" s="130">
        <f>'9'!C13</f>
        <v>0</v>
      </c>
      <c r="D14" s="719"/>
      <c r="E14" s="719"/>
      <c r="F14" s="719"/>
      <c r="G14" s="719"/>
      <c r="H14" s="719"/>
      <c r="I14" s="719"/>
      <c r="J14" s="719"/>
      <c r="K14" s="719"/>
      <c r="L14" s="719"/>
      <c r="M14" s="719" t="str">
        <f t="shared" si="0"/>
        <v/>
      </c>
    </row>
    <row r="15" spans="1:20" ht="15" customHeight="1" x14ac:dyDescent="0.2">
      <c r="A15" s="556">
        <v>6</v>
      </c>
      <c r="B15" s="130">
        <f>'9'!B14</f>
        <v>0</v>
      </c>
      <c r="C15" s="130">
        <f>'9'!C14</f>
        <v>0</v>
      </c>
      <c r="D15" s="719"/>
      <c r="E15" s="719"/>
      <c r="F15" s="719"/>
      <c r="G15" s="719"/>
      <c r="H15" s="719"/>
      <c r="I15" s="719"/>
      <c r="J15" s="719"/>
      <c r="K15" s="719"/>
      <c r="L15" s="719"/>
      <c r="M15" s="719" t="str">
        <f t="shared" si="0"/>
        <v/>
      </c>
    </row>
    <row r="16" spans="1:20" ht="15" customHeight="1" x14ac:dyDescent="0.2">
      <c r="A16" s="556">
        <v>7</v>
      </c>
      <c r="B16" s="130">
        <f>'9'!B15</f>
        <v>0</v>
      </c>
      <c r="C16" s="130">
        <f>'9'!C15</f>
        <v>0</v>
      </c>
      <c r="D16" s="719"/>
      <c r="E16" s="719"/>
      <c r="F16" s="719"/>
      <c r="G16" s="719"/>
      <c r="H16" s="719"/>
      <c r="I16" s="719"/>
      <c r="J16" s="719"/>
      <c r="K16" s="719"/>
      <c r="L16" s="719"/>
      <c r="M16" s="719" t="str">
        <f t="shared" si="0"/>
        <v/>
      </c>
    </row>
    <row r="17" spans="1:13" ht="15" customHeight="1" x14ac:dyDescent="0.2">
      <c r="A17" s="556">
        <v>8</v>
      </c>
      <c r="B17" s="130">
        <f>'9'!B16</f>
        <v>0</v>
      </c>
      <c r="C17" s="130">
        <f>'9'!C16</f>
        <v>0</v>
      </c>
      <c r="D17" s="719"/>
      <c r="E17" s="719"/>
      <c r="F17" s="719"/>
      <c r="G17" s="719"/>
      <c r="H17" s="719"/>
      <c r="I17" s="719"/>
      <c r="J17" s="719"/>
      <c r="K17" s="719"/>
      <c r="L17" s="719"/>
      <c r="M17" s="719" t="str">
        <f t="shared" si="0"/>
        <v/>
      </c>
    </row>
    <row r="18" spans="1:13" ht="15" customHeight="1" x14ac:dyDescent="0.2">
      <c r="A18" s="556">
        <v>9</v>
      </c>
      <c r="B18" s="130">
        <f>'9'!B17</f>
        <v>0</v>
      </c>
      <c r="C18" s="130">
        <f>'9'!C17</f>
        <v>0</v>
      </c>
      <c r="D18" s="719"/>
      <c r="E18" s="719"/>
      <c r="F18" s="719"/>
      <c r="G18" s="719"/>
      <c r="H18" s="719"/>
      <c r="I18" s="719"/>
      <c r="J18" s="719"/>
      <c r="K18" s="719"/>
      <c r="L18" s="719"/>
      <c r="M18" s="719" t="str">
        <f t="shared" si="0"/>
        <v/>
      </c>
    </row>
    <row r="19" spans="1:13" ht="15" customHeight="1" x14ac:dyDescent="0.2">
      <c r="A19" s="556">
        <v>10</v>
      </c>
      <c r="B19" s="130">
        <f>'9'!B18</f>
        <v>0</v>
      </c>
      <c r="C19" s="130">
        <f>'9'!C18</f>
        <v>0</v>
      </c>
      <c r="D19" s="719"/>
      <c r="E19" s="719"/>
      <c r="F19" s="719"/>
      <c r="G19" s="719"/>
      <c r="H19" s="719"/>
      <c r="I19" s="719"/>
      <c r="J19" s="719"/>
      <c r="K19" s="719"/>
      <c r="L19" s="719"/>
      <c r="M19" s="719" t="str">
        <f t="shared" si="0"/>
        <v/>
      </c>
    </row>
    <row r="20" spans="1:13" ht="15" customHeight="1" x14ac:dyDescent="0.2">
      <c r="A20" s="556">
        <v>11</v>
      </c>
      <c r="B20" s="130">
        <f>'9'!B19</f>
        <v>0</v>
      </c>
      <c r="C20" s="130">
        <f>'9'!C19</f>
        <v>0</v>
      </c>
      <c r="D20" s="719"/>
      <c r="E20" s="719"/>
      <c r="F20" s="719"/>
      <c r="G20" s="719"/>
      <c r="H20" s="719"/>
      <c r="I20" s="719"/>
      <c r="J20" s="719"/>
      <c r="K20" s="719"/>
      <c r="L20" s="719"/>
      <c r="M20" s="719" t="str">
        <f t="shared" si="0"/>
        <v/>
      </c>
    </row>
    <row r="21" spans="1:13" ht="15" customHeight="1" x14ac:dyDescent="0.2">
      <c r="A21" s="556">
        <v>12</v>
      </c>
      <c r="B21" s="130">
        <f>'9'!B20</f>
        <v>0</v>
      </c>
      <c r="C21" s="130">
        <f>'9'!C20</f>
        <v>0</v>
      </c>
      <c r="D21" s="719"/>
      <c r="E21" s="719"/>
      <c r="F21" s="719"/>
      <c r="G21" s="719"/>
      <c r="H21" s="719"/>
      <c r="I21" s="719"/>
      <c r="J21" s="719"/>
      <c r="K21" s="719"/>
      <c r="L21" s="719"/>
      <c r="M21" s="719" t="str">
        <f t="shared" si="0"/>
        <v/>
      </c>
    </row>
    <row r="22" spans="1:13" ht="15" customHeight="1" x14ac:dyDescent="0.2">
      <c r="A22" s="556">
        <v>13</v>
      </c>
      <c r="B22" s="130">
        <f>'9'!B21</f>
        <v>0</v>
      </c>
      <c r="C22" s="130">
        <f>'9'!C21</f>
        <v>0</v>
      </c>
      <c r="D22" s="719"/>
      <c r="E22" s="719"/>
      <c r="F22" s="719"/>
      <c r="G22" s="719"/>
      <c r="H22" s="719"/>
      <c r="I22" s="719"/>
      <c r="J22" s="719"/>
      <c r="K22" s="719"/>
      <c r="L22" s="719"/>
      <c r="M22" s="719" t="str">
        <f t="shared" si="0"/>
        <v/>
      </c>
    </row>
    <row r="23" spans="1:13" ht="15" customHeight="1" x14ac:dyDescent="0.2">
      <c r="A23" s="556">
        <v>14</v>
      </c>
      <c r="B23" s="130">
        <f>'9'!B22</f>
        <v>0</v>
      </c>
      <c r="C23" s="130">
        <f>'9'!C22</f>
        <v>0</v>
      </c>
      <c r="D23" s="719"/>
      <c r="E23" s="719"/>
      <c r="F23" s="719"/>
      <c r="G23" s="719"/>
      <c r="H23" s="719"/>
      <c r="I23" s="719"/>
      <c r="J23" s="719"/>
      <c r="K23" s="719"/>
      <c r="L23" s="719"/>
      <c r="M23" s="719" t="str">
        <f t="shared" si="0"/>
        <v/>
      </c>
    </row>
    <row r="24" spans="1:13" ht="15" customHeight="1" x14ac:dyDescent="0.2">
      <c r="A24" s="556">
        <v>15</v>
      </c>
      <c r="B24" s="130">
        <f>'9'!B23</f>
        <v>0</v>
      </c>
      <c r="C24" s="130">
        <f>'9'!C23</f>
        <v>0</v>
      </c>
      <c r="D24" s="719"/>
      <c r="E24" s="719"/>
      <c r="F24" s="719"/>
      <c r="G24" s="719"/>
      <c r="H24" s="719"/>
      <c r="I24" s="719"/>
      <c r="J24" s="719"/>
      <c r="K24" s="719"/>
      <c r="L24" s="719"/>
      <c r="M24" s="719" t="str">
        <f t="shared" si="0"/>
        <v/>
      </c>
    </row>
    <row r="25" spans="1:13" ht="15" customHeight="1" x14ac:dyDescent="0.2">
      <c r="A25" s="556">
        <v>16</v>
      </c>
      <c r="B25" s="130">
        <f>'9'!B24</f>
        <v>0</v>
      </c>
      <c r="C25" s="130">
        <f>'9'!C24</f>
        <v>0</v>
      </c>
      <c r="D25" s="719"/>
      <c r="E25" s="719"/>
      <c r="F25" s="719"/>
      <c r="G25" s="719"/>
      <c r="H25" s="719"/>
      <c r="I25" s="719"/>
      <c r="J25" s="719"/>
      <c r="K25" s="719"/>
      <c r="L25" s="719"/>
      <c r="M25" s="719" t="str">
        <f t="shared" si="0"/>
        <v/>
      </c>
    </row>
    <row r="26" spans="1:13" ht="15" customHeight="1" x14ac:dyDescent="0.2">
      <c r="A26" s="556">
        <v>17</v>
      </c>
      <c r="B26" s="130">
        <f>'9'!B25</f>
        <v>0</v>
      </c>
      <c r="C26" s="130">
        <f>'9'!C25</f>
        <v>0</v>
      </c>
      <c r="D26" s="719"/>
      <c r="E26" s="719"/>
      <c r="F26" s="719"/>
      <c r="G26" s="719"/>
      <c r="H26" s="719"/>
      <c r="I26" s="719"/>
      <c r="J26" s="719"/>
      <c r="K26" s="719"/>
      <c r="L26" s="719"/>
      <c r="M26" s="719" t="str">
        <f t="shared" si="0"/>
        <v/>
      </c>
    </row>
    <row r="27" spans="1:13" ht="15" customHeight="1" x14ac:dyDescent="0.2">
      <c r="A27" s="556">
        <v>18</v>
      </c>
      <c r="B27" s="130">
        <f>'9'!B26</f>
        <v>0</v>
      </c>
      <c r="C27" s="130">
        <f>'9'!C26</f>
        <v>0</v>
      </c>
      <c r="D27" s="719"/>
      <c r="E27" s="719"/>
      <c r="F27" s="719"/>
      <c r="G27" s="719"/>
      <c r="H27" s="719"/>
      <c r="I27" s="719"/>
      <c r="J27" s="719"/>
      <c r="K27" s="719"/>
      <c r="L27" s="719"/>
      <c r="M27" s="719" t="str">
        <f t="shared" si="0"/>
        <v/>
      </c>
    </row>
    <row r="28" spans="1:13" ht="15" customHeight="1" x14ac:dyDescent="0.2">
      <c r="A28" s="556">
        <v>19</v>
      </c>
      <c r="B28" s="130">
        <f>'9'!B27</f>
        <v>0</v>
      </c>
      <c r="C28" s="130">
        <f>'9'!C27</f>
        <v>0</v>
      </c>
      <c r="D28" s="719"/>
      <c r="E28" s="719"/>
      <c r="F28" s="719"/>
      <c r="G28" s="719"/>
      <c r="H28" s="719"/>
      <c r="I28" s="719"/>
      <c r="J28" s="719"/>
      <c r="K28" s="719"/>
      <c r="L28" s="719"/>
      <c r="M28" s="719" t="str">
        <f t="shared" si="0"/>
        <v/>
      </c>
    </row>
    <row r="29" spans="1:13" ht="15" customHeight="1" x14ac:dyDescent="0.2">
      <c r="A29" s="556">
        <v>20</v>
      </c>
      <c r="B29" s="130">
        <f>'9'!B28</f>
        <v>0</v>
      </c>
      <c r="C29" s="130">
        <f>'9'!C28</f>
        <v>0</v>
      </c>
      <c r="D29" s="719"/>
      <c r="E29" s="719"/>
      <c r="F29" s="719"/>
      <c r="G29" s="719"/>
      <c r="H29" s="719"/>
      <c r="I29" s="719"/>
      <c r="J29" s="719"/>
      <c r="K29" s="719"/>
      <c r="L29" s="719"/>
      <c r="M29" s="719" t="str">
        <f t="shared" si="0"/>
        <v/>
      </c>
    </row>
    <row r="30" spans="1:13" ht="15" customHeight="1" x14ac:dyDescent="0.2">
      <c r="A30" s="718"/>
      <c r="B30" s="718"/>
      <c r="C30" s="718"/>
      <c r="D30" s="719"/>
      <c r="E30" s="719"/>
      <c r="F30" s="719"/>
      <c r="G30" s="719"/>
      <c r="H30" s="719"/>
      <c r="I30" s="719"/>
      <c r="J30" s="719"/>
      <c r="K30" s="719"/>
      <c r="L30" s="719"/>
      <c r="M30" s="719" t="str">
        <f t="shared" si="0"/>
        <v/>
      </c>
    </row>
    <row r="31" spans="1:13" ht="15" customHeight="1" x14ac:dyDescent="0.2">
      <c r="A31" s="718"/>
      <c r="B31" s="718"/>
      <c r="C31" s="718"/>
      <c r="D31" s="719"/>
      <c r="E31" s="719"/>
      <c r="F31" s="719"/>
      <c r="G31" s="719"/>
      <c r="H31" s="719"/>
      <c r="I31" s="719"/>
      <c r="J31" s="719"/>
      <c r="K31" s="719"/>
      <c r="L31" s="719"/>
      <c r="M31" s="719" t="str">
        <f t="shared" si="0"/>
        <v/>
      </c>
    </row>
    <row r="32" spans="1:13" ht="15" customHeight="1" x14ac:dyDescent="0.2">
      <c r="A32" s="720"/>
      <c r="B32" s="720"/>
      <c r="C32" s="720"/>
      <c r="D32" s="721"/>
      <c r="E32" s="721"/>
      <c r="F32" s="721"/>
      <c r="G32" s="721"/>
      <c r="H32" s="721"/>
      <c r="I32" s="721"/>
      <c r="J32" s="721"/>
      <c r="K32" s="721"/>
      <c r="L32" s="721"/>
      <c r="M32" s="721" t="str">
        <f t="shared" si="0"/>
        <v/>
      </c>
    </row>
    <row r="33" spans="1:13" ht="20.100000000000001" customHeight="1" x14ac:dyDescent="0.25">
      <c r="A33" s="378" t="s">
        <v>484</v>
      </c>
      <c r="B33" s="722"/>
      <c r="C33" s="723">
        <f>COUNTA(C10:C32)</f>
        <v>20</v>
      </c>
      <c r="D33" s="722">
        <f t="shared" ref="D33:M33" si="1">COUNTIF(D10:D32,"v")</f>
        <v>0</v>
      </c>
      <c r="E33" s="722">
        <f t="shared" si="1"/>
        <v>0</v>
      </c>
      <c r="F33" s="722">
        <f t="shared" si="1"/>
        <v>0</v>
      </c>
      <c r="G33" s="722">
        <f t="shared" si="1"/>
        <v>0</v>
      </c>
      <c r="H33" s="722">
        <f t="shared" si="1"/>
        <v>0</v>
      </c>
      <c r="I33" s="722">
        <f t="shared" si="1"/>
        <v>0</v>
      </c>
      <c r="J33" s="722">
        <f t="shared" si="1"/>
        <v>0</v>
      </c>
      <c r="K33" s="722">
        <f t="shared" si="1"/>
        <v>0</v>
      </c>
      <c r="L33" s="722">
        <f t="shared" si="1"/>
        <v>0</v>
      </c>
      <c r="M33" s="722">
        <f t="shared" si="1"/>
        <v>0</v>
      </c>
    </row>
    <row r="34" spans="1:13" ht="20.100000000000001" customHeight="1" thickBot="1" x14ac:dyDescent="0.3">
      <c r="A34" s="371" t="s">
        <v>759</v>
      </c>
      <c r="B34" s="724"/>
      <c r="C34" s="724"/>
      <c r="D34" s="725">
        <f t="shared" ref="D34:M34" si="2">D33/$C$33*100</f>
        <v>0</v>
      </c>
      <c r="E34" s="725">
        <f t="shared" si="2"/>
        <v>0</v>
      </c>
      <c r="F34" s="725">
        <f t="shared" si="2"/>
        <v>0</v>
      </c>
      <c r="G34" s="725">
        <f t="shared" si="2"/>
        <v>0</v>
      </c>
      <c r="H34" s="725">
        <f t="shared" si="2"/>
        <v>0</v>
      </c>
      <c r="I34" s="725">
        <f t="shared" si="2"/>
        <v>0</v>
      </c>
      <c r="J34" s="725">
        <f t="shared" si="2"/>
        <v>0</v>
      </c>
      <c r="K34" s="725">
        <f t="shared" si="2"/>
        <v>0</v>
      </c>
      <c r="L34" s="725">
        <f t="shared" si="2"/>
        <v>0</v>
      </c>
      <c r="M34" s="725">
        <f t="shared" si="2"/>
        <v>0</v>
      </c>
    </row>
    <row r="36" spans="1:13" x14ac:dyDescent="0.2">
      <c r="A36" s="726" t="s">
        <v>760</v>
      </c>
    </row>
    <row r="37" spans="1:13" x14ac:dyDescent="0.2">
      <c r="A37" s="726" t="s">
        <v>761</v>
      </c>
    </row>
  </sheetData>
  <mergeCells count="5">
    <mergeCell ref="A3:M3"/>
    <mergeCell ref="A7:A8"/>
    <mergeCell ref="B7:B8"/>
    <mergeCell ref="C7:C8"/>
    <mergeCell ref="D7:M7"/>
  </mergeCells>
  <pageMargins left="0.7" right="0.7" top="0.75" bottom="0.75" header="0.3" footer="0.3"/>
  <pageSetup paperSize="9" scale="5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4671F-99F3-437C-B52D-E4BC85890950}">
  <sheetPr codeName="Sheet16">
    <tabColor rgb="FF92D050"/>
    <pageSetUpPr fitToPage="1"/>
  </sheetPr>
  <dimension ref="A1:K47"/>
  <sheetViews>
    <sheetView zoomScale="70" zoomScaleNormal="70" zoomScaleSheetLayoutView="90" workbookViewId="0">
      <pane xSplit="3" ySplit="11" topLeftCell="D12" activePane="bottomRight" state="frozen"/>
      <selection activeCell="A4" sqref="A4:Y5"/>
      <selection pane="topRight" activeCell="A4" sqref="A4:Y5"/>
      <selection pane="bottomLeft" activeCell="A4" sqref="A4:Y5"/>
      <selection pane="bottomRight" activeCell="N25" sqref="N25"/>
    </sheetView>
  </sheetViews>
  <sheetFormatPr defaultColWidth="10.5703125" defaultRowHeight="15" x14ac:dyDescent="0.2"/>
  <cols>
    <col min="1" max="1" width="5.7109375" style="70" customWidth="1"/>
    <col min="2" max="3" width="22.7109375" style="70" customWidth="1"/>
    <col min="4" max="4" width="34.85546875" style="70" customWidth="1"/>
    <col min="5" max="6" width="15.42578125" style="70" customWidth="1"/>
    <col min="7" max="7" width="16" style="70" customWidth="1"/>
    <col min="8" max="8" width="15" style="70" customWidth="1"/>
    <col min="9" max="9" width="20.42578125" style="70" customWidth="1"/>
    <col min="10" max="10" width="27.28515625" style="70" customWidth="1"/>
    <col min="11" max="11" width="16.85546875" style="330" bestFit="1" customWidth="1"/>
    <col min="12" max="246" width="9.140625" style="70" customWidth="1"/>
    <col min="247" max="247" width="5.7109375" style="70" customWidth="1"/>
    <col min="248" max="248" width="21.7109375" style="70" customWidth="1"/>
    <col min="249" max="249" width="19.7109375" style="70" customWidth="1"/>
    <col min="250" max="250" width="10.42578125" style="70" customWidth="1"/>
    <col min="251" max="251" width="10.28515625" style="70" customWidth="1"/>
    <col min="252" max="256" width="10.5703125" style="70"/>
    <col min="257" max="257" width="5.7109375" style="70" customWidth="1"/>
    <col min="258" max="259" width="22.7109375" style="70" customWidth="1"/>
    <col min="260" max="260" width="23.140625" style="70" customWidth="1"/>
    <col min="261" max="265" width="16.85546875" style="70" customWidth="1"/>
    <col min="266" max="266" width="22" style="70" customWidth="1"/>
    <col min="267" max="267" width="16.85546875" style="70" bestFit="1" customWidth="1"/>
    <col min="268" max="502" width="9.140625" style="70" customWidth="1"/>
    <col min="503" max="503" width="5.7109375" style="70" customWidth="1"/>
    <col min="504" max="504" width="21.7109375" style="70" customWidth="1"/>
    <col min="505" max="505" width="19.7109375" style="70" customWidth="1"/>
    <col min="506" max="506" width="10.42578125" style="70" customWidth="1"/>
    <col min="507" max="507" width="10.28515625" style="70" customWidth="1"/>
    <col min="508" max="512" width="10.5703125" style="70"/>
    <col min="513" max="513" width="5.7109375" style="70" customWidth="1"/>
    <col min="514" max="515" width="22.7109375" style="70" customWidth="1"/>
    <col min="516" max="516" width="23.140625" style="70" customWidth="1"/>
    <col min="517" max="521" width="16.85546875" style="70" customWidth="1"/>
    <col min="522" max="522" width="22" style="70" customWidth="1"/>
    <col min="523" max="523" width="16.85546875" style="70" bestFit="1" customWidth="1"/>
    <col min="524" max="758" width="9.140625" style="70" customWidth="1"/>
    <col min="759" max="759" width="5.7109375" style="70" customWidth="1"/>
    <col min="760" max="760" width="21.7109375" style="70" customWidth="1"/>
    <col min="761" max="761" width="19.7109375" style="70" customWidth="1"/>
    <col min="762" max="762" width="10.42578125" style="70" customWidth="1"/>
    <col min="763" max="763" width="10.28515625" style="70" customWidth="1"/>
    <col min="764" max="768" width="10.5703125" style="70"/>
    <col min="769" max="769" width="5.7109375" style="70" customWidth="1"/>
    <col min="770" max="771" width="22.7109375" style="70" customWidth="1"/>
    <col min="772" max="772" width="23.140625" style="70" customWidth="1"/>
    <col min="773" max="777" width="16.85546875" style="70" customWidth="1"/>
    <col min="778" max="778" width="22" style="70" customWidth="1"/>
    <col min="779" max="779" width="16.85546875" style="70" bestFit="1" customWidth="1"/>
    <col min="780" max="1014" width="9.140625" style="70" customWidth="1"/>
    <col min="1015" max="1015" width="5.7109375" style="70" customWidth="1"/>
    <col min="1016" max="1016" width="21.7109375" style="70" customWidth="1"/>
    <col min="1017" max="1017" width="19.7109375" style="70" customWidth="1"/>
    <col min="1018" max="1018" width="10.42578125" style="70" customWidth="1"/>
    <col min="1019" max="1019" width="10.28515625" style="70" customWidth="1"/>
    <col min="1020" max="1024" width="10.5703125" style="70"/>
    <col min="1025" max="1025" width="5.7109375" style="70" customWidth="1"/>
    <col min="1026" max="1027" width="22.7109375" style="70" customWidth="1"/>
    <col min="1028" max="1028" width="23.140625" style="70" customWidth="1"/>
    <col min="1029" max="1033" width="16.85546875" style="70" customWidth="1"/>
    <col min="1034" max="1034" width="22" style="70" customWidth="1"/>
    <col min="1035" max="1035" width="16.85546875" style="70" bestFit="1" customWidth="1"/>
    <col min="1036" max="1270" width="9.140625" style="70" customWidth="1"/>
    <col min="1271" max="1271" width="5.7109375" style="70" customWidth="1"/>
    <col min="1272" max="1272" width="21.7109375" style="70" customWidth="1"/>
    <col min="1273" max="1273" width="19.7109375" style="70" customWidth="1"/>
    <col min="1274" max="1274" width="10.42578125" style="70" customWidth="1"/>
    <col min="1275" max="1275" width="10.28515625" style="70" customWidth="1"/>
    <col min="1276" max="1280" width="10.5703125" style="70"/>
    <col min="1281" max="1281" width="5.7109375" style="70" customWidth="1"/>
    <col min="1282" max="1283" width="22.7109375" style="70" customWidth="1"/>
    <col min="1284" max="1284" width="23.140625" style="70" customWidth="1"/>
    <col min="1285" max="1289" width="16.85546875" style="70" customWidth="1"/>
    <col min="1290" max="1290" width="22" style="70" customWidth="1"/>
    <col min="1291" max="1291" width="16.85546875" style="70" bestFit="1" customWidth="1"/>
    <col min="1292" max="1526" width="9.140625" style="70" customWidth="1"/>
    <col min="1527" max="1527" width="5.7109375" style="70" customWidth="1"/>
    <col min="1528" max="1528" width="21.7109375" style="70" customWidth="1"/>
    <col min="1529" max="1529" width="19.7109375" style="70" customWidth="1"/>
    <col min="1530" max="1530" width="10.42578125" style="70" customWidth="1"/>
    <col min="1531" max="1531" width="10.28515625" style="70" customWidth="1"/>
    <col min="1532" max="1536" width="10.5703125" style="70"/>
    <col min="1537" max="1537" width="5.7109375" style="70" customWidth="1"/>
    <col min="1538" max="1539" width="22.7109375" style="70" customWidth="1"/>
    <col min="1540" max="1540" width="23.140625" style="70" customWidth="1"/>
    <col min="1541" max="1545" width="16.85546875" style="70" customWidth="1"/>
    <col min="1546" max="1546" width="22" style="70" customWidth="1"/>
    <col min="1547" max="1547" width="16.85546875" style="70" bestFit="1" customWidth="1"/>
    <col min="1548" max="1782" width="9.140625" style="70" customWidth="1"/>
    <col min="1783" max="1783" width="5.7109375" style="70" customWidth="1"/>
    <col min="1784" max="1784" width="21.7109375" style="70" customWidth="1"/>
    <col min="1785" max="1785" width="19.7109375" style="70" customWidth="1"/>
    <col min="1786" max="1786" width="10.42578125" style="70" customWidth="1"/>
    <col min="1787" max="1787" width="10.28515625" style="70" customWidth="1"/>
    <col min="1788" max="1792" width="10.5703125" style="70"/>
    <col min="1793" max="1793" width="5.7109375" style="70" customWidth="1"/>
    <col min="1794" max="1795" width="22.7109375" style="70" customWidth="1"/>
    <col min="1796" max="1796" width="23.140625" style="70" customWidth="1"/>
    <col min="1797" max="1801" width="16.85546875" style="70" customWidth="1"/>
    <col min="1802" max="1802" width="22" style="70" customWidth="1"/>
    <col min="1803" max="1803" width="16.85546875" style="70" bestFit="1" customWidth="1"/>
    <col min="1804" max="2038" width="9.140625" style="70" customWidth="1"/>
    <col min="2039" max="2039" width="5.7109375" style="70" customWidth="1"/>
    <col min="2040" max="2040" width="21.7109375" style="70" customWidth="1"/>
    <col min="2041" max="2041" width="19.7109375" style="70" customWidth="1"/>
    <col min="2042" max="2042" width="10.42578125" style="70" customWidth="1"/>
    <col min="2043" max="2043" width="10.28515625" style="70" customWidth="1"/>
    <col min="2044" max="2048" width="10.5703125" style="70"/>
    <col min="2049" max="2049" width="5.7109375" style="70" customWidth="1"/>
    <col min="2050" max="2051" width="22.7109375" style="70" customWidth="1"/>
    <col min="2052" max="2052" width="23.140625" style="70" customWidth="1"/>
    <col min="2053" max="2057" width="16.85546875" style="70" customWidth="1"/>
    <col min="2058" max="2058" width="22" style="70" customWidth="1"/>
    <col min="2059" max="2059" width="16.85546875" style="70" bestFit="1" customWidth="1"/>
    <col min="2060" max="2294" width="9.140625" style="70" customWidth="1"/>
    <col min="2295" max="2295" width="5.7109375" style="70" customWidth="1"/>
    <col min="2296" max="2296" width="21.7109375" style="70" customWidth="1"/>
    <col min="2297" max="2297" width="19.7109375" style="70" customWidth="1"/>
    <col min="2298" max="2298" width="10.42578125" style="70" customWidth="1"/>
    <col min="2299" max="2299" width="10.28515625" style="70" customWidth="1"/>
    <col min="2300" max="2304" width="10.5703125" style="70"/>
    <col min="2305" max="2305" width="5.7109375" style="70" customWidth="1"/>
    <col min="2306" max="2307" width="22.7109375" style="70" customWidth="1"/>
    <col min="2308" max="2308" width="23.140625" style="70" customWidth="1"/>
    <col min="2309" max="2313" width="16.85546875" style="70" customWidth="1"/>
    <col min="2314" max="2314" width="22" style="70" customWidth="1"/>
    <col min="2315" max="2315" width="16.85546875" style="70" bestFit="1" customWidth="1"/>
    <col min="2316" max="2550" width="9.140625" style="70" customWidth="1"/>
    <col min="2551" max="2551" width="5.7109375" style="70" customWidth="1"/>
    <col min="2552" max="2552" width="21.7109375" style="70" customWidth="1"/>
    <col min="2553" max="2553" width="19.7109375" style="70" customWidth="1"/>
    <col min="2554" max="2554" width="10.42578125" style="70" customWidth="1"/>
    <col min="2555" max="2555" width="10.28515625" style="70" customWidth="1"/>
    <col min="2556" max="2560" width="10.5703125" style="70"/>
    <col min="2561" max="2561" width="5.7109375" style="70" customWidth="1"/>
    <col min="2562" max="2563" width="22.7109375" style="70" customWidth="1"/>
    <col min="2564" max="2564" width="23.140625" style="70" customWidth="1"/>
    <col min="2565" max="2569" width="16.85546875" style="70" customWidth="1"/>
    <col min="2570" max="2570" width="22" style="70" customWidth="1"/>
    <col min="2571" max="2571" width="16.85546875" style="70" bestFit="1" customWidth="1"/>
    <col min="2572" max="2806" width="9.140625" style="70" customWidth="1"/>
    <col min="2807" max="2807" width="5.7109375" style="70" customWidth="1"/>
    <col min="2808" max="2808" width="21.7109375" style="70" customWidth="1"/>
    <col min="2809" max="2809" width="19.7109375" style="70" customWidth="1"/>
    <col min="2810" max="2810" width="10.42578125" style="70" customWidth="1"/>
    <col min="2811" max="2811" width="10.28515625" style="70" customWidth="1"/>
    <col min="2812" max="2816" width="10.5703125" style="70"/>
    <col min="2817" max="2817" width="5.7109375" style="70" customWidth="1"/>
    <col min="2818" max="2819" width="22.7109375" style="70" customWidth="1"/>
    <col min="2820" max="2820" width="23.140625" style="70" customWidth="1"/>
    <col min="2821" max="2825" width="16.85546875" style="70" customWidth="1"/>
    <col min="2826" max="2826" width="22" style="70" customWidth="1"/>
    <col min="2827" max="2827" width="16.85546875" style="70" bestFit="1" customWidth="1"/>
    <col min="2828" max="3062" width="9.140625" style="70" customWidth="1"/>
    <col min="3063" max="3063" width="5.7109375" style="70" customWidth="1"/>
    <col min="3064" max="3064" width="21.7109375" style="70" customWidth="1"/>
    <col min="3065" max="3065" width="19.7109375" style="70" customWidth="1"/>
    <col min="3066" max="3066" width="10.42578125" style="70" customWidth="1"/>
    <col min="3067" max="3067" width="10.28515625" style="70" customWidth="1"/>
    <col min="3068" max="3072" width="10.5703125" style="70"/>
    <col min="3073" max="3073" width="5.7109375" style="70" customWidth="1"/>
    <col min="3074" max="3075" width="22.7109375" style="70" customWidth="1"/>
    <col min="3076" max="3076" width="23.140625" style="70" customWidth="1"/>
    <col min="3077" max="3081" width="16.85546875" style="70" customWidth="1"/>
    <col min="3082" max="3082" width="22" style="70" customWidth="1"/>
    <col min="3083" max="3083" width="16.85546875" style="70" bestFit="1" customWidth="1"/>
    <col min="3084" max="3318" width="9.140625" style="70" customWidth="1"/>
    <col min="3319" max="3319" width="5.7109375" style="70" customWidth="1"/>
    <col min="3320" max="3320" width="21.7109375" style="70" customWidth="1"/>
    <col min="3321" max="3321" width="19.7109375" style="70" customWidth="1"/>
    <col min="3322" max="3322" width="10.42578125" style="70" customWidth="1"/>
    <col min="3323" max="3323" width="10.28515625" style="70" customWidth="1"/>
    <col min="3324" max="3328" width="10.5703125" style="70"/>
    <col min="3329" max="3329" width="5.7109375" style="70" customWidth="1"/>
    <col min="3330" max="3331" width="22.7109375" style="70" customWidth="1"/>
    <col min="3332" max="3332" width="23.140625" style="70" customWidth="1"/>
    <col min="3333" max="3337" width="16.85546875" style="70" customWidth="1"/>
    <col min="3338" max="3338" width="22" style="70" customWidth="1"/>
    <col min="3339" max="3339" width="16.85546875" style="70" bestFit="1" customWidth="1"/>
    <col min="3340" max="3574" width="9.140625" style="70" customWidth="1"/>
    <col min="3575" max="3575" width="5.7109375" style="70" customWidth="1"/>
    <col min="3576" max="3576" width="21.7109375" style="70" customWidth="1"/>
    <col min="3577" max="3577" width="19.7109375" style="70" customWidth="1"/>
    <col min="3578" max="3578" width="10.42578125" style="70" customWidth="1"/>
    <col min="3579" max="3579" width="10.28515625" style="70" customWidth="1"/>
    <col min="3580" max="3584" width="10.5703125" style="70"/>
    <col min="3585" max="3585" width="5.7109375" style="70" customWidth="1"/>
    <col min="3586" max="3587" width="22.7109375" style="70" customWidth="1"/>
    <col min="3588" max="3588" width="23.140625" style="70" customWidth="1"/>
    <col min="3589" max="3593" width="16.85546875" style="70" customWidth="1"/>
    <col min="3594" max="3594" width="22" style="70" customWidth="1"/>
    <col min="3595" max="3595" width="16.85546875" style="70" bestFit="1" customWidth="1"/>
    <col min="3596" max="3830" width="9.140625" style="70" customWidth="1"/>
    <col min="3831" max="3831" width="5.7109375" style="70" customWidth="1"/>
    <col min="3832" max="3832" width="21.7109375" style="70" customWidth="1"/>
    <col min="3833" max="3833" width="19.7109375" style="70" customWidth="1"/>
    <col min="3834" max="3834" width="10.42578125" style="70" customWidth="1"/>
    <col min="3835" max="3835" width="10.28515625" style="70" customWidth="1"/>
    <col min="3836" max="3840" width="10.5703125" style="70"/>
    <col min="3841" max="3841" width="5.7109375" style="70" customWidth="1"/>
    <col min="3842" max="3843" width="22.7109375" style="70" customWidth="1"/>
    <col min="3844" max="3844" width="23.140625" style="70" customWidth="1"/>
    <col min="3845" max="3849" width="16.85546875" style="70" customWidth="1"/>
    <col min="3850" max="3850" width="22" style="70" customWidth="1"/>
    <col min="3851" max="3851" width="16.85546875" style="70" bestFit="1" customWidth="1"/>
    <col min="3852" max="4086" width="9.140625" style="70" customWidth="1"/>
    <col min="4087" max="4087" width="5.7109375" style="70" customWidth="1"/>
    <col min="4088" max="4088" width="21.7109375" style="70" customWidth="1"/>
    <col min="4089" max="4089" width="19.7109375" style="70" customWidth="1"/>
    <col min="4090" max="4090" width="10.42578125" style="70" customWidth="1"/>
    <col min="4091" max="4091" width="10.28515625" style="70" customWidth="1"/>
    <col min="4092" max="4096" width="10.5703125" style="70"/>
    <col min="4097" max="4097" width="5.7109375" style="70" customWidth="1"/>
    <col min="4098" max="4099" width="22.7109375" style="70" customWidth="1"/>
    <col min="4100" max="4100" width="23.140625" style="70" customWidth="1"/>
    <col min="4101" max="4105" width="16.85546875" style="70" customWidth="1"/>
    <col min="4106" max="4106" width="22" style="70" customWidth="1"/>
    <col min="4107" max="4107" width="16.85546875" style="70" bestFit="1" customWidth="1"/>
    <col min="4108" max="4342" width="9.140625" style="70" customWidth="1"/>
    <col min="4343" max="4343" width="5.7109375" style="70" customWidth="1"/>
    <col min="4344" max="4344" width="21.7109375" style="70" customWidth="1"/>
    <col min="4345" max="4345" width="19.7109375" style="70" customWidth="1"/>
    <col min="4346" max="4346" width="10.42578125" style="70" customWidth="1"/>
    <col min="4347" max="4347" width="10.28515625" style="70" customWidth="1"/>
    <col min="4348" max="4352" width="10.5703125" style="70"/>
    <col min="4353" max="4353" width="5.7109375" style="70" customWidth="1"/>
    <col min="4354" max="4355" width="22.7109375" style="70" customWidth="1"/>
    <col min="4356" max="4356" width="23.140625" style="70" customWidth="1"/>
    <col min="4357" max="4361" width="16.85546875" style="70" customWidth="1"/>
    <col min="4362" max="4362" width="22" style="70" customWidth="1"/>
    <col min="4363" max="4363" width="16.85546875" style="70" bestFit="1" customWidth="1"/>
    <col min="4364" max="4598" width="9.140625" style="70" customWidth="1"/>
    <col min="4599" max="4599" width="5.7109375" style="70" customWidth="1"/>
    <col min="4600" max="4600" width="21.7109375" style="70" customWidth="1"/>
    <col min="4601" max="4601" width="19.7109375" style="70" customWidth="1"/>
    <col min="4602" max="4602" width="10.42578125" style="70" customWidth="1"/>
    <col min="4603" max="4603" width="10.28515625" style="70" customWidth="1"/>
    <col min="4604" max="4608" width="10.5703125" style="70"/>
    <col min="4609" max="4609" width="5.7109375" style="70" customWidth="1"/>
    <col min="4610" max="4611" width="22.7109375" style="70" customWidth="1"/>
    <col min="4612" max="4612" width="23.140625" style="70" customWidth="1"/>
    <col min="4613" max="4617" width="16.85546875" style="70" customWidth="1"/>
    <col min="4618" max="4618" width="22" style="70" customWidth="1"/>
    <col min="4619" max="4619" width="16.85546875" style="70" bestFit="1" customWidth="1"/>
    <col min="4620" max="4854" width="9.140625" style="70" customWidth="1"/>
    <col min="4855" max="4855" width="5.7109375" style="70" customWidth="1"/>
    <col min="4856" max="4856" width="21.7109375" style="70" customWidth="1"/>
    <col min="4857" max="4857" width="19.7109375" style="70" customWidth="1"/>
    <col min="4858" max="4858" width="10.42578125" style="70" customWidth="1"/>
    <col min="4859" max="4859" width="10.28515625" style="70" customWidth="1"/>
    <col min="4860" max="4864" width="10.5703125" style="70"/>
    <col min="4865" max="4865" width="5.7109375" style="70" customWidth="1"/>
    <col min="4866" max="4867" width="22.7109375" style="70" customWidth="1"/>
    <col min="4868" max="4868" width="23.140625" style="70" customWidth="1"/>
    <col min="4869" max="4873" width="16.85546875" style="70" customWidth="1"/>
    <col min="4874" max="4874" width="22" style="70" customWidth="1"/>
    <col min="4875" max="4875" width="16.85546875" style="70" bestFit="1" customWidth="1"/>
    <col min="4876" max="5110" width="9.140625" style="70" customWidth="1"/>
    <col min="5111" max="5111" width="5.7109375" style="70" customWidth="1"/>
    <col min="5112" max="5112" width="21.7109375" style="70" customWidth="1"/>
    <col min="5113" max="5113" width="19.7109375" style="70" customWidth="1"/>
    <col min="5114" max="5114" width="10.42578125" style="70" customWidth="1"/>
    <col min="5115" max="5115" width="10.28515625" style="70" customWidth="1"/>
    <col min="5116" max="5120" width="10.5703125" style="70"/>
    <col min="5121" max="5121" width="5.7109375" style="70" customWidth="1"/>
    <col min="5122" max="5123" width="22.7109375" style="70" customWidth="1"/>
    <col min="5124" max="5124" width="23.140625" style="70" customWidth="1"/>
    <col min="5125" max="5129" width="16.85546875" style="70" customWidth="1"/>
    <col min="5130" max="5130" width="22" style="70" customWidth="1"/>
    <col min="5131" max="5131" width="16.85546875" style="70" bestFit="1" customWidth="1"/>
    <col min="5132" max="5366" width="9.140625" style="70" customWidth="1"/>
    <col min="5367" max="5367" width="5.7109375" style="70" customWidth="1"/>
    <col min="5368" max="5368" width="21.7109375" style="70" customWidth="1"/>
    <col min="5369" max="5369" width="19.7109375" style="70" customWidth="1"/>
    <col min="5370" max="5370" width="10.42578125" style="70" customWidth="1"/>
    <col min="5371" max="5371" width="10.28515625" style="70" customWidth="1"/>
    <col min="5372" max="5376" width="10.5703125" style="70"/>
    <col min="5377" max="5377" width="5.7109375" style="70" customWidth="1"/>
    <col min="5378" max="5379" width="22.7109375" style="70" customWidth="1"/>
    <col min="5380" max="5380" width="23.140625" style="70" customWidth="1"/>
    <col min="5381" max="5385" width="16.85546875" style="70" customWidth="1"/>
    <col min="5386" max="5386" width="22" style="70" customWidth="1"/>
    <col min="5387" max="5387" width="16.85546875" style="70" bestFit="1" customWidth="1"/>
    <col min="5388" max="5622" width="9.140625" style="70" customWidth="1"/>
    <col min="5623" max="5623" width="5.7109375" style="70" customWidth="1"/>
    <col min="5624" max="5624" width="21.7109375" style="70" customWidth="1"/>
    <col min="5625" max="5625" width="19.7109375" style="70" customWidth="1"/>
    <col min="5626" max="5626" width="10.42578125" style="70" customWidth="1"/>
    <col min="5627" max="5627" width="10.28515625" style="70" customWidth="1"/>
    <col min="5628" max="5632" width="10.5703125" style="70"/>
    <col min="5633" max="5633" width="5.7109375" style="70" customWidth="1"/>
    <col min="5634" max="5635" width="22.7109375" style="70" customWidth="1"/>
    <col min="5636" max="5636" width="23.140625" style="70" customWidth="1"/>
    <col min="5637" max="5641" width="16.85546875" style="70" customWidth="1"/>
    <col min="5642" max="5642" width="22" style="70" customWidth="1"/>
    <col min="5643" max="5643" width="16.85546875" style="70" bestFit="1" customWidth="1"/>
    <col min="5644" max="5878" width="9.140625" style="70" customWidth="1"/>
    <col min="5879" max="5879" width="5.7109375" style="70" customWidth="1"/>
    <col min="5880" max="5880" width="21.7109375" style="70" customWidth="1"/>
    <col min="5881" max="5881" width="19.7109375" style="70" customWidth="1"/>
    <col min="5882" max="5882" width="10.42578125" style="70" customWidth="1"/>
    <col min="5883" max="5883" width="10.28515625" style="70" customWidth="1"/>
    <col min="5884" max="5888" width="10.5703125" style="70"/>
    <col min="5889" max="5889" width="5.7109375" style="70" customWidth="1"/>
    <col min="5890" max="5891" width="22.7109375" style="70" customWidth="1"/>
    <col min="5892" max="5892" width="23.140625" style="70" customWidth="1"/>
    <col min="5893" max="5897" width="16.85546875" style="70" customWidth="1"/>
    <col min="5898" max="5898" width="22" style="70" customWidth="1"/>
    <col min="5899" max="5899" width="16.85546875" style="70" bestFit="1" customWidth="1"/>
    <col min="5900" max="6134" width="9.140625" style="70" customWidth="1"/>
    <col min="6135" max="6135" width="5.7109375" style="70" customWidth="1"/>
    <col min="6136" max="6136" width="21.7109375" style="70" customWidth="1"/>
    <col min="6137" max="6137" width="19.7109375" style="70" customWidth="1"/>
    <col min="6138" max="6138" width="10.42578125" style="70" customWidth="1"/>
    <col min="6139" max="6139" width="10.28515625" style="70" customWidth="1"/>
    <col min="6140" max="6144" width="10.5703125" style="70"/>
    <col min="6145" max="6145" width="5.7109375" style="70" customWidth="1"/>
    <col min="6146" max="6147" width="22.7109375" style="70" customWidth="1"/>
    <col min="6148" max="6148" width="23.140625" style="70" customWidth="1"/>
    <col min="6149" max="6153" width="16.85546875" style="70" customWidth="1"/>
    <col min="6154" max="6154" width="22" style="70" customWidth="1"/>
    <col min="6155" max="6155" width="16.85546875" style="70" bestFit="1" customWidth="1"/>
    <col min="6156" max="6390" width="9.140625" style="70" customWidth="1"/>
    <col min="6391" max="6391" width="5.7109375" style="70" customWidth="1"/>
    <col min="6392" max="6392" width="21.7109375" style="70" customWidth="1"/>
    <col min="6393" max="6393" width="19.7109375" style="70" customWidth="1"/>
    <col min="6394" max="6394" width="10.42578125" style="70" customWidth="1"/>
    <col min="6395" max="6395" width="10.28515625" style="70" customWidth="1"/>
    <col min="6396" max="6400" width="10.5703125" style="70"/>
    <col min="6401" max="6401" width="5.7109375" style="70" customWidth="1"/>
    <col min="6402" max="6403" width="22.7109375" style="70" customWidth="1"/>
    <col min="6404" max="6404" width="23.140625" style="70" customWidth="1"/>
    <col min="6405" max="6409" width="16.85546875" style="70" customWidth="1"/>
    <col min="6410" max="6410" width="22" style="70" customWidth="1"/>
    <col min="6411" max="6411" width="16.85546875" style="70" bestFit="1" customWidth="1"/>
    <col min="6412" max="6646" width="9.140625" style="70" customWidth="1"/>
    <col min="6647" max="6647" width="5.7109375" style="70" customWidth="1"/>
    <col min="6648" max="6648" width="21.7109375" style="70" customWidth="1"/>
    <col min="6649" max="6649" width="19.7109375" style="70" customWidth="1"/>
    <col min="6650" max="6650" width="10.42578125" style="70" customWidth="1"/>
    <col min="6651" max="6651" width="10.28515625" style="70" customWidth="1"/>
    <col min="6652" max="6656" width="10.5703125" style="70"/>
    <col min="6657" max="6657" width="5.7109375" style="70" customWidth="1"/>
    <col min="6658" max="6659" width="22.7109375" style="70" customWidth="1"/>
    <col min="6660" max="6660" width="23.140625" style="70" customWidth="1"/>
    <col min="6661" max="6665" width="16.85546875" style="70" customWidth="1"/>
    <col min="6666" max="6666" width="22" style="70" customWidth="1"/>
    <col min="6667" max="6667" width="16.85546875" style="70" bestFit="1" customWidth="1"/>
    <col min="6668" max="6902" width="9.140625" style="70" customWidth="1"/>
    <col min="6903" max="6903" width="5.7109375" style="70" customWidth="1"/>
    <col min="6904" max="6904" width="21.7109375" style="70" customWidth="1"/>
    <col min="6905" max="6905" width="19.7109375" style="70" customWidth="1"/>
    <col min="6906" max="6906" width="10.42578125" style="70" customWidth="1"/>
    <col min="6907" max="6907" width="10.28515625" style="70" customWidth="1"/>
    <col min="6908" max="6912" width="10.5703125" style="70"/>
    <col min="6913" max="6913" width="5.7109375" style="70" customWidth="1"/>
    <col min="6914" max="6915" width="22.7109375" style="70" customWidth="1"/>
    <col min="6916" max="6916" width="23.140625" style="70" customWidth="1"/>
    <col min="6917" max="6921" width="16.85546875" style="70" customWidth="1"/>
    <col min="6922" max="6922" width="22" style="70" customWidth="1"/>
    <col min="6923" max="6923" width="16.85546875" style="70" bestFit="1" customWidth="1"/>
    <col min="6924" max="7158" width="9.140625" style="70" customWidth="1"/>
    <col min="7159" max="7159" width="5.7109375" style="70" customWidth="1"/>
    <col min="7160" max="7160" width="21.7109375" style="70" customWidth="1"/>
    <col min="7161" max="7161" width="19.7109375" style="70" customWidth="1"/>
    <col min="7162" max="7162" width="10.42578125" style="70" customWidth="1"/>
    <col min="7163" max="7163" width="10.28515625" style="70" customWidth="1"/>
    <col min="7164" max="7168" width="10.5703125" style="70"/>
    <col min="7169" max="7169" width="5.7109375" style="70" customWidth="1"/>
    <col min="7170" max="7171" width="22.7109375" style="70" customWidth="1"/>
    <col min="7172" max="7172" width="23.140625" style="70" customWidth="1"/>
    <col min="7173" max="7177" width="16.85546875" style="70" customWidth="1"/>
    <col min="7178" max="7178" width="22" style="70" customWidth="1"/>
    <col min="7179" max="7179" width="16.85546875" style="70" bestFit="1" customWidth="1"/>
    <col min="7180" max="7414" width="9.140625" style="70" customWidth="1"/>
    <col min="7415" max="7415" width="5.7109375" style="70" customWidth="1"/>
    <col min="7416" max="7416" width="21.7109375" style="70" customWidth="1"/>
    <col min="7417" max="7417" width="19.7109375" style="70" customWidth="1"/>
    <col min="7418" max="7418" width="10.42578125" style="70" customWidth="1"/>
    <col min="7419" max="7419" width="10.28515625" style="70" customWidth="1"/>
    <col min="7420" max="7424" width="10.5703125" style="70"/>
    <col min="7425" max="7425" width="5.7109375" style="70" customWidth="1"/>
    <col min="7426" max="7427" width="22.7109375" style="70" customWidth="1"/>
    <col min="7428" max="7428" width="23.140625" style="70" customWidth="1"/>
    <col min="7429" max="7433" width="16.85546875" style="70" customWidth="1"/>
    <col min="7434" max="7434" width="22" style="70" customWidth="1"/>
    <col min="7435" max="7435" width="16.85546875" style="70" bestFit="1" customWidth="1"/>
    <col min="7436" max="7670" width="9.140625" style="70" customWidth="1"/>
    <col min="7671" max="7671" width="5.7109375" style="70" customWidth="1"/>
    <col min="7672" max="7672" width="21.7109375" style="70" customWidth="1"/>
    <col min="7673" max="7673" width="19.7109375" style="70" customWidth="1"/>
    <col min="7674" max="7674" width="10.42578125" style="70" customWidth="1"/>
    <col min="7675" max="7675" width="10.28515625" style="70" customWidth="1"/>
    <col min="7676" max="7680" width="10.5703125" style="70"/>
    <col min="7681" max="7681" width="5.7109375" style="70" customWidth="1"/>
    <col min="7682" max="7683" width="22.7109375" style="70" customWidth="1"/>
    <col min="7684" max="7684" width="23.140625" style="70" customWidth="1"/>
    <col min="7685" max="7689" width="16.85546875" style="70" customWidth="1"/>
    <col min="7690" max="7690" width="22" style="70" customWidth="1"/>
    <col min="7691" max="7691" width="16.85546875" style="70" bestFit="1" customWidth="1"/>
    <col min="7692" max="7926" width="9.140625" style="70" customWidth="1"/>
    <col min="7927" max="7927" width="5.7109375" style="70" customWidth="1"/>
    <col min="7928" max="7928" width="21.7109375" style="70" customWidth="1"/>
    <col min="7929" max="7929" width="19.7109375" style="70" customWidth="1"/>
    <col min="7930" max="7930" width="10.42578125" style="70" customWidth="1"/>
    <col min="7931" max="7931" width="10.28515625" style="70" customWidth="1"/>
    <col min="7932" max="7936" width="10.5703125" style="70"/>
    <col min="7937" max="7937" width="5.7109375" style="70" customWidth="1"/>
    <col min="7938" max="7939" width="22.7109375" style="70" customWidth="1"/>
    <col min="7940" max="7940" width="23.140625" style="70" customWidth="1"/>
    <col min="7941" max="7945" width="16.85546875" style="70" customWidth="1"/>
    <col min="7946" max="7946" width="22" style="70" customWidth="1"/>
    <col min="7947" max="7947" width="16.85546875" style="70" bestFit="1" customWidth="1"/>
    <col min="7948" max="8182" width="9.140625" style="70" customWidth="1"/>
    <col min="8183" max="8183" width="5.7109375" style="70" customWidth="1"/>
    <col min="8184" max="8184" width="21.7109375" style="70" customWidth="1"/>
    <col min="8185" max="8185" width="19.7109375" style="70" customWidth="1"/>
    <col min="8186" max="8186" width="10.42578125" style="70" customWidth="1"/>
    <col min="8187" max="8187" width="10.28515625" style="70" customWidth="1"/>
    <col min="8188" max="8192" width="10.5703125" style="70"/>
    <col min="8193" max="8193" width="5.7109375" style="70" customWidth="1"/>
    <col min="8194" max="8195" width="22.7109375" style="70" customWidth="1"/>
    <col min="8196" max="8196" width="23.140625" style="70" customWidth="1"/>
    <col min="8197" max="8201" width="16.85546875" style="70" customWidth="1"/>
    <col min="8202" max="8202" width="22" style="70" customWidth="1"/>
    <col min="8203" max="8203" width="16.85546875" style="70" bestFit="1" customWidth="1"/>
    <col min="8204" max="8438" width="9.140625" style="70" customWidth="1"/>
    <col min="8439" max="8439" width="5.7109375" style="70" customWidth="1"/>
    <col min="8440" max="8440" width="21.7109375" style="70" customWidth="1"/>
    <col min="8441" max="8441" width="19.7109375" style="70" customWidth="1"/>
    <col min="8442" max="8442" width="10.42578125" style="70" customWidth="1"/>
    <col min="8443" max="8443" width="10.28515625" style="70" customWidth="1"/>
    <col min="8444" max="8448" width="10.5703125" style="70"/>
    <col min="8449" max="8449" width="5.7109375" style="70" customWidth="1"/>
    <col min="8450" max="8451" width="22.7109375" style="70" customWidth="1"/>
    <col min="8452" max="8452" width="23.140625" style="70" customWidth="1"/>
    <col min="8453" max="8457" width="16.85546875" style="70" customWidth="1"/>
    <col min="8458" max="8458" width="22" style="70" customWidth="1"/>
    <col min="8459" max="8459" width="16.85546875" style="70" bestFit="1" customWidth="1"/>
    <col min="8460" max="8694" width="9.140625" style="70" customWidth="1"/>
    <col min="8695" max="8695" width="5.7109375" style="70" customWidth="1"/>
    <col min="8696" max="8696" width="21.7109375" style="70" customWidth="1"/>
    <col min="8697" max="8697" width="19.7109375" style="70" customWidth="1"/>
    <col min="8698" max="8698" width="10.42578125" style="70" customWidth="1"/>
    <col min="8699" max="8699" width="10.28515625" style="70" customWidth="1"/>
    <col min="8700" max="8704" width="10.5703125" style="70"/>
    <col min="8705" max="8705" width="5.7109375" style="70" customWidth="1"/>
    <col min="8706" max="8707" width="22.7109375" style="70" customWidth="1"/>
    <col min="8708" max="8708" width="23.140625" style="70" customWidth="1"/>
    <col min="8709" max="8713" width="16.85546875" style="70" customWidth="1"/>
    <col min="8714" max="8714" width="22" style="70" customWidth="1"/>
    <col min="8715" max="8715" width="16.85546875" style="70" bestFit="1" customWidth="1"/>
    <col min="8716" max="8950" width="9.140625" style="70" customWidth="1"/>
    <col min="8951" max="8951" width="5.7109375" style="70" customWidth="1"/>
    <col min="8952" max="8952" width="21.7109375" style="70" customWidth="1"/>
    <col min="8953" max="8953" width="19.7109375" style="70" customWidth="1"/>
    <col min="8954" max="8954" width="10.42578125" style="70" customWidth="1"/>
    <col min="8955" max="8955" width="10.28515625" style="70" customWidth="1"/>
    <col min="8956" max="8960" width="10.5703125" style="70"/>
    <col min="8961" max="8961" width="5.7109375" style="70" customWidth="1"/>
    <col min="8962" max="8963" width="22.7109375" style="70" customWidth="1"/>
    <col min="8964" max="8964" width="23.140625" style="70" customWidth="1"/>
    <col min="8965" max="8969" width="16.85546875" style="70" customWidth="1"/>
    <col min="8970" max="8970" width="22" style="70" customWidth="1"/>
    <col min="8971" max="8971" width="16.85546875" style="70" bestFit="1" customWidth="1"/>
    <col min="8972" max="9206" width="9.140625" style="70" customWidth="1"/>
    <col min="9207" max="9207" width="5.7109375" style="70" customWidth="1"/>
    <col min="9208" max="9208" width="21.7109375" style="70" customWidth="1"/>
    <col min="9209" max="9209" width="19.7109375" style="70" customWidth="1"/>
    <col min="9210" max="9210" width="10.42578125" style="70" customWidth="1"/>
    <col min="9211" max="9211" width="10.28515625" style="70" customWidth="1"/>
    <col min="9212" max="9216" width="10.5703125" style="70"/>
    <col min="9217" max="9217" width="5.7109375" style="70" customWidth="1"/>
    <col min="9218" max="9219" width="22.7109375" style="70" customWidth="1"/>
    <col min="9220" max="9220" width="23.140625" style="70" customWidth="1"/>
    <col min="9221" max="9225" width="16.85546875" style="70" customWidth="1"/>
    <col min="9226" max="9226" width="22" style="70" customWidth="1"/>
    <col min="9227" max="9227" width="16.85546875" style="70" bestFit="1" customWidth="1"/>
    <col min="9228" max="9462" width="9.140625" style="70" customWidth="1"/>
    <col min="9463" max="9463" width="5.7109375" style="70" customWidth="1"/>
    <col min="9464" max="9464" width="21.7109375" style="70" customWidth="1"/>
    <col min="9465" max="9465" width="19.7109375" style="70" customWidth="1"/>
    <col min="9466" max="9466" width="10.42578125" style="70" customWidth="1"/>
    <col min="9467" max="9467" width="10.28515625" style="70" customWidth="1"/>
    <col min="9468" max="9472" width="10.5703125" style="70"/>
    <col min="9473" max="9473" width="5.7109375" style="70" customWidth="1"/>
    <col min="9474" max="9475" width="22.7109375" style="70" customWidth="1"/>
    <col min="9476" max="9476" width="23.140625" style="70" customWidth="1"/>
    <col min="9477" max="9481" width="16.85546875" style="70" customWidth="1"/>
    <col min="9482" max="9482" width="22" style="70" customWidth="1"/>
    <col min="9483" max="9483" width="16.85546875" style="70" bestFit="1" customWidth="1"/>
    <col min="9484" max="9718" width="9.140625" style="70" customWidth="1"/>
    <col min="9719" max="9719" width="5.7109375" style="70" customWidth="1"/>
    <col min="9720" max="9720" width="21.7109375" style="70" customWidth="1"/>
    <col min="9721" max="9721" width="19.7109375" style="70" customWidth="1"/>
    <col min="9722" max="9722" width="10.42578125" style="70" customWidth="1"/>
    <col min="9723" max="9723" width="10.28515625" style="70" customWidth="1"/>
    <col min="9724" max="9728" width="10.5703125" style="70"/>
    <col min="9729" max="9729" width="5.7109375" style="70" customWidth="1"/>
    <col min="9730" max="9731" width="22.7109375" style="70" customWidth="1"/>
    <col min="9732" max="9732" width="23.140625" style="70" customWidth="1"/>
    <col min="9733" max="9737" width="16.85546875" style="70" customWidth="1"/>
    <col min="9738" max="9738" width="22" style="70" customWidth="1"/>
    <col min="9739" max="9739" width="16.85546875" style="70" bestFit="1" customWidth="1"/>
    <col min="9740" max="9974" width="9.140625" style="70" customWidth="1"/>
    <col min="9975" max="9975" width="5.7109375" style="70" customWidth="1"/>
    <col min="9976" max="9976" width="21.7109375" style="70" customWidth="1"/>
    <col min="9977" max="9977" width="19.7109375" style="70" customWidth="1"/>
    <col min="9978" max="9978" width="10.42578125" style="70" customWidth="1"/>
    <col min="9979" max="9979" width="10.28515625" style="70" customWidth="1"/>
    <col min="9980" max="9984" width="10.5703125" style="70"/>
    <col min="9985" max="9985" width="5.7109375" style="70" customWidth="1"/>
    <col min="9986" max="9987" width="22.7109375" style="70" customWidth="1"/>
    <col min="9988" max="9988" width="23.140625" style="70" customWidth="1"/>
    <col min="9989" max="9993" width="16.85546875" style="70" customWidth="1"/>
    <col min="9994" max="9994" width="22" style="70" customWidth="1"/>
    <col min="9995" max="9995" width="16.85546875" style="70" bestFit="1" customWidth="1"/>
    <col min="9996" max="10230" width="9.140625" style="70" customWidth="1"/>
    <col min="10231" max="10231" width="5.7109375" style="70" customWidth="1"/>
    <col min="10232" max="10232" width="21.7109375" style="70" customWidth="1"/>
    <col min="10233" max="10233" width="19.7109375" style="70" customWidth="1"/>
    <col min="10234" max="10234" width="10.42578125" style="70" customWidth="1"/>
    <col min="10235" max="10235" width="10.28515625" style="70" customWidth="1"/>
    <col min="10236" max="10240" width="10.5703125" style="70"/>
    <col min="10241" max="10241" width="5.7109375" style="70" customWidth="1"/>
    <col min="10242" max="10243" width="22.7109375" style="70" customWidth="1"/>
    <col min="10244" max="10244" width="23.140625" style="70" customWidth="1"/>
    <col min="10245" max="10249" width="16.85546875" style="70" customWidth="1"/>
    <col min="10250" max="10250" width="22" style="70" customWidth="1"/>
    <col min="10251" max="10251" width="16.85546875" style="70" bestFit="1" customWidth="1"/>
    <col min="10252" max="10486" width="9.140625" style="70" customWidth="1"/>
    <col min="10487" max="10487" width="5.7109375" style="70" customWidth="1"/>
    <col min="10488" max="10488" width="21.7109375" style="70" customWidth="1"/>
    <col min="10489" max="10489" width="19.7109375" style="70" customWidth="1"/>
    <col min="10490" max="10490" width="10.42578125" style="70" customWidth="1"/>
    <col min="10491" max="10491" width="10.28515625" style="70" customWidth="1"/>
    <col min="10492" max="10496" width="10.5703125" style="70"/>
    <col min="10497" max="10497" width="5.7109375" style="70" customWidth="1"/>
    <col min="10498" max="10499" width="22.7109375" style="70" customWidth="1"/>
    <col min="10500" max="10500" width="23.140625" style="70" customWidth="1"/>
    <col min="10501" max="10505" width="16.85546875" style="70" customWidth="1"/>
    <col min="10506" max="10506" width="22" style="70" customWidth="1"/>
    <col min="10507" max="10507" width="16.85546875" style="70" bestFit="1" customWidth="1"/>
    <col min="10508" max="10742" width="9.140625" style="70" customWidth="1"/>
    <col min="10743" max="10743" width="5.7109375" style="70" customWidth="1"/>
    <col min="10744" max="10744" width="21.7109375" style="70" customWidth="1"/>
    <col min="10745" max="10745" width="19.7109375" style="70" customWidth="1"/>
    <col min="10746" max="10746" width="10.42578125" style="70" customWidth="1"/>
    <col min="10747" max="10747" width="10.28515625" style="70" customWidth="1"/>
    <col min="10748" max="10752" width="10.5703125" style="70"/>
    <col min="10753" max="10753" width="5.7109375" style="70" customWidth="1"/>
    <col min="10754" max="10755" width="22.7109375" style="70" customWidth="1"/>
    <col min="10756" max="10756" width="23.140625" style="70" customWidth="1"/>
    <col min="10757" max="10761" width="16.85546875" style="70" customWidth="1"/>
    <col min="10762" max="10762" width="22" style="70" customWidth="1"/>
    <col min="10763" max="10763" width="16.85546875" style="70" bestFit="1" customWidth="1"/>
    <col min="10764" max="10998" width="9.140625" style="70" customWidth="1"/>
    <col min="10999" max="10999" width="5.7109375" style="70" customWidth="1"/>
    <col min="11000" max="11000" width="21.7109375" style="70" customWidth="1"/>
    <col min="11001" max="11001" width="19.7109375" style="70" customWidth="1"/>
    <col min="11002" max="11002" width="10.42578125" style="70" customWidth="1"/>
    <col min="11003" max="11003" width="10.28515625" style="70" customWidth="1"/>
    <col min="11004" max="11008" width="10.5703125" style="70"/>
    <col min="11009" max="11009" width="5.7109375" style="70" customWidth="1"/>
    <col min="11010" max="11011" width="22.7109375" style="70" customWidth="1"/>
    <col min="11012" max="11012" width="23.140625" style="70" customWidth="1"/>
    <col min="11013" max="11017" width="16.85546875" style="70" customWidth="1"/>
    <col min="11018" max="11018" width="22" style="70" customWidth="1"/>
    <col min="11019" max="11019" width="16.85546875" style="70" bestFit="1" customWidth="1"/>
    <col min="11020" max="11254" width="9.140625" style="70" customWidth="1"/>
    <col min="11255" max="11255" width="5.7109375" style="70" customWidth="1"/>
    <col min="11256" max="11256" width="21.7109375" style="70" customWidth="1"/>
    <col min="11257" max="11257" width="19.7109375" style="70" customWidth="1"/>
    <col min="11258" max="11258" width="10.42578125" style="70" customWidth="1"/>
    <col min="11259" max="11259" width="10.28515625" style="70" customWidth="1"/>
    <col min="11260" max="11264" width="10.5703125" style="70"/>
    <col min="11265" max="11265" width="5.7109375" style="70" customWidth="1"/>
    <col min="11266" max="11267" width="22.7109375" style="70" customWidth="1"/>
    <col min="11268" max="11268" width="23.140625" style="70" customWidth="1"/>
    <col min="11269" max="11273" width="16.85546875" style="70" customWidth="1"/>
    <col min="11274" max="11274" width="22" style="70" customWidth="1"/>
    <col min="11275" max="11275" width="16.85546875" style="70" bestFit="1" customWidth="1"/>
    <col min="11276" max="11510" width="9.140625" style="70" customWidth="1"/>
    <col min="11511" max="11511" width="5.7109375" style="70" customWidth="1"/>
    <col min="11512" max="11512" width="21.7109375" style="70" customWidth="1"/>
    <col min="11513" max="11513" width="19.7109375" style="70" customWidth="1"/>
    <col min="11514" max="11514" width="10.42578125" style="70" customWidth="1"/>
    <col min="11515" max="11515" width="10.28515625" style="70" customWidth="1"/>
    <col min="11516" max="11520" width="10.5703125" style="70"/>
    <col min="11521" max="11521" width="5.7109375" style="70" customWidth="1"/>
    <col min="11522" max="11523" width="22.7109375" style="70" customWidth="1"/>
    <col min="11524" max="11524" width="23.140625" style="70" customWidth="1"/>
    <col min="11525" max="11529" width="16.85546875" style="70" customWidth="1"/>
    <col min="11530" max="11530" width="22" style="70" customWidth="1"/>
    <col min="11531" max="11531" width="16.85546875" style="70" bestFit="1" customWidth="1"/>
    <col min="11532" max="11766" width="9.140625" style="70" customWidth="1"/>
    <col min="11767" max="11767" width="5.7109375" style="70" customWidth="1"/>
    <col min="11768" max="11768" width="21.7109375" style="70" customWidth="1"/>
    <col min="11769" max="11769" width="19.7109375" style="70" customWidth="1"/>
    <col min="11770" max="11770" width="10.42578125" style="70" customWidth="1"/>
    <col min="11771" max="11771" width="10.28515625" style="70" customWidth="1"/>
    <col min="11772" max="11776" width="10.5703125" style="70"/>
    <col min="11777" max="11777" width="5.7109375" style="70" customWidth="1"/>
    <col min="11778" max="11779" width="22.7109375" style="70" customWidth="1"/>
    <col min="11780" max="11780" width="23.140625" style="70" customWidth="1"/>
    <col min="11781" max="11785" width="16.85546875" style="70" customWidth="1"/>
    <col min="11786" max="11786" width="22" style="70" customWidth="1"/>
    <col min="11787" max="11787" width="16.85546875" style="70" bestFit="1" customWidth="1"/>
    <col min="11788" max="12022" width="9.140625" style="70" customWidth="1"/>
    <col min="12023" max="12023" width="5.7109375" style="70" customWidth="1"/>
    <col min="12024" max="12024" width="21.7109375" style="70" customWidth="1"/>
    <col min="12025" max="12025" width="19.7109375" style="70" customWidth="1"/>
    <col min="12026" max="12026" width="10.42578125" style="70" customWidth="1"/>
    <col min="12027" max="12027" width="10.28515625" style="70" customWidth="1"/>
    <col min="12028" max="12032" width="10.5703125" style="70"/>
    <col min="12033" max="12033" width="5.7109375" style="70" customWidth="1"/>
    <col min="12034" max="12035" width="22.7109375" style="70" customWidth="1"/>
    <col min="12036" max="12036" width="23.140625" style="70" customWidth="1"/>
    <col min="12037" max="12041" width="16.85546875" style="70" customWidth="1"/>
    <col min="12042" max="12042" width="22" style="70" customWidth="1"/>
    <col min="12043" max="12043" width="16.85546875" style="70" bestFit="1" customWidth="1"/>
    <col min="12044" max="12278" width="9.140625" style="70" customWidth="1"/>
    <col min="12279" max="12279" width="5.7109375" style="70" customWidth="1"/>
    <col min="12280" max="12280" width="21.7109375" style="70" customWidth="1"/>
    <col min="12281" max="12281" width="19.7109375" style="70" customWidth="1"/>
    <col min="12282" max="12282" width="10.42578125" style="70" customWidth="1"/>
    <col min="12283" max="12283" width="10.28515625" style="70" customWidth="1"/>
    <col min="12284" max="12288" width="10.5703125" style="70"/>
    <col min="12289" max="12289" width="5.7109375" style="70" customWidth="1"/>
    <col min="12290" max="12291" width="22.7109375" style="70" customWidth="1"/>
    <col min="12292" max="12292" width="23.140625" style="70" customWidth="1"/>
    <col min="12293" max="12297" width="16.85546875" style="70" customWidth="1"/>
    <col min="12298" max="12298" width="22" style="70" customWidth="1"/>
    <col min="12299" max="12299" width="16.85546875" style="70" bestFit="1" customWidth="1"/>
    <col min="12300" max="12534" width="9.140625" style="70" customWidth="1"/>
    <col min="12535" max="12535" width="5.7109375" style="70" customWidth="1"/>
    <col min="12536" max="12536" width="21.7109375" style="70" customWidth="1"/>
    <col min="12537" max="12537" width="19.7109375" style="70" customWidth="1"/>
    <col min="12538" max="12538" width="10.42578125" style="70" customWidth="1"/>
    <col min="12539" max="12539" width="10.28515625" style="70" customWidth="1"/>
    <col min="12540" max="12544" width="10.5703125" style="70"/>
    <col min="12545" max="12545" width="5.7109375" style="70" customWidth="1"/>
    <col min="12546" max="12547" width="22.7109375" style="70" customWidth="1"/>
    <col min="12548" max="12548" width="23.140625" style="70" customWidth="1"/>
    <col min="12549" max="12553" width="16.85546875" style="70" customWidth="1"/>
    <col min="12554" max="12554" width="22" style="70" customWidth="1"/>
    <col min="12555" max="12555" width="16.85546875" style="70" bestFit="1" customWidth="1"/>
    <col min="12556" max="12790" width="9.140625" style="70" customWidth="1"/>
    <col min="12791" max="12791" width="5.7109375" style="70" customWidth="1"/>
    <col min="12792" max="12792" width="21.7109375" style="70" customWidth="1"/>
    <col min="12793" max="12793" width="19.7109375" style="70" customWidth="1"/>
    <col min="12794" max="12794" width="10.42578125" style="70" customWidth="1"/>
    <col min="12795" max="12795" width="10.28515625" style="70" customWidth="1"/>
    <col min="12796" max="12800" width="10.5703125" style="70"/>
    <col min="12801" max="12801" width="5.7109375" style="70" customWidth="1"/>
    <col min="12802" max="12803" width="22.7109375" style="70" customWidth="1"/>
    <col min="12804" max="12804" width="23.140625" style="70" customWidth="1"/>
    <col min="12805" max="12809" width="16.85546875" style="70" customWidth="1"/>
    <col min="12810" max="12810" width="22" style="70" customWidth="1"/>
    <col min="12811" max="12811" width="16.85546875" style="70" bestFit="1" customWidth="1"/>
    <col min="12812" max="13046" width="9.140625" style="70" customWidth="1"/>
    <col min="13047" max="13047" width="5.7109375" style="70" customWidth="1"/>
    <col min="13048" max="13048" width="21.7109375" style="70" customWidth="1"/>
    <col min="13049" max="13049" width="19.7109375" style="70" customWidth="1"/>
    <col min="13050" max="13050" width="10.42578125" style="70" customWidth="1"/>
    <col min="13051" max="13051" width="10.28515625" style="70" customWidth="1"/>
    <col min="13052" max="13056" width="10.5703125" style="70"/>
    <col min="13057" max="13057" width="5.7109375" style="70" customWidth="1"/>
    <col min="13058" max="13059" width="22.7109375" style="70" customWidth="1"/>
    <col min="13060" max="13060" width="23.140625" style="70" customWidth="1"/>
    <col min="13061" max="13065" width="16.85546875" style="70" customWidth="1"/>
    <col min="13066" max="13066" width="22" style="70" customWidth="1"/>
    <col min="13067" max="13067" width="16.85546875" style="70" bestFit="1" customWidth="1"/>
    <col min="13068" max="13302" width="9.140625" style="70" customWidth="1"/>
    <col min="13303" max="13303" width="5.7109375" style="70" customWidth="1"/>
    <col min="13304" max="13304" width="21.7109375" style="70" customWidth="1"/>
    <col min="13305" max="13305" width="19.7109375" style="70" customWidth="1"/>
    <col min="13306" max="13306" width="10.42578125" style="70" customWidth="1"/>
    <col min="13307" max="13307" width="10.28515625" style="70" customWidth="1"/>
    <col min="13308" max="13312" width="10.5703125" style="70"/>
    <col min="13313" max="13313" width="5.7109375" style="70" customWidth="1"/>
    <col min="13314" max="13315" width="22.7109375" style="70" customWidth="1"/>
    <col min="13316" max="13316" width="23.140625" style="70" customWidth="1"/>
    <col min="13317" max="13321" width="16.85546875" style="70" customWidth="1"/>
    <col min="13322" max="13322" width="22" style="70" customWidth="1"/>
    <col min="13323" max="13323" width="16.85546875" style="70" bestFit="1" customWidth="1"/>
    <col min="13324" max="13558" width="9.140625" style="70" customWidth="1"/>
    <col min="13559" max="13559" width="5.7109375" style="70" customWidth="1"/>
    <col min="13560" max="13560" width="21.7109375" style="70" customWidth="1"/>
    <col min="13561" max="13561" width="19.7109375" style="70" customWidth="1"/>
    <col min="13562" max="13562" width="10.42578125" style="70" customWidth="1"/>
    <col min="13563" max="13563" width="10.28515625" style="70" customWidth="1"/>
    <col min="13564" max="13568" width="10.5703125" style="70"/>
    <col min="13569" max="13569" width="5.7109375" style="70" customWidth="1"/>
    <col min="13570" max="13571" width="22.7109375" style="70" customWidth="1"/>
    <col min="13572" max="13572" width="23.140625" style="70" customWidth="1"/>
    <col min="13573" max="13577" width="16.85546875" style="70" customWidth="1"/>
    <col min="13578" max="13578" width="22" style="70" customWidth="1"/>
    <col min="13579" max="13579" width="16.85546875" style="70" bestFit="1" customWidth="1"/>
    <col min="13580" max="13814" width="9.140625" style="70" customWidth="1"/>
    <col min="13815" max="13815" width="5.7109375" style="70" customWidth="1"/>
    <col min="13816" max="13816" width="21.7109375" style="70" customWidth="1"/>
    <col min="13817" max="13817" width="19.7109375" style="70" customWidth="1"/>
    <col min="13818" max="13818" width="10.42578125" style="70" customWidth="1"/>
    <col min="13819" max="13819" width="10.28515625" style="70" customWidth="1"/>
    <col min="13820" max="13824" width="10.5703125" style="70"/>
    <col min="13825" max="13825" width="5.7109375" style="70" customWidth="1"/>
    <col min="13826" max="13827" width="22.7109375" style="70" customWidth="1"/>
    <col min="13828" max="13828" width="23.140625" style="70" customWidth="1"/>
    <col min="13829" max="13833" width="16.85546875" style="70" customWidth="1"/>
    <col min="13834" max="13834" width="22" style="70" customWidth="1"/>
    <col min="13835" max="13835" width="16.85546875" style="70" bestFit="1" customWidth="1"/>
    <col min="13836" max="14070" width="9.140625" style="70" customWidth="1"/>
    <col min="14071" max="14071" width="5.7109375" style="70" customWidth="1"/>
    <col min="14072" max="14072" width="21.7109375" style="70" customWidth="1"/>
    <col min="14073" max="14073" width="19.7109375" style="70" customWidth="1"/>
    <col min="14074" max="14074" width="10.42578125" style="70" customWidth="1"/>
    <col min="14075" max="14075" width="10.28515625" style="70" customWidth="1"/>
    <col min="14076" max="14080" width="10.5703125" style="70"/>
    <col min="14081" max="14081" width="5.7109375" style="70" customWidth="1"/>
    <col min="14082" max="14083" width="22.7109375" style="70" customWidth="1"/>
    <col min="14084" max="14084" width="23.140625" style="70" customWidth="1"/>
    <col min="14085" max="14089" width="16.85546875" style="70" customWidth="1"/>
    <col min="14090" max="14090" width="22" style="70" customWidth="1"/>
    <col min="14091" max="14091" width="16.85546875" style="70" bestFit="1" customWidth="1"/>
    <col min="14092" max="14326" width="9.140625" style="70" customWidth="1"/>
    <col min="14327" max="14327" width="5.7109375" style="70" customWidth="1"/>
    <col min="14328" max="14328" width="21.7109375" style="70" customWidth="1"/>
    <col min="14329" max="14329" width="19.7109375" style="70" customWidth="1"/>
    <col min="14330" max="14330" width="10.42578125" style="70" customWidth="1"/>
    <col min="14331" max="14331" width="10.28515625" style="70" customWidth="1"/>
    <col min="14332" max="14336" width="10.5703125" style="70"/>
    <col min="14337" max="14337" width="5.7109375" style="70" customWidth="1"/>
    <col min="14338" max="14339" width="22.7109375" style="70" customWidth="1"/>
    <col min="14340" max="14340" width="23.140625" style="70" customWidth="1"/>
    <col min="14341" max="14345" width="16.85546875" style="70" customWidth="1"/>
    <col min="14346" max="14346" width="22" style="70" customWidth="1"/>
    <col min="14347" max="14347" width="16.85546875" style="70" bestFit="1" customWidth="1"/>
    <col min="14348" max="14582" width="9.140625" style="70" customWidth="1"/>
    <col min="14583" max="14583" width="5.7109375" style="70" customWidth="1"/>
    <col min="14584" max="14584" width="21.7109375" style="70" customWidth="1"/>
    <col min="14585" max="14585" width="19.7109375" style="70" customWidth="1"/>
    <col min="14586" max="14586" width="10.42578125" style="70" customWidth="1"/>
    <col min="14587" max="14587" width="10.28515625" style="70" customWidth="1"/>
    <col min="14588" max="14592" width="10.5703125" style="70"/>
    <col min="14593" max="14593" width="5.7109375" style="70" customWidth="1"/>
    <col min="14594" max="14595" width="22.7109375" style="70" customWidth="1"/>
    <col min="14596" max="14596" width="23.140625" style="70" customWidth="1"/>
    <col min="14597" max="14601" width="16.85546875" style="70" customWidth="1"/>
    <col min="14602" max="14602" width="22" style="70" customWidth="1"/>
    <col min="14603" max="14603" width="16.85546875" style="70" bestFit="1" customWidth="1"/>
    <col min="14604" max="14838" width="9.140625" style="70" customWidth="1"/>
    <col min="14839" max="14839" width="5.7109375" style="70" customWidth="1"/>
    <col min="14840" max="14840" width="21.7109375" style="70" customWidth="1"/>
    <col min="14841" max="14841" width="19.7109375" style="70" customWidth="1"/>
    <col min="14842" max="14842" width="10.42578125" style="70" customWidth="1"/>
    <col min="14843" max="14843" width="10.28515625" style="70" customWidth="1"/>
    <col min="14844" max="14848" width="10.5703125" style="70"/>
    <col min="14849" max="14849" width="5.7109375" style="70" customWidth="1"/>
    <col min="14850" max="14851" width="22.7109375" style="70" customWidth="1"/>
    <col min="14852" max="14852" width="23.140625" style="70" customWidth="1"/>
    <col min="14853" max="14857" width="16.85546875" style="70" customWidth="1"/>
    <col min="14858" max="14858" width="22" style="70" customWidth="1"/>
    <col min="14859" max="14859" width="16.85546875" style="70" bestFit="1" customWidth="1"/>
    <col min="14860" max="15094" width="9.140625" style="70" customWidth="1"/>
    <col min="15095" max="15095" width="5.7109375" style="70" customWidth="1"/>
    <col min="15096" max="15096" width="21.7109375" style="70" customWidth="1"/>
    <col min="15097" max="15097" width="19.7109375" style="70" customWidth="1"/>
    <col min="15098" max="15098" width="10.42578125" style="70" customWidth="1"/>
    <col min="15099" max="15099" width="10.28515625" style="70" customWidth="1"/>
    <col min="15100" max="15104" width="10.5703125" style="70"/>
    <col min="15105" max="15105" width="5.7109375" style="70" customWidth="1"/>
    <col min="15106" max="15107" width="22.7109375" style="70" customWidth="1"/>
    <col min="15108" max="15108" width="23.140625" style="70" customWidth="1"/>
    <col min="15109" max="15113" width="16.85546875" style="70" customWidth="1"/>
    <col min="15114" max="15114" width="22" style="70" customWidth="1"/>
    <col min="15115" max="15115" width="16.85546875" style="70" bestFit="1" customWidth="1"/>
    <col min="15116" max="15350" width="9.140625" style="70" customWidth="1"/>
    <col min="15351" max="15351" width="5.7109375" style="70" customWidth="1"/>
    <col min="15352" max="15352" width="21.7109375" style="70" customWidth="1"/>
    <col min="15353" max="15353" width="19.7109375" style="70" customWidth="1"/>
    <col min="15354" max="15354" width="10.42578125" style="70" customWidth="1"/>
    <col min="15355" max="15355" width="10.28515625" style="70" customWidth="1"/>
    <col min="15356" max="15360" width="10.5703125" style="70"/>
    <col min="15361" max="15361" width="5.7109375" style="70" customWidth="1"/>
    <col min="15362" max="15363" width="22.7109375" style="70" customWidth="1"/>
    <col min="15364" max="15364" width="23.140625" style="70" customWidth="1"/>
    <col min="15365" max="15369" width="16.85546875" style="70" customWidth="1"/>
    <col min="15370" max="15370" width="22" style="70" customWidth="1"/>
    <col min="15371" max="15371" width="16.85546875" style="70" bestFit="1" customWidth="1"/>
    <col min="15372" max="15606" width="9.140625" style="70" customWidth="1"/>
    <col min="15607" max="15607" width="5.7109375" style="70" customWidth="1"/>
    <col min="15608" max="15608" width="21.7109375" style="70" customWidth="1"/>
    <col min="15609" max="15609" width="19.7109375" style="70" customWidth="1"/>
    <col min="15610" max="15610" width="10.42578125" style="70" customWidth="1"/>
    <col min="15611" max="15611" width="10.28515625" style="70" customWidth="1"/>
    <col min="15612" max="15616" width="10.5703125" style="70"/>
    <col min="15617" max="15617" width="5.7109375" style="70" customWidth="1"/>
    <col min="15618" max="15619" width="22.7109375" style="70" customWidth="1"/>
    <col min="15620" max="15620" width="23.140625" style="70" customWidth="1"/>
    <col min="15621" max="15625" width="16.85546875" style="70" customWidth="1"/>
    <col min="15626" max="15626" width="22" style="70" customWidth="1"/>
    <col min="15627" max="15627" width="16.85546875" style="70" bestFit="1" customWidth="1"/>
    <col min="15628" max="15862" width="9.140625" style="70" customWidth="1"/>
    <col min="15863" max="15863" width="5.7109375" style="70" customWidth="1"/>
    <col min="15864" max="15864" width="21.7109375" style="70" customWidth="1"/>
    <col min="15865" max="15865" width="19.7109375" style="70" customWidth="1"/>
    <col min="15866" max="15866" width="10.42578125" style="70" customWidth="1"/>
    <col min="15867" max="15867" width="10.28515625" style="70" customWidth="1"/>
    <col min="15868" max="15872" width="10.5703125" style="70"/>
    <col min="15873" max="15873" width="5.7109375" style="70" customWidth="1"/>
    <col min="15874" max="15875" width="22.7109375" style="70" customWidth="1"/>
    <col min="15876" max="15876" width="23.140625" style="70" customWidth="1"/>
    <col min="15877" max="15881" width="16.85546875" style="70" customWidth="1"/>
    <col min="15882" max="15882" width="22" style="70" customWidth="1"/>
    <col min="15883" max="15883" width="16.85546875" style="70" bestFit="1" customWidth="1"/>
    <col min="15884" max="16118" width="9.140625" style="70" customWidth="1"/>
    <col min="16119" max="16119" width="5.7109375" style="70" customWidth="1"/>
    <col min="16120" max="16120" width="21.7109375" style="70" customWidth="1"/>
    <col min="16121" max="16121" width="19.7109375" style="70" customWidth="1"/>
    <col min="16122" max="16122" width="10.42578125" style="70" customWidth="1"/>
    <col min="16123" max="16123" width="10.28515625" style="70" customWidth="1"/>
    <col min="16124" max="16128" width="10.5703125" style="70"/>
    <col min="16129" max="16129" width="5.7109375" style="70" customWidth="1"/>
    <col min="16130" max="16131" width="22.7109375" style="70" customWidth="1"/>
    <col min="16132" max="16132" width="23.140625" style="70" customWidth="1"/>
    <col min="16133" max="16137" width="16.85546875" style="70" customWidth="1"/>
    <col min="16138" max="16138" width="22" style="70" customWidth="1"/>
    <col min="16139" max="16139" width="16.85546875" style="70" bestFit="1" customWidth="1"/>
    <col min="16140" max="16374" width="9.140625" style="70" customWidth="1"/>
    <col min="16375" max="16375" width="5.7109375" style="70" customWidth="1"/>
    <col min="16376" max="16376" width="21.7109375" style="70" customWidth="1"/>
    <col min="16377" max="16377" width="19.7109375" style="70" customWidth="1"/>
    <col min="16378" max="16378" width="10.42578125" style="70" customWidth="1"/>
    <col min="16379" max="16379" width="10.28515625" style="70" customWidth="1"/>
    <col min="16380" max="16384" width="10.5703125" style="70"/>
  </cols>
  <sheetData>
    <row r="1" spans="1:11" ht="15.75" x14ac:dyDescent="0.2">
      <c r="A1" s="289" t="s">
        <v>1096</v>
      </c>
    </row>
    <row r="3" spans="1:11" ht="15.75" x14ac:dyDescent="0.25">
      <c r="A3" s="1094" t="s">
        <v>1254</v>
      </c>
      <c r="B3" s="1094"/>
      <c r="C3" s="1094"/>
      <c r="D3" s="1094"/>
      <c r="E3" s="1094"/>
      <c r="F3" s="1094"/>
      <c r="G3" s="1094"/>
      <c r="H3" s="1094"/>
      <c r="I3" s="1094"/>
      <c r="J3" s="1094"/>
      <c r="K3" s="70"/>
    </row>
    <row r="4" spans="1:11" ht="15.75" x14ac:dyDescent="0.25">
      <c r="A4" s="1094" t="s">
        <v>1097</v>
      </c>
      <c r="B4" s="1094"/>
      <c r="C4" s="1094"/>
      <c r="D4" s="1094"/>
      <c r="E4" s="1094"/>
      <c r="F4" s="1094"/>
      <c r="G4" s="1094"/>
      <c r="H4" s="1094"/>
      <c r="I4" s="1094"/>
      <c r="J4" s="1094"/>
      <c r="K4" s="70"/>
    </row>
    <row r="5" spans="1:11" ht="15.75" x14ac:dyDescent="0.25">
      <c r="A5" s="222"/>
      <c r="B5" s="222"/>
      <c r="C5" s="222"/>
      <c r="D5" s="222"/>
      <c r="E5" s="587" t="str">
        <f>'1'!$E$5</f>
        <v>KABUPATEN/KOTA</v>
      </c>
      <c r="F5" s="588" t="str">
        <f>'1'!$F$5</f>
        <v>….......</v>
      </c>
      <c r="G5" s="222"/>
      <c r="H5" s="222"/>
      <c r="I5" s="587"/>
      <c r="J5" s="587"/>
      <c r="K5" s="70"/>
    </row>
    <row r="6" spans="1:11" ht="15.75" x14ac:dyDescent="0.25">
      <c r="A6" s="222"/>
      <c r="B6" s="222"/>
      <c r="C6" s="222"/>
      <c r="D6" s="222"/>
      <c r="E6" s="587" t="str">
        <f>'1'!$E$6</f>
        <v>TAHUN</v>
      </c>
      <c r="F6" s="588" t="str">
        <f>'1'!$F$6</f>
        <v>….......</v>
      </c>
      <c r="G6" s="222"/>
      <c r="H6" s="222"/>
      <c r="I6" s="587"/>
      <c r="J6" s="587"/>
      <c r="K6" s="70"/>
    </row>
    <row r="7" spans="1:11" ht="15.75" thickBot="1" x14ac:dyDescent="0.3">
      <c r="A7" s="563"/>
      <c r="B7" s="563"/>
      <c r="C7" s="563"/>
      <c r="D7" s="563"/>
      <c r="E7" s="563"/>
      <c r="F7" s="563"/>
      <c r="G7" s="563"/>
      <c r="H7" s="563"/>
      <c r="K7" s="70"/>
    </row>
    <row r="8" spans="1:11" ht="30" customHeight="1" x14ac:dyDescent="0.25">
      <c r="A8" s="1096" t="s">
        <v>2</v>
      </c>
      <c r="B8" s="1096" t="s">
        <v>254</v>
      </c>
      <c r="C8" s="1096" t="s">
        <v>409</v>
      </c>
      <c r="D8" s="1084" t="s">
        <v>768</v>
      </c>
      <c r="E8" s="1085" t="s">
        <v>769</v>
      </c>
      <c r="F8" s="1086"/>
      <c r="G8" s="1086"/>
      <c r="H8" s="1086"/>
      <c r="I8" s="1087"/>
      <c r="J8" s="1084" t="s">
        <v>770</v>
      </c>
      <c r="K8" s="82"/>
    </row>
    <row r="9" spans="1:11" ht="23.25" customHeight="1" x14ac:dyDescent="0.25">
      <c r="A9" s="1070"/>
      <c r="B9" s="1070"/>
      <c r="C9" s="1070"/>
      <c r="D9" s="1089"/>
      <c r="E9" s="1097" t="s">
        <v>546</v>
      </c>
      <c r="F9" s="1099"/>
      <c r="G9" s="1097" t="s">
        <v>547</v>
      </c>
      <c r="H9" s="1099"/>
      <c r="I9" s="1076" t="s">
        <v>548</v>
      </c>
      <c r="J9" s="1089"/>
      <c r="K9" s="82"/>
    </row>
    <row r="10" spans="1:11" ht="20.100000000000001" customHeight="1" x14ac:dyDescent="0.25">
      <c r="A10" s="1071"/>
      <c r="B10" s="1071"/>
      <c r="C10" s="1071"/>
      <c r="D10" s="1077"/>
      <c r="E10" s="761" t="s">
        <v>256</v>
      </c>
      <c r="F10" s="761" t="s">
        <v>27</v>
      </c>
      <c r="G10" s="761" t="s">
        <v>256</v>
      </c>
      <c r="H10" s="761" t="s">
        <v>27</v>
      </c>
      <c r="I10" s="1077"/>
      <c r="J10" s="1077"/>
      <c r="K10" s="82"/>
    </row>
    <row r="11" spans="1:11" s="908" customFormat="1" ht="12" x14ac:dyDescent="0.25">
      <c r="A11" s="906">
        <v>1</v>
      </c>
      <c r="B11" s="906">
        <v>2</v>
      </c>
      <c r="C11" s="906">
        <v>3</v>
      </c>
      <c r="D11" s="906">
        <v>4</v>
      </c>
      <c r="E11" s="906">
        <v>5</v>
      </c>
      <c r="F11" s="906">
        <v>6</v>
      </c>
      <c r="G11" s="906">
        <v>7</v>
      </c>
      <c r="H11" s="906">
        <v>8</v>
      </c>
      <c r="I11" s="906">
        <v>9</v>
      </c>
      <c r="J11" s="906">
        <v>10</v>
      </c>
    </row>
    <row r="12" spans="1:11" ht="20.100000000000001" customHeight="1" x14ac:dyDescent="0.25">
      <c r="A12" s="560">
        <v>1</v>
      </c>
      <c r="B12" s="130">
        <f>'9'!B9</f>
        <v>0</v>
      </c>
      <c r="C12" s="130">
        <f>'9'!C9</f>
        <v>0</v>
      </c>
      <c r="D12" s="295"/>
      <c r="E12" s="383"/>
      <c r="F12" s="384" t="e">
        <f>E12/I12*100</f>
        <v>#DIV/0!</v>
      </c>
      <c r="G12" s="383"/>
      <c r="H12" s="384" t="e">
        <f>G12/I12*100</f>
        <v>#DIV/0!</v>
      </c>
      <c r="I12" s="383">
        <f>SUM(E12,G12)</f>
        <v>0</v>
      </c>
      <c r="J12" s="295"/>
      <c r="K12" s="70"/>
    </row>
    <row r="13" spans="1:11" ht="20.100000000000001" customHeight="1" x14ac:dyDescent="0.25">
      <c r="A13" s="556">
        <v>2</v>
      </c>
      <c r="B13" s="130">
        <f>'9'!B10</f>
        <v>0</v>
      </c>
      <c r="C13" s="130">
        <f>'9'!C10</f>
        <v>0</v>
      </c>
      <c r="D13" s="228"/>
      <c r="E13" s="383"/>
      <c r="F13" s="384" t="e">
        <f t="shared" ref="F13:F31" si="0">E13/I13*100</f>
        <v>#DIV/0!</v>
      </c>
      <c r="G13" s="383"/>
      <c r="H13" s="384" t="e">
        <f t="shared" ref="H13:H31" si="1">G13/I13*100</f>
        <v>#DIV/0!</v>
      </c>
      <c r="I13" s="383">
        <f>SUM(E13,G13)</f>
        <v>0</v>
      </c>
      <c r="J13" s="295"/>
      <c r="K13" s="70"/>
    </row>
    <row r="14" spans="1:11" ht="20.100000000000001" customHeight="1" x14ac:dyDescent="0.25">
      <c r="A14" s="556">
        <v>3</v>
      </c>
      <c r="B14" s="130">
        <f>'9'!B11</f>
        <v>0</v>
      </c>
      <c r="C14" s="130">
        <f>'9'!C11</f>
        <v>0</v>
      </c>
      <c r="D14" s="228"/>
      <c r="E14" s="383"/>
      <c r="F14" s="384" t="e">
        <f t="shared" si="0"/>
        <v>#DIV/0!</v>
      </c>
      <c r="G14" s="383"/>
      <c r="H14" s="384" t="e">
        <f t="shared" si="1"/>
        <v>#DIV/0!</v>
      </c>
      <c r="I14" s="383">
        <f t="shared" ref="I14:I31" si="2">SUM(E14,G14)</f>
        <v>0</v>
      </c>
      <c r="J14" s="295"/>
      <c r="K14" s="70"/>
    </row>
    <row r="15" spans="1:11" ht="20.100000000000001" customHeight="1" x14ac:dyDescent="0.25">
      <c r="A15" s="556">
        <v>4</v>
      </c>
      <c r="B15" s="130">
        <f>'9'!B12</f>
        <v>0</v>
      </c>
      <c r="C15" s="130">
        <f>'9'!C12</f>
        <v>0</v>
      </c>
      <c r="D15" s="228"/>
      <c r="E15" s="383"/>
      <c r="F15" s="384" t="e">
        <f t="shared" si="0"/>
        <v>#DIV/0!</v>
      </c>
      <c r="G15" s="383"/>
      <c r="H15" s="384" t="e">
        <f t="shared" si="1"/>
        <v>#DIV/0!</v>
      </c>
      <c r="I15" s="383">
        <f t="shared" si="2"/>
        <v>0</v>
      </c>
      <c r="J15" s="295"/>
      <c r="K15" s="70"/>
    </row>
    <row r="16" spans="1:11" ht="20.100000000000001" customHeight="1" x14ac:dyDescent="0.25">
      <c r="A16" s="556">
        <v>5</v>
      </c>
      <c r="B16" s="130">
        <f>'9'!B13</f>
        <v>0</v>
      </c>
      <c r="C16" s="130">
        <f>'9'!C13</f>
        <v>0</v>
      </c>
      <c r="D16" s="228"/>
      <c r="E16" s="383"/>
      <c r="F16" s="384" t="e">
        <f t="shared" si="0"/>
        <v>#DIV/0!</v>
      </c>
      <c r="G16" s="383"/>
      <c r="H16" s="384" t="e">
        <f t="shared" si="1"/>
        <v>#DIV/0!</v>
      </c>
      <c r="I16" s="383">
        <f t="shared" si="2"/>
        <v>0</v>
      </c>
      <c r="J16" s="295"/>
      <c r="K16" s="70"/>
    </row>
    <row r="17" spans="1:11" ht="20.100000000000001" customHeight="1" x14ac:dyDescent="0.25">
      <c r="A17" s="556">
        <v>6</v>
      </c>
      <c r="B17" s="130">
        <f>'9'!B14</f>
        <v>0</v>
      </c>
      <c r="C17" s="130">
        <f>'9'!C14</f>
        <v>0</v>
      </c>
      <c r="D17" s="228"/>
      <c r="E17" s="383"/>
      <c r="F17" s="384" t="e">
        <f t="shared" si="0"/>
        <v>#DIV/0!</v>
      </c>
      <c r="G17" s="383"/>
      <c r="H17" s="384" t="e">
        <f t="shared" si="1"/>
        <v>#DIV/0!</v>
      </c>
      <c r="I17" s="383">
        <f>SUM(E17,G17)</f>
        <v>0</v>
      </c>
      <c r="J17" s="295"/>
      <c r="K17" s="70"/>
    </row>
    <row r="18" spans="1:11" ht="20.100000000000001" customHeight="1" x14ac:dyDescent="0.25">
      <c r="A18" s="556">
        <v>7</v>
      </c>
      <c r="B18" s="130">
        <f>'9'!B15</f>
        <v>0</v>
      </c>
      <c r="C18" s="130">
        <f>'9'!C15</f>
        <v>0</v>
      </c>
      <c r="D18" s="228"/>
      <c r="E18" s="383"/>
      <c r="F18" s="384" t="e">
        <f t="shared" si="0"/>
        <v>#DIV/0!</v>
      </c>
      <c r="G18" s="383"/>
      <c r="H18" s="384" t="e">
        <f t="shared" si="1"/>
        <v>#DIV/0!</v>
      </c>
      <c r="I18" s="383">
        <f t="shared" si="2"/>
        <v>0</v>
      </c>
      <c r="J18" s="295"/>
      <c r="K18" s="70"/>
    </row>
    <row r="19" spans="1:11" ht="20.100000000000001" customHeight="1" x14ac:dyDescent="0.25">
      <c r="A19" s="556">
        <v>8</v>
      </c>
      <c r="B19" s="130">
        <f>'9'!B16</f>
        <v>0</v>
      </c>
      <c r="C19" s="130">
        <f>'9'!C16</f>
        <v>0</v>
      </c>
      <c r="D19" s="228"/>
      <c r="E19" s="383"/>
      <c r="F19" s="384" t="e">
        <f t="shared" si="0"/>
        <v>#DIV/0!</v>
      </c>
      <c r="G19" s="383"/>
      <c r="H19" s="384" t="e">
        <f t="shared" si="1"/>
        <v>#DIV/0!</v>
      </c>
      <c r="I19" s="383">
        <f t="shared" si="2"/>
        <v>0</v>
      </c>
      <c r="J19" s="295"/>
      <c r="K19" s="70"/>
    </row>
    <row r="20" spans="1:11" ht="20.100000000000001" customHeight="1" x14ac:dyDescent="0.25">
      <c r="A20" s="556">
        <v>9</v>
      </c>
      <c r="B20" s="130">
        <f>'9'!B17</f>
        <v>0</v>
      </c>
      <c r="C20" s="130">
        <f>'9'!C17</f>
        <v>0</v>
      </c>
      <c r="D20" s="228"/>
      <c r="E20" s="383"/>
      <c r="F20" s="384" t="e">
        <f t="shared" si="0"/>
        <v>#DIV/0!</v>
      </c>
      <c r="G20" s="383"/>
      <c r="H20" s="384" t="e">
        <f t="shared" si="1"/>
        <v>#DIV/0!</v>
      </c>
      <c r="I20" s="383">
        <f t="shared" si="2"/>
        <v>0</v>
      </c>
      <c r="J20" s="295"/>
      <c r="K20" s="70"/>
    </row>
    <row r="21" spans="1:11" ht="20.100000000000001" customHeight="1" x14ac:dyDescent="0.25">
      <c r="A21" s="556">
        <v>10</v>
      </c>
      <c r="B21" s="130">
        <f>'9'!B18</f>
        <v>0</v>
      </c>
      <c r="C21" s="130">
        <f>'9'!C18</f>
        <v>0</v>
      </c>
      <c r="D21" s="228"/>
      <c r="E21" s="383"/>
      <c r="F21" s="384" t="e">
        <f t="shared" si="0"/>
        <v>#DIV/0!</v>
      </c>
      <c r="G21" s="383"/>
      <c r="H21" s="384" t="e">
        <f t="shared" si="1"/>
        <v>#DIV/0!</v>
      </c>
      <c r="I21" s="383">
        <f t="shared" si="2"/>
        <v>0</v>
      </c>
      <c r="J21" s="295"/>
      <c r="K21" s="70"/>
    </row>
    <row r="22" spans="1:11" ht="20.100000000000001" customHeight="1" x14ac:dyDescent="0.25">
      <c r="A22" s="556">
        <v>11</v>
      </c>
      <c r="B22" s="130">
        <f>'9'!B19</f>
        <v>0</v>
      </c>
      <c r="C22" s="130">
        <f>'9'!C19</f>
        <v>0</v>
      </c>
      <c r="D22" s="228"/>
      <c r="E22" s="383"/>
      <c r="F22" s="384" t="e">
        <f t="shared" si="0"/>
        <v>#DIV/0!</v>
      </c>
      <c r="G22" s="383"/>
      <c r="H22" s="384" t="e">
        <f t="shared" si="1"/>
        <v>#DIV/0!</v>
      </c>
      <c r="I22" s="383">
        <f t="shared" si="2"/>
        <v>0</v>
      </c>
      <c r="J22" s="295"/>
      <c r="K22" s="70"/>
    </row>
    <row r="23" spans="1:11" ht="20.100000000000001" customHeight="1" x14ac:dyDescent="0.25">
      <c r="A23" s="556">
        <v>12</v>
      </c>
      <c r="B23" s="130">
        <f>'9'!B20</f>
        <v>0</v>
      </c>
      <c r="C23" s="130">
        <f>'9'!C20</f>
        <v>0</v>
      </c>
      <c r="D23" s="228"/>
      <c r="E23" s="383"/>
      <c r="F23" s="384" t="e">
        <f t="shared" si="0"/>
        <v>#DIV/0!</v>
      </c>
      <c r="G23" s="383"/>
      <c r="H23" s="384" t="e">
        <f t="shared" si="1"/>
        <v>#DIV/0!</v>
      </c>
      <c r="I23" s="383">
        <f t="shared" si="2"/>
        <v>0</v>
      </c>
      <c r="J23" s="295"/>
      <c r="K23" s="70"/>
    </row>
    <row r="24" spans="1:11" ht="20.100000000000001" customHeight="1" x14ac:dyDescent="0.25">
      <c r="A24" s="556">
        <v>13</v>
      </c>
      <c r="B24" s="130">
        <f>'9'!B21</f>
        <v>0</v>
      </c>
      <c r="C24" s="130">
        <f>'9'!C21</f>
        <v>0</v>
      </c>
      <c r="D24" s="228"/>
      <c r="E24" s="383"/>
      <c r="F24" s="384" t="e">
        <f t="shared" si="0"/>
        <v>#DIV/0!</v>
      </c>
      <c r="G24" s="383"/>
      <c r="H24" s="384" t="e">
        <f t="shared" si="1"/>
        <v>#DIV/0!</v>
      </c>
      <c r="I24" s="383">
        <f t="shared" si="2"/>
        <v>0</v>
      </c>
      <c r="J24" s="295"/>
      <c r="K24" s="385"/>
    </row>
    <row r="25" spans="1:11" ht="20.100000000000001" customHeight="1" x14ac:dyDescent="0.25">
      <c r="A25" s="556">
        <v>14</v>
      </c>
      <c r="B25" s="130">
        <f>'9'!B22</f>
        <v>0</v>
      </c>
      <c r="C25" s="130">
        <f>'9'!C22</f>
        <v>0</v>
      </c>
      <c r="D25" s="228"/>
      <c r="E25" s="383"/>
      <c r="F25" s="384" t="e">
        <f t="shared" si="0"/>
        <v>#DIV/0!</v>
      </c>
      <c r="G25" s="383"/>
      <c r="H25" s="384" t="e">
        <f t="shared" si="1"/>
        <v>#DIV/0!</v>
      </c>
      <c r="I25" s="383">
        <f t="shared" si="2"/>
        <v>0</v>
      </c>
      <c r="J25" s="295"/>
      <c r="K25" s="70"/>
    </row>
    <row r="26" spans="1:11" ht="20.100000000000001" customHeight="1" x14ac:dyDescent="0.25">
      <c r="A26" s="556">
        <v>15</v>
      </c>
      <c r="B26" s="130">
        <f>'9'!B23</f>
        <v>0</v>
      </c>
      <c r="C26" s="130">
        <f>'9'!C23</f>
        <v>0</v>
      </c>
      <c r="D26" s="228"/>
      <c r="E26" s="383"/>
      <c r="F26" s="384" t="e">
        <f t="shared" si="0"/>
        <v>#DIV/0!</v>
      </c>
      <c r="G26" s="383"/>
      <c r="H26" s="384" t="e">
        <f t="shared" si="1"/>
        <v>#DIV/0!</v>
      </c>
      <c r="I26" s="383">
        <f t="shared" si="2"/>
        <v>0</v>
      </c>
      <c r="J26" s="295"/>
      <c r="K26" s="70"/>
    </row>
    <row r="27" spans="1:11" ht="20.100000000000001" customHeight="1" x14ac:dyDescent="0.25">
      <c r="A27" s="556">
        <v>16</v>
      </c>
      <c r="B27" s="130">
        <f>'9'!B24</f>
        <v>0</v>
      </c>
      <c r="C27" s="130">
        <f>'9'!C24</f>
        <v>0</v>
      </c>
      <c r="D27" s="228"/>
      <c r="E27" s="383"/>
      <c r="F27" s="384" t="e">
        <f t="shared" si="0"/>
        <v>#DIV/0!</v>
      </c>
      <c r="G27" s="383"/>
      <c r="H27" s="384" t="e">
        <f t="shared" si="1"/>
        <v>#DIV/0!</v>
      </c>
      <c r="I27" s="383">
        <f t="shared" si="2"/>
        <v>0</v>
      </c>
      <c r="J27" s="295"/>
      <c r="K27" s="70"/>
    </row>
    <row r="28" spans="1:11" ht="20.100000000000001" customHeight="1" x14ac:dyDescent="0.25">
      <c r="A28" s="556">
        <v>17</v>
      </c>
      <c r="B28" s="130">
        <f>'9'!B25</f>
        <v>0</v>
      </c>
      <c r="C28" s="130">
        <f>'9'!C25</f>
        <v>0</v>
      </c>
      <c r="D28" s="228"/>
      <c r="E28" s="383"/>
      <c r="F28" s="384" t="e">
        <f t="shared" si="0"/>
        <v>#DIV/0!</v>
      </c>
      <c r="G28" s="383"/>
      <c r="H28" s="384" t="e">
        <f t="shared" si="1"/>
        <v>#DIV/0!</v>
      </c>
      <c r="I28" s="383">
        <f t="shared" si="2"/>
        <v>0</v>
      </c>
      <c r="J28" s="295"/>
      <c r="K28" s="70"/>
    </row>
    <row r="29" spans="1:11" ht="20.100000000000001" customHeight="1" x14ac:dyDescent="0.25">
      <c r="A29" s="556">
        <v>18</v>
      </c>
      <c r="B29" s="130">
        <f>'9'!B26</f>
        <v>0</v>
      </c>
      <c r="C29" s="130">
        <f>'9'!C26</f>
        <v>0</v>
      </c>
      <c r="D29" s="228"/>
      <c r="E29" s="383"/>
      <c r="F29" s="384" t="e">
        <f t="shared" si="0"/>
        <v>#DIV/0!</v>
      </c>
      <c r="G29" s="383"/>
      <c r="H29" s="384" t="e">
        <f t="shared" si="1"/>
        <v>#DIV/0!</v>
      </c>
      <c r="I29" s="383">
        <f t="shared" si="2"/>
        <v>0</v>
      </c>
      <c r="J29" s="295"/>
      <c r="K29" s="366"/>
    </row>
    <row r="30" spans="1:11" ht="20.100000000000001" customHeight="1" x14ac:dyDescent="0.25">
      <c r="A30" s="556">
        <v>19</v>
      </c>
      <c r="B30" s="130">
        <f>'9'!B27</f>
        <v>0</v>
      </c>
      <c r="C30" s="130">
        <f>'9'!C27</f>
        <v>0</v>
      </c>
      <c r="D30" s="228"/>
      <c r="E30" s="383"/>
      <c r="F30" s="384" t="e">
        <f t="shared" si="0"/>
        <v>#DIV/0!</v>
      </c>
      <c r="G30" s="383"/>
      <c r="H30" s="384" t="e">
        <f t="shared" si="1"/>
        <v>#DIV/0!</v>
      </c>
      <c r="I30" s="383">
        <f t="shared" si="2"/>
        <v>0</v>
      </c>
      <c r="J30" s="295"/>
      <c r="K30" s="70"/>
    </row>
    <row r="31" spans="1:11" ht="20.100000000000001" customHeight="1" x14ac:dyDescent="0.25">
      <c r="A31" s="556">
        <v>20</v>
      </c>
      <c r="B31" s="130">
        <f>'9'!B28</f>
        <v>0</v>
      </c>
      <c r="C31" s="130">
        <f>'9'!C28</f>
        <v>0</v>
      </c>
      <c r="D31" s="228"/>
      <c r="E31" s="383"/>
      <c r="F31" s="384" t="e">
        <f t="shared" si="0"/>
        <v>#DIV/0!</v>
      </c>
      <c r="G31" s="383"/>
      <c r="H31" s="384" t="e">
        <f t="shared" si="1"/>
        <v>#DIV/0!</v>
      </c>
      <c r="I31" s="383">
        <f t="shared" si="2"/>
        <v>0</v>
      </c>
      <c r="J31" s="295"/>
      <c r="K31" s="70"/>
    </row>
    <row r="32" spans="1:11" ht="20.100000000000001" customHeight="1" x14ac:dyDescent="0.25">
      <c r="A32" s="72"/>
      <c r="B32" s="72"/>
      <c r="C32" s="72"/>
      <c r="D32" s="228"/>
      <c r="E32" s="383"/>
      <c r="F32" s="384"/>
      <c r="G32" s="383"/>
      <c r="H32" s="384"/>
      <c r="I32" s="383"/>
      <c r="J32" s="295"/>
      <c r="K32" s="70"/>
    </row>
    <row r="33" spans="1:11" ht="20.100000000000001" customHeight="1" x14ac:dyDescent="0.25">
      <c r="A33" s="72"/>
      <c r="B33" s="72"/>
      <c r="C33" s="72"/>
      <c r="D33" s="228"/>
      <c r="E33" s="383"/>
      <c r="F33" s="384"/>
      <c r="G33" s="383"/>
      <c r="H33" s="384"/>
      <c r="I33" s="383"/>
      <c r="J33" s="295"/>
      <c r="K33" s="366"/>
    </row>
    <row r="34" spans="1:11" ht="20.100000000000001" customHeight="1" x14ac:dyDescent="0.25">
      <c r="A34" s="72"/>
      <c r="B34" s="72"/>
      <c r="C34" s="72"/>
      <c r="D34" s="228"/>
      <c r="E34" s="383"/>
      <c r="F34" s="384"/>
      <c r="G34" s="383"/>
      <c r="H34" s="384"/>
      <c r="I34" s="383"/>
      <c r="J34" s="295"/>
      <c r="K34" s="70"/>
    </row>
    <row r="35" spans="1:11" ht="20.100000000000001" customHeight="1" x14ac:dyDescent="0.25">
      <c r="A35" s="72"/>
      <c r="B35" s="72"/>
      <c r="C35" s="72"/>
      <c r="D35" s="228"/>
      <c r="E35" s="383"/>
      <c r="F35" s="384"/>
      <c r="G35" s="383"/>
      <c r="H35" s="384"/>
      <c r="I35" s="383"/>
      <c r="J35" s="295"/>
      <c r="K35" s="70"/>
    </row>
    <row r="36" spans="1:11" ht="24" customHeight="1" x14ac:dyDescent="0.25">
      <c r="A36" s="564" t="s">
        <v>484</v>
      </c>
      <c r="B36" s="565"/>
      <c r="C36" s="566"/>
      <c r="D36" s="386">
        <f>SUM(D12:D35)</f>
        <v>0</v>
      </c>
      <c r="E36" s="386">
        <f>SUM(E12:E35)</f>
        <v>0</v>
      </c>
      <c r="F36" s="387" t="e">
        <f>E36/I36*100</f>
        <v>#DIV/0!</v>
      </c>
      <c r="G36" s="386">
        <f>SUM(G12:G35)</f>
        <v>0</v>
      </c>
      <c r="H36" s="387" t="e">
        <f>G36/I36*100</f>
        <v>#DIV/0!</v>
      </c>
      <c r="I36" s="386">
        <f>SUM(I12:I35)</f>
        <v>0</v>
      </c>
      <c r="J36" s="386">
        <f>SUM(J12:J35)</f>
        <v>0</v>
      </c>
      <c r="K36" s="70"/>
    </row>
    <row r="37" spans="1:11" ht="24" customHeight="1" x14ac:dyDescent="0.25">
      <c r="A37" s="564" t="s">
        <v>771</v>
      </c>
      <c r="B37" s="565"/>
      <c r="C37" s="565"/>
      <c r="D37" s="386">
        <v>0</v>
      </c>
      <c r="E37" s="388"/>
      <c r="F37" s="389"/>
      <c r="G37" s="388"/>
      <c r="H37" s="389"/>
      <c r="I37" s="388"/>
      <c r="J37" s="390"/>
      <c r="K37" s="70"/>
    </row>
    <row r="38" spans="1:11" ht="24" customHeight="1" x14ac:dyDescent="0.25">
      <c r="A38" s="572" t="s">
        <v>772</v>
      </c>
      <c r="B38" s="573"/>
      <c r="C38" s="573"/>
      <c r="D38" s="391"/>
      <c r="E38" s="391"/>
      <c r="G38" s="392" t="e">
        <f>D36/D37*100</f>
        <v>#DIV/0!</v>
      </c>
      <c r="H38" s="393"/>
      <c r="I38" s="394"/>
      <c r="J38" s="395"/>
      <c r="K38" s="70"/>
    </row>
    <row r="39" spans="1:11" ht="24" customHeight="1" x14ac:dyDescent="0.25">
      <c r="A39" s="134" t="s">
        <v>773</v>
      </c>
      <c r="B39" s="134"/>
      <c r="C39" s="134"/>
      <c r="D39" s="565"/>
      <c r="E39" s="565"/>
      <c r="F39" s="565"/>
      <c r="G39" s="565"/>
      <c r="H39" s="565"/>
      <c r="I39" s="397">
        <v>0</v>
      </c>
      <c r="J39" s="396"/>
      <c r="K39" s="70"/>
    </row>
    <row r="40" spans="1:11" ht="24" customHeight="1" x14ac:dyDescent="0.25">
      <c r="A40" s="1052" t="s">
        <v>774</v>
      </c>
      <c r="B40" s="1053"/>
      <c r="C40" s="1054"/>
      <c r="D40" s="565"/>
      <c r="E40" s="565"/>
      <c r="F40" s="565"/>
      <c r="G40" s="565"/>
      <c r="H40" s="565"/>
      <c r="I40" s="398" t="e">
        <f>I36/I39*100</f>
        <v>#DIV/0!</v>
      </c>
      <c r="J40" s="396"/>
      <c r="K40" s="70"/>
    </row>
    <row r="41" spans="1:11" ht="24" customHeight="1" thickBot="1" x14ac:dyDescent="0.3">
      <c r="A41" s="1111" t="s">
        <v>775</v>
      </c>
      <c r="B41" s="1112"/>
      <c r="C41" s="1112"/>
      <c r="D41" s="1112"/>
      <c r="E41" s="1112"/>
      <c r="F41" s="1112"/>
      <c r="G41" s="1112"/>
      <c r="H41" s="1112"/>
      <c r="I41" s="1112"/>
      <c r="J41" s="399" t="e">
        <f>J36/(12%*I39)*100</f>
        <v>#DIV/0!</v>
      </c>
      <c r="K41" s="70"/>
    </row>
    <row r="42" spans="1:11" ht="14.25" customHeight="1" x14ac:dyDescent="0.25">
      <c r="B42" s="69"/>
      <c r="C42" s="69"/>
      <c r="D42" s="69"/>
      <c r="E42" s="69"/>
      <c r="F42" s="69"/>
      <c r="G42" s="69"/>
      <c r="H42" s="69"/>
      <c r="I42" s="69"/>
      <c r="J42" s="69"/>
      <c r="K42" s="70"/>
    </row>
    <row r="43" spans="1:11" ht="14.25" customHeight="1" x14ac:dyDescent="0.25">
      <c r="A43" s="727" t="s">
        <v>776</v>
      </c>
      <c r="B43" s="727"/>
      <c r="C43" s="727"/>
      <c r="D43" s="727"/>
      <c r="I43" s="400"/>
      <c r="J43" s="401"/>
      <c r="K43" s="70"/>
    </row>
    <row r="44" spans="1:11" ht="21" customHeight="1" x14ac:dyDescent="0.25">
      <c r="A44" s="727" t="s">
        <v>1098</v>
      </c>
      <c r="B44" s="727"/>
      <c r="C44" s="727"/>
      <c r="D44" s="727"/>
      <c r="K44" s="70"/>
    </row>
    <row r="45" spans="1:11" x14ac:dyDescent="0.25">
      <c r="A45" s="727"/>
      <c r="B45" s="727"/>
      <c r="C45" s="727"/>
      <c r="D45" s="727"/>
      <c r="K45" s="70"/>
    </row>
    <row r="46" spans="1:11" x14ac:dyDescent="0.25">
      <c r="A46" s="727"/>
      <c r="B46" s="727"/>
      <c r="C46" s="727"/>
      <c r="D46" s="727"/>
      <c r="K46" s="70"/>
    </row>
    <row r="47" spans="1:11" x14ac:dyDescent="0.25">
      <c r="A47" s="727"/>
      <c r="B47" s="727"/>
      <c r="C47" s="727"/>
      <c r="D47" s="727"/>
      <c r="K47" s="70"/>
    </row>
  </sheetData>
  <mergeCells count="12">
    <mergeCell ref="I9:I10"/>
    <mergeCell ref="A41:I41"/>
    <mergeCell ref="A3:J3"/>
    <mergeCell ref="A4:J4"/>
    <mergeCell ref="A8:A10"/>
    <mergeCell ref="B8:B10"/>
    <mergeCell ref="C8:C10"/>
    <mergeCell ref="D8:D10"/>
    <mergeCell ref="E8:I8"/>
    <mergeCell ref="J8:J10"/>
    <mergeCell ref="E9:F9"/>
    <mergeCell ref="G9:H9"/>
  </mergeCells>
  <conditionalFormatting sqref="E44">
    <cfRule type="cellIs" dxfId="0" priority="1" stopIfTrue="1" operator="notEqual">
      <formula>#REF!</formula>
    </cfRule>
  </conditionalFormatting>
  <printOptions horizontalCentered="1"/>
  <pageMargins left="1.05" right="0.9" top="1.03" bottom="0.78" header="0" footer="0"/>
  <pageSetup paperSize="9" scale="52" orientation="landscape" horizontalDpi="300" verticalDpi="300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737A1-9DED-4643-9E38-9EE3D6E96F47}">
  <sheetPr codeName="Sheet79">
    <tabColor rgb="FF92D050"/>
    <pageSetUpPr fitToPage="1"/>
  </sheetPr>
  <dimension ref="A1:AC42"/>
  <sheetViews>
    <sheetView topLeftCell="G1" zoomScale="80" zoomScaleNormal="80" workbookViewId="0">
      <selection activeCell="AK8" sqref="AK8"/>
    </sheetView>
  </sheetViews>
  <sheetFormatPr defaultColWidth="8.7109375" defaultRowHeight="15" x14ac:dyDescent="0.25"/>
  <cols>
    <col min="1" max="1" width="5.7109375" style="70" customWidth="1"/>
    <col min="2" max="3" width="21.7109375" style="70" customWidth="1"/>
    <col min="4" max="9" width="9.7109375" style="70" customWidth="1"/>
    <col min="10" max="27" width="11.28515625" style="70" customWidth="1"/>
    <col min="28" max="28" width="11.5703125" style="70" customWidth="1"/>
    <col min="29" max="29" width="11.7109375" style="70" customWidth="1"/>
    <col min="30" max="252" width="9.140625" style="70" customWidth="1"/>
    <col min="253" max="253" width="5.7109375" style="70" customWidth="1"/>
    <col min="254" max="255" width="21.7109375" style="70" customWidth="1"/>
    <col min="256" max="256" width="8.7109375" style="70"/>
    <col min="257" max="257" width="5.7109375" style="70" customWidth="1"/>
    <col min="258" max="259" width="21.7109375" style="70" customWidth="1"/>
    <col min="260" max="276" width="9.7109375" style="70" customWidth="1"/>
    <col min="277" max="277" width="9.5703125" style="70" customWidth="1"/>
    <col min="278" max="285" width="9.7109375" style="70" customWidth="1"/>
    <col min="286" max="508" width="9.140625" style="70" customWidth="1"/>
    <col min="509" max="509" width="5.7109375" style="70" customWidth="1"/>
    <col min="510" max="511" width="21.7109375" style="70" customWidth="1"/>
    <col min="512" max="512" width="8.7109375" style="70"/>
    <col min="513" max="513" width="5.7109375" style="70" customWidth="1"/>
    <col min="514" max="515" width="21.7109375" style="70" customWidth="1"/>
    <col min="516" max="532" width="9.7109375" style="70" customWidth="1"/>
    <col min="533" max="533" width="9.5703125" style="70" customWidth="1"/>
    <col min="534" max="541" width="9.7109375" style="70" customWidth="1"/>
    <col min="542" max="764" width="9.140625" style="70" customWidth="1"/>
    <col min="765" max="765" width="5.7109375" style="70" customWidth="1"/>
    <col min="766" max="767" width="21.7109375" style="70" customWidth="1"/>
    <col min="768" max="768" width="8.7109375" style="70"/>
    <col min="769" max="769" width="5.7109375" style="70" customWidth="1"/>
    <col min="770" max="771" width="21.7109375" style="70" customWidth="1"/>
    <col min="772" max="788" width="9.7109375" style="70" customWidth="1"/>
    <col min="789" max="789" width="9.5703125" style="70" customWidth="1"/>
    <col min="790" max="797" width="9.7109375" style="70" customWidth="1"/>
    <col min="798" max="1020" width="9.140625" style="70" customWidth="1"/>
    <col min="1021" max="1021" width="5.7109375" style="70" customWidth="1"/>
    <col min="1022" max="1023" width="21.7109375" style="70" customWidth="1"/>
    <col min="1024" max="1024" width="8.7109375" style="70"/>
    <col min="1025" max="1025" width="5.7109375" style="70" customWidth="1"/>
    <col min="1026" max="1027" width="21.7109375" style="70" customWidth="1"/>
    <col min="1028" max="1044" width="9.7109375" style="70" customWidth="1"/>
    <col min="1045" max="1045" width="9.5703125" style="70" customWidth="1"/>
    <col min="1046" max="1053" width="9.7109375" style="70" customWidth="1"/>
    <col min="1054" max="1276" width="9.140625" style="70" customWidth="1"/>
    <col min="1277" max="1277" width="5.7109375" style="70" customWidth="1"/>
    <col min="1278" max="1279" width="21.7109375" style="70" customWidth="1"/>
    <col min="1280" max="1280" width="8.7109375" style="70"/>
    <col min="1281" max="1281" width="5.7109375" style="70" customWidth="1"/>
    <col min="1282" max="1283" width="21.7109375" style="70" customWidth="1"/>
    <col min="1284" max="1300" width="9.7109375" style="70" customWidth="1"/>
    <col min="1301" max="1301" width="9.5703125" style="70" customWidth="1"/>
    <col min="1302" max="1309" width="9.7109375" style="70" customWidth="1"/>
    <col min="1310" max="1532" width="9.140625" style="70" customWidth="1"/>
    <col min="1533" max="1533" width="5.7109375" style="70" customWidth="1"/>
    <col min="1534" max="1535" width="21.7109375" style="70" customWidth="1"/>
    <col min="1536" max="1536" width="8.7109375" style="70"/>
    <col min="1537" max="1537" width="5.7109375" style="70" customWidth="1"/>
    <col min="1538" max="1539" width="21.7109375" style="70" customWidth="1"/>
    <col min="1540" max="1556" width="9.7109375" style="70" customWidth="1"/>
    <col min="1557" max="1557" width="9.5703125" style="70" customWidth="1"/>
    <col min="1558" max="1565" width="9.7109375" style="70" customWidth="1"/>
    <col min="1566" max="1788" width="9.140625" style="70" customWidth="1"/>
    <col min="1789" max="1789" width="5.7109375" style="70" customWidth="1"/>
    <col min="1790" max="1791" width="21.7109375" style="70" customWidth="1"/>
    <col min="1792" max="1792" width="8.7109375" style="70"/>
    <col min="1793" max="1793" width="5.7109375" style="70" customWidth="1"/>
    <col min="1794" max="1795" width="21.7109375" style="70" customWidth="1"/>
    <col min="1796" max="1812" width="9.7109375" style="70" customWidth="1"/>
    <col min="1813" max="1813" width="9.5703125" style="70" customWidth="1"/>
    <col min="1814" max="1821" width="9.7109375" style="70" customWidth="1"/>
    <col min="1822" max="2044" width="9.140625" style="70" customWidth="1"/>
    <col min="2045" max="2045" width="5.7109375" style="70" customWidth="1"/>
    <col min="2046" max="2047" width="21.7109375" style="70" customWidth="1"/>
    <col min="2048" max="2048" width="8.7109375" style="70"/>
    <col min="2049" max="2049" width="5.7109375" style="70" customWidth="1"/>
    <col min="2050" max="2051" width="21.7109375" style="70" customWidth="1"/>
    <col min="2052" max="2068" width="9.7109375" style="70" customWidth="1"/>
    <col min="2069" max="2069" width="9.5703125" style="70" customWidth="1"/>
    <col min="2070" max="2077" width="9.7109375" style="70" customWidth="1"/>
    <col min="2078" max="2300" width="9.140625" style="70" customWidth="1"/>
    <col min="2301" max="2301" width="5.7109375" style="70" customWidth="1"/>
    <col min="2302" max="2303" width="21.7109375" style="70" customWidth="1"/>
    <col min="2304" max="2304" width="8.7109375" style="70"/>
    <col min="2305" max="2305" width="5.7109375" style="70" customWidth="1"/>
    <col min="2306" max="2307" width="21.7109375" style="70" customWidth="1"/>
    <col min="2308" max="2324" width="9.7109375" style="70" customWidth="1"/>
    <col min="2325" max="2325" width="9.5703125" style="70" customWidth="1"/>
    <col min="2326" max="2333" width="9.7109375" style="70" customWidth="1"/>
    <col min="2334" max="2556" width="9.140625" style="70" customWidth="1"/>
    <col min="2557" max="2557" width="5.7109375" style="70" customWidth="1"/>
    <col min="2558" max="2559" width="21.7109375" style="70" customWidth="1"/>
    <col min="2560" max="2560" width="8.7109375" style="70"/>
    <col min="2561" max="2561" width="5.7109375" style="70" customWidth="1"/>
    <col min="2562" max="2563" width="21.7109375" style="70" customWidth="1"/>
    <col min="2564" max="2580" width="9.7109375" style="70" customWidth="1"/>
    <col min="2581" max="2581" width="9.5703125" style="70" customWidth="1"/>
    <col min="2582" max="2589" width="9.7109375" style="70" customWidth="1"/>
    <col min="2590" max="2812" width="9.140625" style="70" customWidth="1"/>
    <col min="2813" max="2813" width="5.7109375" style="70" customWidth="1"/>
    <col min="2814" max="2815" width="21.7109375" style="70" customWidth="1"/>
    <col min="2816" max="2816" width="8.7109375" style="70"/>
    <col min="2817" max="2817" width="5.7109375" style="70" customWidth="1"/>
    <col min="2818" max="2819" width="21.7109375" style="70" customWidth="1"/>
    <col min="2820" max="2836" width="9.7109375" style="70" customWidth="1"/>
    <col min="2837" max="2837" width="9.5703125" style="70" customWidth="1"/>
    <col min="2838" max="2845" width="9.7109375" style="70" customWidth="1"/>
    <col min="2846" max="3068" width="9.140625" style="70" customWidth="1"/>
    <col min="3069" max="3069" width="5.7109375" style="70" customWidth="1"/>
    <col min="3070" max="3071" width="21.7109375" style="70" customWidth="1"/>
    <col min="3072" max="3072" width="8.7109375" style="70"/>
    <col min="3073" max="3073" width="5.7109375" style="70" customWidth="1"/>
    <col min="3074" max="3075" width="21.7109375" style="70" customWidth="1"/>
    <col min="3076" max="3092" width="9.7109375" style="70" customWidth="1"/>
    <col min="3093" max="3093" width="9.5703125" style="70" customWidth="1"/>
    <col min="3094" max="3101" width="9.7109375" style="70" customWidth="1"/>
    <col min="3102" max="3324" width="9.140625" style="70" customWidth="1"/>
    <col min="3325" max="3325" width="5.7109375" style="70" customWidth="1"/>
    <col min="3326" max="3327" width="21.7109375" style="70" customWidth="1"/>
    <col min="3328" max="3328" width="8.7109375" style="70"/>
    <col min="3329" max="3329" width="5.7109375" style="70" customWidth="1"/>
    <col min="3330" max="3331" width="21.7109375" style="70" customWidth="1"/>
    <col min="3332" max="3348" width="9.7109375" style="70" customWidth="1"/>
    <col min="3349" max="3349" width="9.5703125" style="70" customWidth="1"/>
    <col min="3350" max="3357" width="9.7109375" style="70" customWidth="1"/>
    <col min="3358" max="3580" width="9.140625" style="70" customWidth="1"/>
    <col min="3581" max="3581" width="5.7109375" style="70" customWidth="1"/>
    <col min="3582" max="3583" width="21.7109375" style="70" customWidth="1"/>
    <col min="3584" max="3584" width="8.7109375" style="70"/>
    <col min="3585" max="3585" width="5.7109375" style="70" customWidth="1"/>
    <col min="3586" max="3587" width="21.7109375" style="70" customWidth="1"/>
    <col min="3588" max="3604" width="9.7109375" style="70" customWidth="1"/>
    <col min="3605" max="3605" width="9.5703125" style="70" customWidth="1"/>
    <col min="3606" max="3613" width="9.7109375" style="70" customWidth="1"/>
    <col min="3614" max="3836" width="9.140625" style="70" customWidth="1"/>
    <col min="3837" max="3837" width="5.7109375" style="70" customWidth="1"/>
    <col min="3838" max="3839" width="21.7109375" style="70" customWidth="1"/>
    <col min="3840" max="3840" width="8.7109375" style="70"/>
    <col min="3841" max="3841" width="5.7109375" style="70" customWidth="1"/>
    <col min="3842" max="3843" width="21.7109375" style="70" customWidth="1"/>
    <col min="3844" max="3860" width="9.7109375" style="70" customWidth="1"/>
    <col min="3861" max="3861" width="9.5703125" style="70" customWidth="1"/>
    <col min="3862" max="3869" width="9.7109375" style="70" customWidth="1"/>
    <col min="3870" max="4092" width="9.140625" style="70" customWidth="1"/>
    <col min="4093" max="4093" width="5.7109375" style="70" customWidth="1"/>
    <col min="4094" max="4095" width="21.7109375" style="70" customWidth="1"/>
    <col min="4096" max="4096" width="8.7109375" style="70"/>
    <col min="4097" max="4097" width="5.7109375" style="70" customWidth="1"/>
    <col min="4098" max="4099" width="21.7109375" style="70" customWidth="1"/>
    <col min="4100" max="4116" width="9.7109375" style="70" customWidth="1"/>
    <col min="4117" max="4117" width="9.5703125" style="70" customWidth="1"/>
    <col min="4118" max="4125" width="9.7109375" style="70" customWidth="1"/>
    <col min="4126" max="4348" width="9.140625" style="70" customWidth="1"/>
    <col min="4349" max="4349" width="5.7109375" style="70" customWidth="1"/>
    <col min="4350" max="4351" width="21.7109375" style="70" customWidth="1"/>
    <col min="4352" max="4352" width="8.7109375" style="70"/>
    <col min="4353" max="4353" width="5.7109375" style="70" customWidth="1"/>
    <col min="4354" max="4355" width="21.7109375" style="70" customWidth="1"/>
    <col min="4356" max="4372" width="9.7109375" style="70" customWidth="1"/>
    <col min="4373" max="4373" width="9.5703125" style="70" customWidth="1"/>
    <col min="4374" max="4381" width="9.7109375" style="70" customWidth="1"/>
    <col min="4382" max="4604" width="9.140625" style="70" customWidth="1"/>
    <col min="4605" max="4605" width="5.7109375" style="70" customWidth="1"/>
    <col min="4606" max="4607" width="21.7109375" style="70" customWidth="1"/>
    <col min="4608" max="4608" width="8.7109375" style="70"/>
    <col min="4609" max="4609" width="5.7109375" style="70" customWidth="1"/>
    <col min="4610" max="4611" width="21.7109375" style="70" customWidth="1"/>
    <col min="4612" max="4628" width="9.7109375" style="70" customWidth="1"/>
    <col min="4629" max="4629" width="9.5703125" style="70" customWidth="1"/>
    <col min="4630" max="4637" width="9.7109375" style="70" customWidth="1"/>
    <col min="4638" max="4860" width="9.140625" style="70" customWidth="1"/>
    <col min="4861" max="4861" width="5.7109375" style="70" customWidth="1"/>
    <col min="4862" max="4863" width="21.7109375" style="70" customWidth="1"/>
    <col min="4864" max="4864" width="8.7109375" style="70"/>
    <col min="4865" max="4865" width="5.7109375" style="70" customWidth="1"/>
    <col min="4866" max="4867" width="21.7109375" style="70" customWidth="1"/>
    <col min="4868" max="4884" width="9.7109375" style="70" customWidth="1"/>
    <col min="4885" max="4885" width="9.5703125" style="70" customWidth="1"/>
    <col min="4886" max="4893" width="9.7109375" style="70" customWidth="1"/>
    <col min="4894" max="5116" width="9.140625" style="70" customWidth="1"/>
    <col min="5117" max="5117" width="5.7109375" style="70" customWidth="1"/>
    <col min="5118" max="5119" width="21.7109375" style="70" customWidth="1"/>
    <col min="5120" max="5120" width="8.7109375" style="70"/>
    <col min="5121" max="5121" width="5.7109375" style="70" customWidth="1"/>
    <col min="5122" max="5123" width="21.7109375" style="70" customWidth="1"/>
    <col min="5124" max="5140" width="9.7109375" style="70" customWidth="1"/>
    <col min="5141" max="5141" width="9.5703125" style="70" customWidth="1"/>
    <col min="5142" max="5149" width="9.7109375" style="70" customWidth="1"/>
    <col min="5150" max="5372" width="9.140625" style="70" customWidth="1"/>
    <col min="5373" max="5373" width="5.7109375" style="70" customWidth="1"/>
    <col min="5374" max="5375" width="21.7109375" style="70" customWidth="1"/>
    <col min="5376" max="5376" width="8.7109375" style="70"/>
    <col min="5377" max="5377" width="5.7109375" style="70" customWidth="1"/>
    <col min="5378" max="5379" width="21.7109375" style="70" customWidth="1"/>
    <col min="5380" max="5396" width="9.7109375" style="70" customWidth="1"/>
    <col min="5397" max="5397" width="9.5703125" style="70" customWidth="1"/>
    <col min="5398" max="5405" width="9.7109375" style="70" customWidth="1"/>
    <col min="5406" max="5628" width="9.140625" style="70" customWidth="1"/>
    <col min="5629" max="5629" width="5.7109375" style="70" customWidth="1"/>
    <col min="5630" max="5631" width="21.7109375" style="70" customWidth="1"/>
    <col min="5632" max="5632" width="8.7109375" style="70"/>
    <col min="5633" max="5633" width="5.7109375" style="70" customWidth="1"/>
    <col min="5634" max="5635" width="21.7109375" style="70" customWidth="1"/>
    <col min="5636" max="5652" width="9.7109375" style="70" customWidth="1"/>
    <col min="5653" max="5653" width="9.5703125" style="70" customWidth="1"/>
    <col min="5654" max="5661" width="9.7109375" style="70" customWidth="1"/>
    <col min="5662" max="5884" width="9.140625" style="70" customWidth="1"/>
    <col min="5885" max="5885" width="5.7109375" style="70" customWidth="1"/>
    <col min="5886" max="5887" width="21.7109375" style="70" customWidth="1"/>
    <col min="5888" max="5888" width="8.7109375" style="70"/>
    <col min="5889" max="5889" width="5.7109375" style="70" customWidth="1"/>
    <col min="5890" max="5891" width="21.7109375" style="70" customWidth="1"/>
    <col min="5892" max="5908" width="9.7109375" style="70" customWidth="1"/>
    <col min="5909" max="5909" width="9.5703125" style="70" customWidth="1"/>
    <col min="5910" max="5917" width="9.7109375" style="70" customWidth="1"/>
    <col min="5918" max="6140" width="9.140625" style="70" customWidth="1"/>
    <col min="6141" max="6141" width="5.7109375" style="70" customWidth="1"/>
    <col min="6142" max="6143" width="21.7109375" style="70" customWidth="1"/>
    <col min="6144" max="6144" width="8.7109375" style="70"/>
    <col min="6145" max="6145" width="5.7109375" style="70" customWidth="1"/>
    <col min="6146" max="6147" width="21.7109375" style="70" customWidth="1"/>
    <col min="6148" max="6164" width="9.7109375" style="70" customWidth="1"/>
    <col min="6165" max="6165" width="9.5703125" style="70" customWidth="1"/>
    <col min="6166" max="6173" width="9.7109375" style="70" customWidth="1"/>
    <col min="6174" max="6396" width="9.140625" style="70" customWidth="1"/>
    <col min="6397" max="6397" width="5.7109375" style="70" customWidth="1"/>
    <col min="6398" max="6399" width="21.7109375" style="70" customWidth="1"/>
    <col min="6400" max="6400" width="8.7109375" style="70"/>
    <col min="6401" max="6401" width="5.7109375" style="70" customWidth="1"/>
    <col min="6402" max="6403" width="21.7109375" style="70" customWidth="1"/>
    <col min="6404" max="6420" width="9.7109375" style="70" customWidth="1"/>
    <col min="6421" max="6421" width="9.5703125" style="70" customWidth="1"/>
    <col min="6422" max="6429" width="9.7109375" style="70" customWidth="1"/>
    <col min="6430" max="6652" width="9.140625" style="70" customWidth="1"/>
    <col min="6653" max="6653" width="5.7109375" style="70" customWidth="1"/>
    <col min="6654" max="6655" width="21.7109375" style="70" customWidth="1"/>
    <col min="6656" max="6656" width="8.7109375" style="70"/>
    <col min="6657" max="6657" width="5.7109375" style="70" customWidth="1"/>
    <col min="6658" max="6659" width="21.7109375" style="70" customWidth="1"/>
    <col min="6660" max="6676" width="9.7109375" style="70" customWidth="1"/>
    <col min="6677" max="6677" width="9.5703125" style="70" customWidth="1"/>
    <col min="6678" max="6685" width="9.7109375" style="70" customWidth="1"/>
    <col min="6686" max="6908" width="9.140625" style="70" customWidth="1"/>
    <col min="6909" max="6909" width="5.7109375" style="70" customWidth="1"/>
    <col min="6910" max="6911" width="21.7109375" style="70" customWidth="1"/>
    <col min="6912" max="6912" width="8.7109375" style="70"/>
    <col min="6913" max="6913" width="5.7109375" style="70" customWidth="1"/>
    <col min="6914" max="6915" width="21.7109375" style="70" customWidth="1"/>
    <col min="6916" max="6932" width="9.7109375" style="70" customWidth="1"/>
    <col min="6933" max="6933" width="9.5703125" style="70" customWidth="1"/>
    <col min="6934" max="6941" width="9.7109375" style="70" customWidth="1"/>
    <col min="6942" max="7164" width="9.140625" style="70" customWidth="1"/>
    <col min="7165" max="7165" width="5.7109375" style="70" customWidth="1"/>
    <col min="7166" max="7167" width="21.7109375" style="70" customWidth="1"/>
    <col min="7168" max="7168" width="8.7109375" style="70"/>
    <col min="7169" max="7169" width="5.7109375" style="70" customWidth="1"/>
    <col min="7170" max="7171" width="21.7109375" style="70" customWidth="1"/>
    <col min="7172" max="7188" width="9.7109375" style="70" customWidth="1"/>
    <col min="7189" max="7189" width="9.5703125" style="70" customWidth="1"/>
    <col min="7190" max="7197" width="9.7109375" style="70" customWidth="1"/>
    <col min="7198" max="7420" width="9.140625" style="70" customWidth="1"/>
    <col min="7421" max="7421" width="5.7109375" style="70" customWidth="1"/>
    <col min="7422" max="7423" width="21.7109375" style="70" customWidth="1"/>
    <col min="7424" max="7424" width="8.7109375" style="70"/>
    <col min="7425" max="7425" width="5.7109375" style="70" customWidth="1"/>
    <col min="7426" max="7427" width="21.7109375" style="70" customWidth="1"/>
    <col min="7428" max="7444" width="9.7109375" style="70" customWidth="1"/>
    <col min="7445" max="7445" width="9.5703125" style="70" customWidth="1"/>
    <col min="7446" max="7453" width="9.7109375" style="70" customWidth="1"/>
    <col min="7454" max="7676" width="9.140625" style="70" customWidth="1"/>
    <col min="7677" max="7677" width="5.7109375" style="70" customWidth="1"/>
    <col min="7678" max="7679" width="21.7109375" style="70" customWidth="1"/>
    <col min="7680" max="7680" width="8.7109375" style="70"/>
    <col min="7681" max="7681" width="5.7109375" style="70" customWidth="1"/>
    <col min="7682" max="7683" width="21.7109375" style="70" customWidth="1"/>
    <col min="7684" max="7700" width="9.7109375" style="70" customWidth="1"/>
    <col min="7701" max="7701" width="9.5703125" style="70" customWidth="1"/>
    <col min="7702" max="7709" width="9.7109375" style="70" customWidth="1"/>
    <col min="7710" max="7932" width="9.140625" style="70" customWidth="1"/>
    <col min="7933" max="7933" width="5.7109375" style="70" customWidth="1"/>
    <col min="7934" max="7935" width="21.7109375" style="70" customWidth="1"/>
    <col min="7936" max="7936" width="8.7109375" style="70"/>
    <col min="7937" max="7937" width="5.7109375" style="70" customWidth="1"/>
    <col min="7938" max="7939" width="21.7109375" style="70" customWidth="1"/>
    <col min="7940" max="7956" width="9.7109375" style="70" customWidth="1"/>
    <col min="7957" max="7957" width="9.5703125" style="70" customWidth="1"/>
    <col min="7958" max="7965" width="9.7109375" style="70" customWidth="1"/>
    <col min="7966" max="8188" width="9.140625" style="70" customWidth="1"/>
    <col min="8189" max="8189" width="5.7109375" style="70" customWidth="1"/>
    <col min="8190" max="8191" width="21.7109375" style="70" customWidth="1"/>
    <col min="8192" max="8192" width="8.7109375" style="70"/>
    <col min="8193" max="8193" width="5.7109375" style="70" customWidth="1"/>
    <col min="8194" max="8195" width="21.7109375" style="70" customWidth="1"/>
    <col min="8196" max="8212" width="9.7109375" style="70" customWidth="1"/>
    <col min="8213" max="8213" width="9.5703125" style="70" customWidth="1"/>
    <col min="8214" max="8221" width="9.7109375" style="70" customWidth="1"/>
    <col min="8222" max="8444" width="9.140625" style="70" customWidth="1"/>
    <col min="8445" max="8445" width="5.7109375" style="70" customWidth="1"/>
    <col min="8446" max="8447" width="21.7109375" style="70" customWidth="1"/>
    <col min="8448" max="8448" width="8.7109375" style="70"/>
    <col min="8449" max="8449" width="5.7109375" style="70" customWidth="1"/>
    <col min="8450" max="8451" width="21.7109375" style="70" customWidth="1"/>
    <col min="8452" max="8468" width="9.7109375" style="70" customWidth="1"/>
    <col min="8469" max="8469" width="9.5703125" style="70" customWidth="1"/>
    <col min="8470" max="8477" width="9.7109375" style="70" customWidth="1"/>
    <col min="8478" max="8700" width="9.140625" style="70" customWidth="1"/>
    <col min="8701" max="8701" width="5.7109375" style="70" customWidth="1"/>
    <col min="8702" max="8703" width="21.7109375" style="70" customWidth="1"/>
    <col min="8704" max="8704" width="8.7109375" style="70"/>
    <col min="8705" max="8705" width="5.7109375" style="70" customWidth="1"/>
    <col min="8706" max="8707" width="21.7109375" style="70" customWidth="1"/>
    <col min="8708" max="8724" width="9.7109375" style="70" customWidth="1"/>
    <col min="8725" max="8725" width="9.5703125" style="70" customWidth="1"/>
    <col min="8726" max="8733" width="9.7109375" style="70" customWidth="1"/>
    <col min="8734" max="8956" width="9.140625" style="70" customWidth="1"/>
    <col min="8957" max="8957" width="5.7109375" style="70" customWidth="1"/>
    <col min="8958" max="8959" width="21.7109375" style="70" customWidth="1"/>
    <col min="8960" max="8960" width="8.7109375" style="70"/>
    <col min="8961" max="8961" width="5.7109375" style="70" customWidth="1"/>
    <col min="8962" max="8963" width="21.7109375" style="70" customWidth="1"/>
    <col min="8964" max="8980" width="9.7109375" style="70" customWidth="1"/>
    <col min="8981" max="8981" width="9.5703125" style="70" customWidth="1"/>
    <col min="8982" max="8989" width="9.7109375" style="70" customWidth="1"/>
    <col min="8990" max="9212" width="9.140625" style="70" customWidth="1"/>
    <col min="9213" max="9213" width="5.7109375" style="70" customWidth="1"/>
    <col min="9214" max="9215" width="21.7109375" style="70" customWidth="1"/>
    <col min="9216" max="9216" width="8.7109375" style="70"/>
    <col min="9217" max="9217" width="5.7109375" style="70" customWidth="1"/>
    <col min="9218" max="9219" width="21.7109375" style="70" customWidth="1"/>
    <col min="9220" max="9236" width="9.7109375" style="70" customWidth="1"/>
    <col min="9237" max="9237" width="9.5703125" style="70" customWidth="1"/>
    <col min="9238" max="9245" width="9.7109375" style="70" customWidth="1"/>
    <col min="9246" max="9468" width="9.140625" style="70" customWidth="1"/>
    <col min="9469" max="9469" width="5.7109375" style="70" customWidth="1"/>
    <col min="9470" max="9471" width="21.7109375" style="70" customWidth="1"/>
    <col min="9472" max="9472" width="8.7109375" style="70"/>
    <col min="9473" max="9473" width="5.7109375" style="70" customWidth="1"/>
    <col min="9474" max="9475" width="21.7109375" style="70" customWidth="1"/>
    <col min="9476" max="9492" width="9.7109375" style="70" customWidth="1"/>
    <col min="9493" max="9493" width="9.5703125" style="70" customWidth="1"/>
    <col min="9494" max="9501" width="9.7109375" style="70" customWidth="1"/>
    <col min="9502" max="9724" width="9.140625" style="70" customWidth="1"/>
    <col min="9725" max="9725" width="5.7109375" style="70" customWidth="1"/>
    <col min="9726" max="9727" width="21.7109375" style="70" customWidth="1"/>
    <col min="9728" max="9728" width="8.7109375" style="70"/>
    <col min="9729" max="9729" width="5.7109375" style="70" customWidth="1"/>
    <col min="9730" max="9731" width="21.7109375" style="70" customWidth="1"/>
    <col min="9732" max="9748" width="9.7109375" style="70" customWidth="1"/>
    <col min="9749" max="9749" width="9.5703125" style="70" customWidth="1"/>
    <col min="9750" max="9757" width="9.7109375" style="70" customWidth="1"/>
    <col min="9758" max="9980" width="9.140625" style="70" customWidth="1"/>
    <col min="9981" max="9981" width="5.7109375" style="70" customWidth="1"/>
    <col min="9982" max="9983" width="21.7109375" style="70" customWidth="1"/>
    <col min="9984" max="9984" width="8.7109375" style="70"/>
    <col min="9985" max="9985" width="5.7109375" style="70" customWidth="1"/>
    <col min="9986" max="9987" width="21.7109375" style="70" customWidth="1"/>
    <col min="9988" max="10004" width="9.7109375" style="70" customWidth="1"/>
    <col min="10005" max="10005" width="9.5703125" style="70" customWidth="1"/>
    <col min="10006" max="10013" width="9.7109375" style="70" customWidth="1"/>
    <col min="10014" max="10236" width="9.140625" style="70" customWidth="1"/>
    <col min="10237" max="10237" width="5.7109375" style="70" customWidth="1"/>
    <col min="10238" max="10239" width="21.7109375" style="70" customWidth="1"/>
    <col min="10240" max="10240" width="8.7109375" style="70"/>
    <col min="10241" max="10241" width="5.7109375" style="70" customWidth="1"/>
    <col min="10242" max="10243" width="21.7109375" style="70" customWidth="1"/>
    <col min="10244" max="10260" width="9.7109375" style="70" customWidth="1"/>
    <col min="10261" max="10261" width="9.5703125" style="70" customWidth="1"/>
    <col min="10262" max="10269" width="9.7109375" style="70" customWidth="1"/>
    <col min="10270" max="10492" width="9.140625" style="70" customWidth="1"/>
    <col min="10493" max="10493" width="5.7109375" style="70" customWidth="1"/>
    <col min="10494" max="10495" width="21.7109375" style="70" customWidth="1"/>
    <col min="10496" max="10496" width="8.7109375" style="70"/>
    <col min="10497" max="10497" width="5.7109375" style="70" customWidth="1"/>
    <col min="10498" max="10499" width="21.7109375" style="70" customWidth="1"/>
    <col min="10500" max="10516" width="9.7109375" style="70" customWidth="1"/>
    <col min="10517" max="10517" width="9.5703125" style="70" customWidth="1"/>
    <col min="10518" max="10525" width="9.7109375" style="70" customWidth="1"/>
    <col min="10526" max="10748" width="9.140625" style="70" customWidth="1"/>
    <col min="10749" max="10749" width="5.7109375" style="70" customWidth="1"/>
    <col min="10750" max="10751" width="21.7109375" style="70" customWidth="1"/>
    <col min="10752" max="10752" width="8.7109375" style="70"/>
    <col min="10753" max="10753" width="5.7109375" style="70" customWidth="1"/>
    <col min="10754" max="10755" width="21.7109375" style="70" customWidth="1"/>
    <col min="10756" max="10772" width="9.7109375" style="70" customWidth="1"/>
    <col min="10773" max="10773" width="9.5703125" style="70" customWidth="1"/>
    <col min="10774" max="10781" width="9.7109375" style="70" customWidth="1"/>
    <col min="10782" max="11004" width="9.140625" style="70" customWidth="1"/>
    <col min="11005" max="11005" width="5.7109375" style="70" customWidth="1"/>
    <col min="11006" max="11007" width="21.7109375" style="70" customWidth="1"/>
    <col min="11008" max="11008" width="8.7109375" style="70"/>
    <col min="11009" max="11009" width="5.7109375" style="70" customWidth="1"/>
    <col min="11010" max="11011" width="21.7109375" style="70" customWidth="1"/>
    <col min="11012" max="11028" width="9.7109375" style="70" customWidth="1"/>
    <col min="11029" max="11029" width="9.5703125" style="70" customWidth="1"/>
    <col min="11030" max="11037" width="9.7109375" style="70" customWidth="1"/>
    <col min="11038" max="11260" width="9.140625" style="70" customWidth="1"/>
    <col min="11261" max="11261" width="5.7109375" style="70" customWidth="1"/>
    <col min="11262" max="11263" width="21.7109375" style="70" customWidth="1"/>
    <col min="11264" max="11264" width="8.7109375" style="70"/>
    <col min="11265" max="11265" width="5.7109375" style="70" customWidth="1"/>
    <col min="11266" max="11267" width="21.7109375" style="70" customWidth="1"/>
    <col min="11268" max="11284" width="9.7109375" style="70" customWidth="1"/>
    <col min="11285" max="11285" width="9.5703125" style="70" customWidth="1"/>
    <col min="11286" max="11293" width="9.7109375" style="70" customWidth="1"/>
    <col min="11294" max="11516" width="9.140625" style="70" customWidth="1"/>
    <col min="11517" max="11517" width="5.7109375" style="70" customWidth="1"/>
    <col min="11518" max="11519" width="21.7109375" style="70" customWidth="1"/>
    <col min="11520" max="11520" width="8.7109375" style="70"/>
    <col min="11521" max="11521" width="5.7109375" style="70" customWidth="1"/>
    <col min="11522" max="11523" width="21.7109375" style="70" customWidth="1"/>
    <col min="11524" max="11540" width="9.7109375" style="70" customWidth="1"/>
    <col min="11541" max="11541" width="9.5703125" style="70" customWidth="1"/>
    <col min="11542" max="11549" width="9.7109375" style="70" customWidth="1"/>
    <col min="11550" max="11772" width="9.140625" style="70" customWidth="1"/>
    <col min="11773" max="11773" width="5.7109375" style="70" customWidth="1"/>
    <col min="11774" max="11775" width="21.7109375" style="70" customWidth="1"/>
    <col min="11776" max="11776" width="8.7109375" style="70"/>
    <col min="11777" max="11777" width="5.7109375" style="70" customWidth="1"/>
    <col min="11778" max="11779" width="21.7109375" style="70" customWidth="1"/>
    <col min="11780" max="11796" width="9.7109375" style="70" customWidth="1"/>
    <col min="11797" max="11797" width="9.5703125" style="70" customWidth="1"/>
    <col min="11798" max="11805" width="9.7109375" style="70" customWidth="1"/>
    <col min="11806" max="12028" width="9.140625" style="70" customWidth="1"/>
    <col min="12029" max="12029" width="5.7109375" style="70" customWidth="1"/>
    <col min="12030" max="12031" width="21.7109375" style="70" customWidth="1"/>
    <col min="12032" max="12032" width="8.7109375" style="70"/>
    <col min="12033" max="12033" width="5.7109375" style="70" customWidth="1"/>
    <col min="12034" max="12035" width="21.7109375" style="70" customWidth="1"/>
    <col min="12036" max="12052" width="9.7109375" style="70" customWidth="1"/>
    <col min="12053" max="12053" width="9.5703125" style="70" customWidth="1"/>
    <col min="12054" max="12061" width="9.7109375" style="70" customWidth="1"/>
    <col min="12062" max="12284" width="9.140625" style="70" customWidth="1"/>
    <col min="12285" max="12285" width="5.7109375" style="70" customWidth="1"/>
    <col min="12286" max="12287" width="21.7109375" style="70" customWidth="1"/>
    <col min="12288" max="12288" width="8.7109375" style="70"/>
    <col min="12289" max="12289" width="5.7109375" style="70" customWidth="1"/>
    <col min="12290" max="12291" width="21.7109375" style="70" customWidth="1"/>
    <col min="12292" max="12308" width="9.7109375" style="70" customWidth="1"/>
    <col min="12309" max="12309" width="9.5703125" style="70" customWidth="1"/>
    <col min="12310" max="12317" width="9.7109375" style="70" customWidth="1"/>
    <col min="12318" max="12540" width="9.140625" style="70" customWidth="1"/>
    <col min="12541" max="12541" width="5.7109375" style="70" customWidth="1"/>
    <col min="12542" max="12543" width="21.7109375" style="70" customWidth="1"/>
    <col min="12544" max="12544" width="8.7109375" style="70"/>
    <col min="12545" max="12545" width="5.7109375" style="70" customWidth="1"/>
    <col min="12546" max="12547" width="21.7109375" style="70" customWidth="1"/>
    <col min="12548" max="12564" width="9.7109375" style="70" customWidth="1"/>
    <col min="12565" max="12565" width="9.5703125" style="70" customWidth="1"/>
    <col min="12566" max="12573" width="9.7109375" style="70" customWidth="1"/>
    <col min="12574" max="12796" width="9.140625" style="70" customWidth="1"/>
    <col min="12797" max="12797" width="5.7109375" style="70" customWidth="1"/>
    <col min="12798" max="12799" width="21.7109375" style="70" customWidth="1"/>
    <col min="12800" max="12800" width="8.7109375" style="70"/>
    <col min="12801" max="12801" width="5.7109375" style="70" customWidth="1"/>
    <col min="12802" max="12803" width="21.7109375" style="70" customWidth="1"/>
    <col min="12804" max="12820" width="9.7109375" style="70" customWidth="1"/>
    <col min="12821" max="12821" width="9.5703125" style="70" customWidth="1"/>
    <col min="12822" max="12829" width="9.7109375" style="70" customWidth="1"/>
    <col min="12830" max="13052" width="9.140625" style="70" customWidth="1"/>
    <col min="13053" max="13053" width="5.7109375" style="70" customWidth="1"/>
    <col min="13054" max="13055" width="21.7109375" style="70" customWidth="1"/>
    <col min="13056" max="13056" width="8.7109375" style="70"/>
    <col min="13057" max="13057" width="5.7109375" style="70" customWidth="1"/>
    <col min="13058" max="13059" width="21.7109375" style="70" customWidth="1"/>
    <col min="13060" max="13076" width="9.7109375" style="70" customWidth="1"/>
    <col min="13077" max="13077" width="9.5703125" style="70" customWidth="1"/>
    <col min="13078" max="13085" width="9.7109375" style="70" customWidth="1"/>
    <col min="13086" max="13308" width="9.140625" style="70" customWidth="1"/>
    <col min="13309" max="13309" width="5.7109375" style="70" customWidth="1"/>
    <col min="13310" max="13311" width="21.7109375" style="70" customWidth="1"/>
    <col min="13312" max="13312" width="8.7109375" style="70"/>
    <col min="13313" max="13313" width="5.7109375" style="70" customWidth="1"/>
    <col min="13314" max="13315" width="21.7109375" style="70" customWidth="1"/>
    <col min="13316" max="13332" width="9.7109375" style="70" customWidth="1"/>
    <col min="13333" max="13333" width="9.5703125" style="70" customWidth="1"/>
    <col min="13334" max="13341" width="9.7109375" style="70" customWidth="1"/>
    <col min="13342" max="13564" width="9.140625" style="70" customWidth="1"/>
    <col min="13565" max="13565" width="5.7109375" style="70" customWidth="1"/>
    <col min="13566" max="13567" width="21.7109375" style="70" customWidth="1"/>
    <col min="13568" max="13568" width="8.7109375" style="70"/>
    <col min="13569" max="13569" width="5.7109375" style="70" customWidth="1"/>
    <col min="13570" max="13571" width="21.7109375" style="70" customWidth="1"/>
    <col min="13572" max="13588" width="9.7109375" style="70" customWidth="1"/>
    <col min="13589" max="13589" width="9.5703125" style="70" customWidth="1"/>
    <col min="13590" max="13597" width="9.7109375" style="70" customWidth="1"/>
    <col min="13598" max="13820" width="9.140625" style="70" customWidth="1"/>
    <col min="13821" max="13821" width="5.7109375" style="70" customWidth="1"/>
    <col min="13822" max="13823" width="21.7109375" style="70" customWidth="1"/>
    <col min="13824" max="13824" width="8.7109375" style="70"/>
    <col min="13825" max="13825" width="5.7109375" style="70" customWidth="1"/>
    <col min="13826" max="13827" width="21.7109375" style="70" customWidth="1"/>
    <col min="13828" max="13844" width="9.7109375" style="70" customWidth="1"/>
    <col min="13845" max="13845" width="9.5703125" style="70" customWidth="1"/>
    <col min="13846" max="13853" width="9.7109375" style="70" customWidth="1"/>
    <col min="13854" max="14076" width="9.140625" style="70" customWidth="1"/>
    <col min="14077" max="14077" width="5.7109375" style="70" customWidth="1"/>
    <col min="14078" max="14079" width="21.7109375" style="70" customWidth="1"/>
    <col min="14080" max="14080" width="8.7109375" style="70"/>
    <col min="14081" max="14081" width="5.7109375" style="70" customWidth="1"/>
    <col min="14082" max="14083" width="21.7109375" style="70" customWidth="1"/>
    <col min="14084" max="14100" width="9.7109375" style="70" customWidth="1"/>
    <col min="14101" max="14101" width="9.5703125" style="70" customWidth="1"/>
    <col min="14102" max="14109" width="9.7109375" style="70" customWidth="1"/>
    <col min="14110" max="14332" width="9.140625" style="70" customWidth="1"/>
    <col min="14333" max="14333" width="5.7109375" style="70" customWidth="1"/>
    <col min="14334" max="14335" width="21.7109375" style="70" customWidth="1"/>
    <col min="14336" max="14336" width="8.7109375" style="70"/>
    <col min="14337" max="14337" width="5.7109375" style="70" customWidth="1"/>
    <col min="14338" max="14339" width="21.7109375" style="70" customWidth="1"/>
    <col min="14340" max="14356" width="9.7109375" style="70" customWidth="1"/>
    <col min="14357" max="14357" width="9.5703125" style="70" customWidth="1"/>
    <col min="14358" max="14365" width="9.7109375" style="70" customWidth="1"/>
    <col min="14366" max="14588" width="9.140625" style="70" customWidth="1"/>
    <col min="14589" max="14589" width="5.7109375" style="70" customWidth="1"/>
    <col min="14590" max="14591" width="21.7109375" style="70" customWidth="1"/>
    <col min="14592" max="14592" width="8.7109375" style="70"/>
    <col min="14593" max="14593" width="5.7109375" style="70" customWidth="1"/>
    <col min="14594" max="14595" width="21.7109375" style="70" customWidth="1"/>
    <col min="14596" max="14612" width="9.7109375" style="70" customWidth="1"/>
    <col min="14613" max="14613" width="9.5703125" style="70" customWidth="1"/>
    <col min="14614" max="14621" width="9.7109375" style="70" customWidth="1"/>
    <col min="14622" max="14844" width="9.140625" style="70" customWidth="1"/>
    <col min="14845" max="14845" width="5.7109375" style="70" customWidth="1"/>
    <col min="14846" max="14847" width="21.7109375" style="70" customWidth="1"/>
    <col min="14848" max="14848" width="8.7109375" style="70"/>
    <col min="14849" max="14849" width="5.7109375" style="70" customWidth="1"/>
    <col min="14850" max="14851" width="21.7109375" style="70" customWidth="1"/>
    <col min="14852" max="14868" width="9.7109375" style="70" customWidth="1"/>
    <col min="14869" max="14869" width="9.5703125" style="70" customWidth="1"/>
    <col min="14870" max="14877" width="9.7109375" style="70" customWidth="1"/>
    <col min="14878" max="15100" width="9.140625" style="70" customWidth="1"/>
    <col min="15101" max="15101" width="5.7109375" style="70" customWidth="1"/>
    <col min="15102" max="15103" width="21.7109375" style="70" customWidth="1"/>
    <col min="15104" max="15104" width="8.7109375" style="70"/>
    <col min="15105" max="15105" width="5.7109375" style="70" customWidth="1"/>
    <col min="15106" max="15107" width="21.7109375" style="70" customWidth="1"/>
    <col min="15108" max="15124" width="9.7109375" style="70" customWidth="1"/>
    <col min="15125" max="15125" width="9.5703125" style="70" customWidth="1"/>
    <col min="15126" max="15133" width="9.7109375" style="70" customWidth="1"/>
    <col min="15134" max="15356" width="9.140625" style="70" customWidth="1"/>
    <col min="15357" max="15357" width="5.7109375" style="70" customWidth="1"/>
    <col min="15358" max="15359" width="21.7109375" style="70" customWidth="1"/>
    <col min="15360" max="15360" width="8.7109375" style="70"/>
    <col min="15361" max="15361" width="5.7109375" style="70" customWidth="1"/>
    <col min="15362" max="15363" width="21.7109375" style="70" customWidth="1"/>
    <col min="15364" max="15380" width="9.7109375" style="70" customWidth="1"/>
    <col min="15381" max="15381" width="9.5703125" style="70" customWidth="1"/>
    <col min="15382" max="15389" width="9.7109375" style="70" customWidth="1"/>
    <col min="15390" max="15612" width="9.140625" style="70" customWidth="1"/>
    <col min="15613" max="15613" width="5.7109375" style="70" customWidth="1"/>
    <col min="15614" max="15615" width="21.7109375" style="70" customWidth="1"/>
    <col min="15616" max="15616" width="8.7109375" style="70"/>
    <col min="15617" max="15617" width="5.7109375" style="70" customWidth="1"/>
    <col min="15618" max="15619" width="21.7109375" style="70" customWidth="1"/>
    <col min="15620" max="15636" width="9.7109375" style="70" customWidth="1"/>
    <col min="15637" max="15637" width="9.5703125" style="70" customWidth="1"/>
    <col min="15638" max="15645" width="9.7109375" style="70" customWidth="1"/>
    <col min="15646" max="15868" width="9.140625" style="70" customWidth="1"/>
    <col min="15869" max="15869" width="5.7109375" style="70" customWidth="1"/>
    <col min="15870" max="15871" width="21.7109375" style="70" customWidth="1"/>
    <col min="15872" max="15872" width="8.7109375" style="70"/>
    <col min="15873" max="15873" width="5.7109375" style="70" customWidth="1"/>
    <col min="15874" max="15875" width="21.7109375" style="70" customWidth="1"/>
    <col min="15876" max="15892" width="9.7109375" style="70" customWidth="1"/>
    <col min="15893" max="15893" width="9.5703125" style="70" customWidth="1"/>
    <col min="15894" max="15901" width="9.7109375" style="70" customWidth="1"/>
    <col min="15902" max="16124" width="9.140625" style="70" customWidth="1"/>
    <col min="16125" max="16125" width="5.7109375" style="70" customWidth="1"/>
    <col min="16126" max="16127" width="21.7109375" style="70" customWidth="1"/>
    <col min="16128" max="16128" width="8.7109375" style="70"/>
    <col min="16129" max="16129" width="5.7109375" style="70" customWidth="1"/>
    <col min="16130" max="16131" width="21.7109375" style="70" customWidth="1"/>
    <col min="16132" max="16148" width="9.7109375" style="70" customWidth="1"/>
    <col min="16149" max="16149" width="9.5703125" style="70" customWidth="1"/>
    <col min="16150" max="16157" width="9.7109375" style="70" customWidth="1"/>
    <col min="16158" max="16380" width="9.140625" style="70" customWidth="1"/>
    <col min="16381" max="16381" width="5.7109375" style="70" customWidth="1"/>
    <col min="16382" max="16383" width="21.7109375" style="70" customWidth="1"/>
    <col min="16384" max="16384" width="8.7109375" style="70"/>
  </cols>
  <sheetData>
    <row r="1" spans="1:29" ht="15.75" x14ac:dyDescent="0.25">
      <c r="A1" s="289" t="s">
        <v>1112</v>
      </c>
    </row>
    <row r="2" spans="1:29" ht="15.75" x14ac:dyDescent="0.25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</row>
    <row r="3" spans="1:29" ht="15.75" x14ac:dyDescent="0.25">
      <c r="A3" s="776" t="s">
        <v>779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776"/>
      <c r="W3" s="776"/>
      <c r="X3" s="776"/>
      <c r="Y3" s="776"/>
      <c r="Z3" s="776"/>
      <c r="AA3" s="776"/>
      <c r="AB3" s="776"/>
      <c r="AC3" s="776"/>
    </row>
    <row r="4" spans="1:29" ht="15.75" x14ac:dyDescent="0.25">
      <c r="A4" s="222"/>
      <c r="B4" s="222"/>
      <c r="C4" s="222"/>
      <c r="D4" s="222"/>
      <c r="E4" s="588"/>
      <c r="F4" s="588"/>
      <c r="G4" s="222"/>
      <c r="H4" s="222"/>
      <c r="I4" s="222"/>
      <c r="J4" s="222"/>
      <c r="K4" s="222"/>
      <c r="L4" s="222"/>
      <c r="M4" s="587" t="str">
        <f>'1'!$E$5</f>
        <v>KABUPATEN/KOTA</v>
      </c>
      <c r="N4" s="588" t="str">
        <f>'1'!$F$5</f>
        <v>….......</v>
      </c>
      <c r="O4" s="222"/>
      <c r="P4" s="222"/>
      <c r="Q4" s="222"/>
      <c r="R4" s="222"/>
      <c r="S4" s="222"/>
      <c r="T4" s="222"/>
      <c r="U4" s="222"/>
      <c r="V4" s="585"/>
      <c r="W4" s="585"/>
      <c r="X4" s="585"/>
      <c r="Y4" s="222"/>
      <c r="Z4" s="222"/>
      <c r="AA4" s="222"/>
      <c r="AB4" s="222"/>
      <c r="AC4" s="222"/>
    </row>
    <row r="5" spans="1:29" ht="15.75" x14ac:dyDescent="0.25">
      <c r="A5" s="222"/>
      <c r="B5" s="222"/>
      <c r="C5" s="222"/>
      <c r="D5" s="222"/>
      <c r="E5" s="588"/>
      <c r="F5" s="588"/>
      <c r="G5" s="222"/>
      <c r="H5" s="222"/>
      <c r="I5" s="222"/>
      <c r="J5" s="222"/>
      <c r="K5" s="222"/>
      <c r="L5" s="222"/>
      <c r="M5" s="587" t="str">
        <f>'1'!$E$6</f>
        <v>TAHUN</v>
      </c>
      <c r="N5" s="588" t="str">
        <f>'1'!$F$6</f>
        <v>….......</v>
      </c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</row>
    <row r="6" spans="1:29" ht="15.75" thickBot="1" x14ac:dyDescent="0.3">
      <c r="A6" s="1328"/>
      <c r="B6" s="1328"/>
      <c r="C6" s="1328"/>
      <c r="D6" s="127"/>
      <c r="E6" s="127"/>
      <c r="F6" s="127"/>
    </row>
    <row r="7" spans="1:29" ht="54" customHeight="1" x14ac:dyDescent="0.25">
      <c r="A7" s="1096" t="s">
        <v>2</v>
      </c>
      <c r="B7" s="1096" t="s">
        <v>254</v>
      </c>
      <c r="C7" s="1096" t="s">
        <v>409</v>
      </c>
      <c r="D7" s="1322" t="s">
        <v>1147</v>
      </c>
      <c r="E7" s="1323"/>
      <c r="F7" s="1324"/>
      <c r="G7" s="1322" t="s">
        <v>780</v>
      </c>
      <c r="H7" s="1323"/>
      <c r="I7" s="1324"/>
      <c r="J7" s="1085" t="s">
        <v>1246</v>
      </c>
      <c r="K7" s="1320"/>
      <c r="L7" s="1320"/>
      <c r="M7" s="1320"/>
      <c r="N7" s="1320"/>
      <c r="O7" s="1321"/>
      <c r="P7" s="1085" t="s">
        <v>1148</v>
      </c>
      <c r="Q7" s="1086"/>
      <c r="R7" s="1087"/>
      <c r="S7" s="1086"/>
      <c r="T7" s="1086"/>
      <c r="U7" s="1087"/>
      <c r="V7" s="1130" t="s">
        <v>1149</v>
      </c>
      <c r="W7" s="1116"/>
      <c r="X7" s="1116"/>
      <c r="Y7" s="1116"/>
      <c r="Z7" s="1116"/>
      <c r="AA7" s="1115"/>
      <c r="AB7" s="1130" t="s">
        <v>781</v>
      </c>
      <c r="AC7" s="1115"/>
    </row>
    <row r="8" spans="1:29" ht="39.75" customHeight="1" x14ac:dyDescent="0.25">
      <c r="A8" s="1070"/>
      <c r="B8" s="1070"/>
      <c r="C8" s="1070"/>
      <c r="D8" s="1325"/>
      <c r="E8" s="1326"/>
      <c r="F8" s="1327"/>
      <c r="G8" s="1325"/>
      <c r="H8" s="1326"/>
      <c r="I8" s="1327"/>
      <c r="J8" s="1152" t="s">
        <v>546</v>
      </c>
      <c r="K8" s="1152"/>
      <c r="L8" s="1152" t="s">
        <v>547</v>
      </c>
      <c r="M8" s="1152"/>
      <c r="N8" s="1156" t="s">
        <v>548</v>
      </c>
      <c r="O8" s="1156"/>
      <c r="P8" s="1152" t="s">
        <v>546</v>
      </c>
      <c r="Q8" s="1152"/>
      <c r="R8" s="1152" t="s">
        <v>547</v>
      </c>
      <c r="S8" s="1099"/>
      <c r="T8" s="1156" t="s">
        <v>548</v>
      </c>
      <c r="U8" s="1156"/>
      <c r="V8" s="1152" t="s">
        <v>546</v>
      </c>
      <c r="W8" s="1152"/>
      <c r="X8" s="1152" t="s">
        <v>547</v>
      </c>
      <c r="Y8" s="1099"/>
      <c r="Z8" s="1156" t="s">
        <v>548</v>
      </c>
      <c r="AA8" s="1156"/>
      <c r="AB8" s="1079"/>
      <c r="AC8" s="1131"/>
    </row>
    <row r="9" spans="1:29" ht="34.15" customHeight="1" x14ac:dyDescent="0.25">
      <c r="A9" s="1071"/>
      <c r="B9" s="1071"/>
      <c r="C9" s="1071"/>
      <c r="D9" s="760" t="s">
        <v>6</v>
      </c>
      <c r="E9" s="760" t="s">
        <v>7</v>
      </c>
      <c r="F9" s="760" t="s">
        <v>8</v>
      </c>
      <c r="G9" s="760" t="s">
        <v>6</v>
      </c>
      <c r="H9" s="760" t="s">
        <v>7</v>
      </c>
      <c r="I9" s="760" t="s">
        <v>8</v>
      </c>
      <c r="J9" s="763" t="s">
        <v>256</v>
      </c>
      <c r="K9" s="763" t="s">
        <v>27</v>
      </c>
      <c r="L9" s="763" t="s">
        <v>256</v>
      </c>
      <c r="M9" s="763" t="s">
        <v>27</v>
      </c>
      <c r="N9" s="763" t="s">
        <v>256</v>
      </c>
      <c r="O9" s="760" t="s">
        <v>27</v>
      </c>
      <c r="P9" s="763" t="s">
        <v>256</v>
      </c>
      <c r="Q9" s="763" t="s">
        <v>27</v>
      </c>
      <c r="R9" s="763" t="s">
        <v>256</v>
      </c>
      <c r="S9" s="766" t="s">
        <v>27</v>
      </c>
      <c r="T9" s="763" t="s">
        <v>256</v>
      </c>
      <c r="U9" s="760" t="s">
        <v>27</v>
      </c>
      <c r="V9" s="763" t="s">
        <v>256</v>
      </c>
      <c r="W9" s="763" t="s">
        <v>27</v>
      </c>
      <c r="X9" s="763" t="s">
        <v>256</v>
      </c>
      <c r="Y9" s="763" t="s">
        <v>27</v>
      </c>
      <c r="Z9" s="763" t="s">
        <v>256</v>
      </c>
      <c r="AA9" s="763" t="s">
        <v>27</v>
      </c>
      <c r="AB9" s="763" t="s">
        <v>256</v>
      </c>
      <c r="AC9" s="763" t="s">
        <v>27</v>
      </c>
    </row>
    <row r="10" spans="1:29" s="908" customFormat="1" ht="18.399999999999999" customHeight="1" x14ac:dyDescent="0.25">
      <c r="A10" s="906">
        <v>1</v>
      </c>
      <c r="B10" s="907">
        <v>2</v>
      </c>
      <c r="C10" s="906">
        <v>3</v>
      </c>
      <c r="D10" s="906">
        <v>4</v>
      </c>
      <c r="E10" s="907">
        <v>5</v>
      </c>
      <c r="F10" s="906">
        <v>6</v>
      </c>
      <c r="G10" s="906">
        <v>7</v>
      </c>
      <c r="H10" s="907">
        <v>8</v>
      </c>
      <c r="I10" s="906">
        <v>9</v>
      </c>
      <c r="J10" s="906">
        <v>10</v>
      </c>
      <c r="K10" s="907">
        <v>11</v>
      </c>
      <c r="L10" s="906">
        <v>12</v>
      </c>
      <c r="M10" s="906">
        <v>13</v>
      </c>
      <c r="N10" s="907">
        <v>14</v>
      </c>
      <c r="O10" s="906">
        <v>15</v>
      </c>
      <c r="P10" s="906">
        <v>16</v>
      </c>
      <c r="Q10" s="907">
        <v>17</v>
      </c>
      <c r="R10" s="906">
        <v>18</v>
      </c>
      <c r="S10" s="906">
        <v>19</v>
      </c>
      <c r="T10" s="907">
        <v>20</v>
      </c>
      <c r="U10" s="906">
        <v>21</v>
      </c>
      <c r="V10" s="906">
        <v>22</v>
      </c>
      <c r="W10" s="907">
        <v>23</v>
      </c>
      <c r="X10" s="906">
        <v>24</v>
      </c>
      <c r="Y10" s="906">
        <v>25</v>
      </c>
      <c r="Z10" s="907">
        <v>26</v>
      </c>
      <c r="AA10" s="906">
        <v>27</v>
      </c>
      <c r="AB10" s="906">
        <v>28</v>
      </c>
      <c r="AC10" s="906">
        <v>29</v>
      </c>
    </row>
    <row r="11" spans="1:29" x14ac:dyDescent="0.25">
      <c r="A11" s="560">
        <v>1</v>
      </c>
      <c r="B11" s="130">
        <f>'9'!B9</f>
        <v>0</v>
      </c>
      <c r="C11" s="130">
        <f>'9'!C9</f>
        <v>0</v>
      </c>
      <c r="D11" s="140"/>
      <c r="E11" s="140"/>
      <c r="F11" s="402">
        <f>SUM(D11,E11)</f>
        <v>0</v>
      </c>
      <c r="G11" s="140"/>
      <c r="H11" s="140"/>
      <c r="I11" s="402">
        <f>SUM(G11,H11)</f>
        <v>0</v>
      </c>
      <c r="J11" s="402"/>
      <c r="K11" s="279" t="e">
        <f>J11/D11*100</f>
        <v>#DIV/0!</v>
      </c>
      <c r="L11" s="140"/>
      <c r="M11" s="279" t="e">
        <f>L11/E11*100</f>
        <v>#DIV/0!</v>
      </c>
      <c r="N11" s="140">
        <f>J11+L11</f>
        <v>0</v>
      </c>
      <c r="O11" s="279" t="e">
        <f>N11/F11*100</f>
        <v>#DIV/0!</v>
      </c>
      <c r="P11" s="402"/>
      <c r="Q11" s="279" t="e">
        <f t="shared" ref="Q11:Q30" si="0">P11/G11*100</f>
        <v>#DIV/0!</v>
      </c>
      <c r="R11" s="140"/>
      <c r="S11" s="403" t="e">
        <f t="shared" ref="S11:S30" si="1">R11/H11*100</f>
        <v>#DIV/0!</v>
      </c>
      <c r="T11" s="140">
        <f t="shared" ref="T11:T30" si="2">P11+R11</f>
        <v>0</v>
      </c>
      <c r="U11" s="279" t="e">
        <f t="shared" ref="U11:U30" si="3">T11/I11*100</f>
        <v>#DIV/0!</v>
      </c>
      <c r="V11" s="295">
        <f>J11+P11</f>
        <v>0</v>
      </c>
      <c r="W11" s="279" t="e">
        <f>V11/G11*100</f>
        <v>#DIV/0!</v>
      </c>
      <c r="X11" s="295">
        <f>L11+R11</f>
        <v>0</v>
      </c>
      <c r="Y11" s="279" t="e">
        <f>X11/H11*100</f>
        <v>#DIV/0!</v>
      </c>
      <c r="Z11" s="295">
        <f>V11+X11</f>
        <v>0</v>
      </c>
      <c r="AA11" s="279" t="e">
        <f>Z11/I11*100</f>
        <v>#DIV/0!</v>
      </c>
      <c r="AB11" s="342"/>
      <c r="AC11" s="384" t="e">
        <f>AB11/I11*100</f>
        <v>#DIV/0!</v>
      </c>
    </row>
    <row r="12" spans="1:29" x14ac:dyDescent="0.25">
      <c r="A12" s="556">
        <v>2</v>
      </c>
      <c r="B12" s="130">
        <f>'9'!B10</f>
        <v>0</v>
      </c>
      <c r="C12" s="130">
        <f>'9'!C10</f>
        <v>0</v>
      </c>
      <c r="D12" s="140"/>
      <c r="E12" s="140"/>
      <c r="F12" s="140">
        <f t="shared" ref="F12:F30" si="4">SUM(D12,E12)</f>
        <v>0</v>
      </c>
      <c r="G12" s="140"/>
      <c r="H12" s="140"/>
      <c r="I12" s="140">
        <f t="shared" ref="I12:I30" si="5">SUM(G12,H12)</f>
        <v>0</v>
      </c>
      <c r="J12" s="140"/>
      <c r="K12" s="279" t="e">
        <f t="shared" ref="K12:K30" si="6">J12/D12*100</f>
        <v>#DIV/0!</v>
      </c>
      <c r="L12" s="140"/>
      <c r="M12" s="279" t="e">
        <f t="shared" ref="M12:M30" si="7">L12/E12*100</f>
        <v>#DIV/0!</v>
      </c>
      <c r="N12" s="140">
        <f t="shared" ref="N12:N30" si="8">J12+L12</f>
        <v>0</v>
      </c>
      <c r="O12" s="279" t="e">
        <f t="shared" ref="O12:O30" si="9">N12/F12*100</f>
        <v>#DIV/0!</v>
      </c>
      <c r="P12" s="140"/>
      <c r="Q12" s="279" t="e">
        <f t="shared" si="0"/>
        <v>#DIV/0!</v>
      </c>
      <c r="R12" s="140"/>
      <c r="S12" s="403" t="e">
        <f t="shared" si="1"/>
        <v>#DIV/0!</v>
      </c>
      <c r="T12" s="140">
        <f t="shared" si="2"/>
        <v>0</v>
      </c>
      <c r="U12" s="279" t="e">
        <f t="shared" si="3"/>
        <v>#DIV/0!</v>
      </c>
      <c r="V12" s="295">
        <f t="shared" ref="V12:V30" si="10">J12+P12</f>
        <v>0</v>
      </c>
      <c r="W12" s="279" t="e">
        <f>V12/G12*100</f>
        <v>#DIV/0!</v>
      </c>
      <c r="X12" s="295">
        <f t="shared" ref="X12:X30" si="11">L12+R12</f>
        <v>0</v>
      </c>
      <c r="Y12" s="279" t="e">
        <f t="shared" ref="Y12:Y30" si="12">X12/H12*100</f>
        <v>#DIV/0!</v>
      </c>
      <c r="Z12" s="295">
        <f t="shared" ref="Z12:Z30" si="13">V12+X12</f>
        <v>0</v>
      </c>
      <c r="AA12" s="279" t="e">
        <f t="shared" ref="AA12:AA30" si="14">Z12/I12*100</f>
        <v>#DIV/0!</v>
      </c>
      <c r="AB12" s="342"/>
      <c r="AC12" s="384" t="e">
        <f t="shared" ref="AC12:AC30" si="15">AB12/I12*100</f>
        <v>#DIV/0!</v>
      </c>
    </row>
    <row r="13" spans="1:29" x14ac:dyDescent="0.25">
      <c r="A13" s="556">
        <v>3</v>
      </c>
      <c r="B13" s="130">
        <f>'9'!B11</f>
        <v>0</v>
      </c>
      <c r="C13" s="130">
        <f>'9'!C11</f>
        <v>0</v>
      </c>
      <c r="D13" s="140"/>
      <c r="E13" s="140"/>
      <c r="F13" s="140">
        <f t="shared" si="4"/>
        <v>0</v>
      </c>
      <c r="G13" s="140"/>
      <c r="H13" s="140"/>
      <c r="I13" s="140">
        <f t="shared" si="5"/>
        <v>0</v>
      </c>
      <c r="J13" s="140"/>
      <c r="K13" s="279" t="e">
        <f t="shared" si="6"/>
        <v>#DIV/0!</v>
      </c>
      <c r="L13" s="140"/>
      <c r="M13" s="279" t="e">
        <f t="shared" si="7"/>
        <v>#DIV/0!</v>
      </c>
      <c r="N13" s="140">
        <f t="shared" si="8"/>
        <v>0</v>
      </c>
      <c r="O13" s="279" t="e">
        <f t="shared" si="9"/>
        <v>#DIV/0!</v>
      </c>
      <c r="P13" s="140"/>
      <c r="Q13" s="279" t="e">
        <f t="shared" si="0"/>
        <v>#DIV/0!</v>
      </c>
      <c r="R13" s="140"/>
      <c r="S13" s="403" t="e">
        <f t="shared" si="1"/>
        <v>#DIV/0!</v>
      </c>
      <c r="T13" s="140">
        <f t="shared" si="2"/>
        <v>0</v>
      </c>
      <c r="U13" s="279" t="e">
        <f t="shared" si="3"/>
        <v>#DIV/0!</v>
      </c>
      <c r="V13" s="295">
        <f>J13+P13</f>
        <v>0</v>
      </c>
      <c r="W13" s="279" t="e">
        <f t="shared" ref="W13:W30" si="16">V13/G13*100</f>
        <v>#DIV/0!</v>
      </c>
      <c r="X13" s="295">
        <f t="shared" si="11"/>
        <v>0</v>
      </c>
      <c r="Y13" s="279" t="e">
        <f t="shared" si="12"/>
        <v>#DIV/0!</v>
      </c>
      <c r="Z13" s="295">
        <f t="shared" si="13"/>
        <v>0</v>
      </c>
      <c r="AA13" s="279" t="e">
        <f t="shared" si="14"/>
        <v>#DIV/0!</v>
      </c>
      <c r="AB13" s="342"/>
      <c r="AC13" s="384" t="e">
        <f t="shared" si="15"/>
        <v>#DIV/0!</v>
      </c>
    </row>
    <row r="14" spans="1:29" x14ac:dyDescent="0.25">
      <c r="A14" s="556">
        <v>4</v>
      </c>
      <c r="B14" s="130">
        <f>'9'!B12</f>
        <v>0</v>
      </c>
      <c r="C14" s="130">
        <f>'9'!C12</f>
        <v>0</v>
      </c>
      <c r="D14" s="140"/>
      <c r="E14" s="140"/>
      <c r="F14" s="140">
        <f t="shared" si="4"/>
        <v>0</v>
      </c>
      <c r="G14" s="140"/>
      <c r="H14" s="140"/>
      <c r="I14" s="140">
        <f t="shared" si="5"/>
        <v>0</v>
      </c>
      <c r="J14" s="140"/>
      <c r="K14" s="279" t="e">
        <f t="shared" si="6"/>
        <v>#DIV/0!</v>
      </c>
      <c r="L14" s="140"/>
      <c r="M14" s="279" t="e">
        <f t="shared" si="7"/>
        <v>#DIV/0!</v>
      </c>
      <c r="N14" s="140">
        <f t="shared" si="8"/>
        <v>0</v>
      </c>
      <c r="O14" s="279" t="e">
        <f t="shared" si="9"/>
        <v>#DIV/0!</v>
      </c>
      <c r="P14" s="140"/>
      <c r="Q14" s="279" t="e">
        <f t="shared" si="0"/>
        <v>#DIV/0!</v>
      </c>
      <c r="R14" s="140"/>
      <c r="S14" s="403" t="e">
        <f t="shared" si="1"/>
        <v>#DIV/0!</v>
      </c>
      <c r="T14" s="140">
        <f t="shared" si="2"/>
        <v>0</v>
      </c>
      <c r="U14" s="279" t="e">
        <f t="shared" si="3"/>
        <v>#DIV/0!</v>
      </c>
      <c r="V14" s="295">
        <f t="shared" si="10"/>
        <v>0</v>
      </c>
      <c r="W14" s="279" t="e">
        <f t="shared" si="16"/>
        <v>#DIV/0!</v>
      </c>
      <c r="X14" s="295">
        <f t="shared" si="11"/>
        <v>0</v>
      </c>
      <c r="Y14" s="279" t="e">
        <f t="shared" si="12"/>
        <v>#DIV/0!</v>
      </c>
      <c r="Z14" s="295">
        <f t="shared" si="13"/>
        <v>0</v>
      </c>
      <c r="AA14" s="279" t="e">
        <f t="shared" si="14"/>
        <v>#DIV/0!</v>
      </c>
      <c r="AB14" s="342"/>
      <c r="AC14" s="384" t="e">
        <f t="shared" si="15"/>
        <v>#DIV/0!</v>
      </c>
    </row>
    <row r="15" spans="1:29" x14ac:dyDescent="0.25">
      <c r="A15" s="556">
        <v>5</v>
      </c>
      <c r="B15" s="130">
        <f>'9'!B13</f>
        <v>0</v>
      </c>
      <c r="C15" s="130">
        <f>'9'!C13</f>
        <v>0</v>
      </c>
      <c r="D15" s="140"/>
      <c r="E15" s="140"/>
      <c r="F15" s="140">
        <f t="shared" si="4"/>
        <v>0</v>
      </c>
      <c r="G15" s="140"/>
      <c r="H15" s="140"/>
      <c r="I15" s="140">
        <f t="shared" si="5"/>
        <v>0</v>
      </c>
      <c r="J15" s="140"/>
      <c r="K15" s="279" t="e">
        <f t="shared" si="6"/>
        <v>#DIV/0!</v>
      </c>
      <c r="L15" s="140"/>
      <c r="M15" s="279" t="e">
        <f t="shared" si="7"/>
        <v>#DIV/0!</v>
      </c>
      <c r="N15" s="140">
        <f t="shared" si="8"/>
        <v>0</v>
      </c>
      <c r="O15" s="279" t="e">
        <f t="shared" si="9"/>
        <v>#DIV/0!</v>
      </c>
      <c r="P15" s="140"/>
      <c r="Q15" s="279" t="e">
        <f t="shared" si="0"/>
        <v>#DIV/0!</v>
      </c>
      <c r="R15" s="140"/>
      <c r="S15" s="403" t="e">
        <f t="shared" si="1"/>
        <v>#DIV/0!</v>
      </c>
      <c r="T15" s="140">
        <f t="shared" si="2"/>
        <v>0</v>
      </c>
      <c r="U15" s="279" t="e">
        <f t="shared" si="3"/>
        <v>#DIV/0!</v>
      </c>
      <c r="V15" s="295">
        <f t="shared" si="10"/>
        <v>0</v>
      </c>
      <c r="W15" s="279" t="e">
        <f t="shared" si="16"/>
        <v>#DIV/0!</v>
      </c>
      <c r="X15" s="295">
        <f t="shared" si="11"/>
        <v>0</v>
      </c>
      <c r="Y15" s="279" t="e">
        <f t="shared" si="12"/>
        <v>#DIV/0!</v>
      </c>
      <c r="Z15" s="295">
        <f t="shared" si="13"/>
        <v>0</v>
      </c>
      <c r="AA15" s="279" t="e">
        <f t="shared" si="14"/>
        <v>#DIV/0!</v>
      </c>
      <c r="AB15" s="342"/>
      <c r="AC15" s="384" t="e">
        <f t="shared" si="15"/>
        <v>#DIV/0!</v>
      </c>
    </row>
    <row r="16" spans="1:29" x14ac:dyDescent="0.25">
      <c r="A16" s="556">
        <v>6</v>
      </c>
      <c r="B16" s="130">
        <f>'9'!B14</f>
        <v>0</v>
      </c>
      <c r="C16" s="130">
        <f>'9'!C14</f>
        <v>0</v>
      </c>
      <c r="D16" s="140"/>
      <c r="E16" s="140"/>
      <c r="F16" s="140">
        <f t="shared" si="4"/>
        <v>0</v>
      </c>
      <c r="G16" s="140"/>
      <c r="H16" s="140"/>
      <c r="I16" s="140">
        <f t="shared" si="5"/>
        <v>0</v>
      </c>
      <c r="J16" s="140"/>
      <c r="K16" s="279" t="e">
        <f t="shared" si="6"/>
        <v>#DIV/0!</v>
      </c>
      <c r="L16" s="140"/>
      <c r="M16" s="279" t="e">
        <f t="shared" si="7"/>
        <v>#DIV/0!</v>
      </c>
      <c r="N16" s="140">
        <f t="shared" si="8"/>
        <v>0</v>
      </c>
      <c r="O16" s="279" t="e">
        <f t="shared" si="9"/>
        <v>#DIV/0!</v>
      </c>
      <c r="P16" s="140"/>
      <c r="Q16" s="279" t="e">
        <f t="shared" si="0"/>
        <v>#DIV/0!</v>
      </c>
      <c r="R16" s="140"/>
      <c r="S16" s="403" t="e">
        <f t="shared" si="1"/>
        <v>#DIV/0!</v>
      </c>
      <c r="T16" s="140">
        <f t="shared" si="2"/>
        <v>0</v>
      </c>
      <c r="U16" s="279" t="e">
        <f t="shared" si="3"/>
        <v>#DIV/0!</v>
      </c>
      <c r="V16" s="295">
        <f t="shared" si="10"/>
        <v>0</v>
      </c>
      <c r="W16" s="279" t="e">
        <f t="shared" si="16"/>
        <v>#DIV/0!</v>
      </c>
      <c r="X16" s="295">
        <f t="shared" si="11"/>
        <v>0</v>
      </c>
      <c r="Y16" s="279" t="e">
        <f t="shared" si="12"/>
        <v>#DIV/0!</v>
      </c>
      <c r="Z16" s="295">
        <f t="shared" si="13"/>
        <v>0</v>
      </c>
      <c r="AA16" s="279" t="e">
        <f t="shared" si="14"/>
        <v>#DIV/0!</v>
      </c>
      <c r="AB16" s="342"/>
      <c r="AC16" s="384" t="e">
        <f t="shared" si="15"/>
        <v>#DIV/0!</v>
      </c>
    </row>
    <row r="17" spans="1:29" x14ac:dyDescent="0.25">
      <c r="A17" s="556">
        <v>7</v>
      </c>
      <c r="B17" s="130">
        <f>'9'!B15</f>
        <v>0</v>
      </c>
      <c r="C17" s="130">
        <f>'9'!C15</f>
        <v>0</v>
      </c>
      <c r="D17" s="140"/>
      <c r="E17" s="140"/>
      <c r="F17" s="140">
        <f t="shared" si="4"/>
        <v>0</v>
      </c>
      <c r="G17" s="140"/>
      <c r="H17" s="140"/>
      <c r="I17" s="140">
        <f t="shared" si="5"/>
        <v>0</v>
      </c>
      <c r="J17" s="140"/>
      <c r="K17" s="279" t="e">
        <f t="shared" si="6"/>
        <v>#DIV/0!</v>
      </c>
      <c r="L17" s="140"/>
      <c r="M17" s="279" t="e">
        <f t="shared" si="7"/>
        <v>#DIV/0!</v>
      </c>
      <c r="N17" s="140">
        <f t="shared" si="8"/>
        <v>0</v>
      </c>
      <c r="O17" s="279" t="e">
        <f t="shared" si="9"/>
        <v>#DIV/0!</v>
      </c>
      <c r="P17" s="140"/>
      <c r="Q17" s="279" t="e">
        <f t="shared" si="0"/>
        <v>#DIV/0!</v>
      </c>
      <c r="R17" s="140"/>
      <c r="S17" s="403" t="e">
        <f t="shared" si="1"/>
        <v>#DIV/0!</v>
      </c>
      <c r="T17" s="140">
        <f t="shared" si="2"/>
        <v>0</v>
      </c>
      <c r="U17" s="279" t="e">
        <f t="shared" si="3"/>
        <v>#DIV/0!</v>
      </c>
      <c r="V17" s="295">
        <f t="shared" si="10"/>
        <v>0</v>
      </c>
      <c r="W17" s="279" t="e">
        <f t="shared" si="16"/>
        <v>#DIV/0!</v>
      </c>
      <c r="X17" s="295">
        <f t="shared" si="11"/>
        <v>0</v>
      </c>
      <c r="Y17" s="279" t="e">
        <f>X17/H17*100</f>
        <v>#DIV/0!</v>
      </c>
      <c r="Z17" s="295">
        <f t="shared" si="13"/>
        <v>0</v>
      </c>
      <c r="AA17" s="279" t="e">
        <f t="shared" si="14"/>
        <v>#DIV/0!</v>
      </c>
      <c r="AB17" s="342"/>
      <c r="AC17" s="384" t="e">
        <f t="shared" si="15"/>
        <v>#DIV/0!</v>
      </c>
    </row>
    <row r="18" spans="1:29" x14ac:dyDescent="0.25">
      <c r="A18" s="556">
        <v>8</v>
      </c>
      <c r="B18" s="130">
        <f>'9'!B16</f>
        <v>0</v>
      </c>
      <c r="C18" s="130">
        <f>'9'!C16</f>
        <v>0</v>
      </c>
      <c r="D18" s="140"/>
      <c r="E18" s="140"/>
      <c r="F18" s="140">
        <f t="shared" si="4"/>
        <v>0</v>
      </c>
      <c r="G18" s="140"/>
      <c r="H18" s="140"/>
      <c r="I18" s="140">
        <f t="shared" si="5"/>
        <v>0</v>
      </c>
      <c r="J18" s="140"/>
      <c r="K18" s="279" t="e">
        <f t="shared" si="6"/>
        <v>#DIV/0!</v>
      </c>
      <c r="L18" s="140"/>
      <c r="M18" s="279" t="e">
        <f t="shared" si="7"/>
        <v>#DIV/0!</v>
      </c>
      <c r="N18" s="140">
        <f t="shared" si="8"/>
        <v>0</v>
      </c>
      <c r="O18" s="279" t="e">
        <f t="shared" si="9"/>
        <v>#DIV/0!</v>
      </c>
      <c r="P18" s="140"/>
      <c r="Q18" s="279" t="e">
        <f t="shared" si="0"/>
        <v>#DIV/0!</v>
      </c>
      <c r="R18" s="140"/>
      <c r="S18" s="403" t="e">
        <f t="shared" si="1"/>
        <v>#DIV/0!</v>
      </c>
      <c r="T18" s="140">
        <f t="shared" si="2"/>
        <v>0</v>
      </c>
      <c r="U18" s="279" t="e">
        <f t="shared" si="3"/>
        <v>#DIV/0!</v>
      </c>
      <c r="V18" s="295">
        <f t="shared" si="10"/>
        <v>0</v>
      </c>
      <c r="W18" s="279" t="e">
        <f t="shared" si="16"/>
        <v>#DIV/0!</v>
      </c>
      <c r="X18" s="295">
        <f t="shared" si="11"/>
        <v>0</v>
      </c>
      <c r="Y18" s="279" t="e">
        <f t="shared" si="12"/>
        <v>#DIV/0!</v>
      </c>
      <c r="Z18" s="295">
        <f t="shared" si="13"/>
        <v>0</v>
      </c>
      <c r="AA18" s="279" t="e">
        <f t="shared" si="14"/>
        <v>#DIV/0!</v>
      </c>
      <c r="AB18" s="342"/>
      <c r="AC18" s="384" t="e">
        <f t="shared" si="15"/>
        <v>#DIV/0!</v>
      </c>
    </row>
    <row r="19" spans="1:29" x14ac:dyDescent="0.25">
      <c r="A19" s="556">
        <v>9</v>
      </c>
      <c r="B19" s="130">
        <f>'9'!B17</f>
        <v>0</v>
      </c>
      <c r="C19" s="130">
        <f>'9'!C17</f>
        <v>0</v>
      </c>
      <c r="D19" s="140"/>
      <c r="E19" s="140"/>
      <c r="F19" s="140">
        <f t="shared" si="4"/>
        <v>0</v>
      </c>
      <c r="G19" s="140"/>
      <c r="H19" s="140"/>
      <c r="I19" s="140">
        <f t="shared" si="5"/>
        <v>0</v>
      </c>
      <c r="J19" s="140"/>
      <c r="K19" s="279" t="e">
        <f t="shared" si="6"/>
        <v>#DIV/0!</v>
      </c>
      <c r="L19" s="140"/>
      <c r="M19" s="279" t="e">
        <f t="shared" si="7"/>
        <v>#DIV/0!</v>
      </c>
      <c r="N19" s="140">
        <f t="shared" si="8"/>
        <v>0</v>
      </c>
      <c r="O19" s="279" t="e">
        <f t="shared" si="9"/>
        <v>#DIV/0!</v>
      </c>
      <c r="P19" s="140"/>
      <c r="Q19" s="279" t="e">
        <f t="shared" si="0"/>
        <v>#DIV/0!</v>
      </c>
      <c r="R19" s="140"/>
      <c r="S19" s="403" t="e">
        <f t="shared" si="1"/>
        <v>#DIV/0!</v>
      </c>
      <c r="T19" s="140">
        <f t="shared" si="2"/>
        <v>0</v>
      </c>
      <c r="U19" s="279" t="e">
        <f t="shared" si="3"/>
        <v>#DIV/0!</v>
      </c>
      <c r="V19" s="295">
        <f t="shared" si="10"/>
        <v>0</v>
      </c>
      <c r="W19" s="279" t="e">
        <f t="shared" si="16"/>
        <v>#DIV/0!</v>
      </c>
      <c r="X19" s="295">
        <f t="shared" si="11"/>
        <v>0</v>
      </c>
      <c r="Y19" s="279" t="e">
        <f t="shared" si="12"/>
        <v>#DIV/0!</v>
      </c>
      <c r="Z19" s="295">
        <f t="shared" si="13"/>
        <v>0</v>
      </c>
      <c r="AA19" s="279" t="e">
        <f t="shared" si="14"/>
        <v>#DIV/0!</v>
      </c>
      <c r="AB19" s="342"/>
      <c r="AC19" s="384" t="e">
        <f t="shared" si="15"/>
        <v>#DIV/0!</v>
      </c>
    </row>
    <row r="20" spans="1:29" x14ac:dyDescent="0.25">
      <c r="A20" s="556">
        <v>10</v>
      </c>
      <c r="B20" s="130">
        <f>'9'!B18</f>
        <v>0</v>
      </c>
      <c r="C20" s="130">
        <f>'9'!C18</f>
        <v>0</v>
      </c>
      <c r="D20" s="140"/>
      <c r="E20" s="140"/>
      <c r="F20" s="140">
        <f t="shared" si="4"/>
        <v>0</v>
      </c>
      <c r="G20" s="140"/>
      <c r="H20" s="140"/>
      <c r="I20" s="140">
        <f t="shared" si="5"/>
        <v>0</v>
      </c>
      <c r="J20" s="140"/>
      <c r="K20" s="279" t="e">
        <f t="shared" si="6"/>
        <v>#DIV/0!</v>
      </c>
      <c r="L20" s="140"/>
      <c r="M20" s="279" t="e">
        <f t="shared" si="7"/>
        <v>#DIV/0!</v>
      </c>
      <c r="N20" s="140">
        <f t="shared" si="8"/>
        <v>0</v>
      </c>
      <c r="O20" s="279" t="e">
        <f t="shared" si="9"/>
        <v>#DIV/0!</v>
      </c>
      <c r="P20" s="140"/>
      <c r="Q20" s="279" t="e">
        <f t="shared" si="0"/>
        <v>#DIV/0!</v>
      </c>
      <c r="R20" s="140"/>
      <c r="S20" s="403" t="e">
        <f t="shared" si="1"/>
        <v>#DIV/0!</v>
      </c>
      <c r="T20" s="140">
        <f t="shared" si="2"/>
        <v>0</v>
      </c>
      <c r="U20" s="279" t="e">
        <f t="shared" si="3"/>
        <v>#DIV/0!</v>
      </c>
      <c r="V20" s="295">
        <f t="shared" si="10"/>
        <v>0</v>
      </c>
      <c r="W20" s="279" t="e">
        <f t="shared" si="16"/>
        <v>#DIV/0!</v>
      </c>
      <c r="X20" s="295">
        <f t="shared" si="11"/>
        <v>0</v>
      </c>
      <c r="Y20" s="279" t="e">
        <f t="shared" si="12"/>
        <v>#DIV/0!</v>
      </c>
      <c r="Z20" s="295">
        <f t="shared" si="13"/>
        <v>0</v>
      </c>
      <c r="AA20" s="279" t="e">
        <f t="shared" si="14"/>
        <v>#DIV/0!</v>
      </c>
      <c r="AB20" s="342"/>
      <c r="AC20" s="384" t="e">
        <f t="shared" si="15"/>
        <v>#DIV/0!</v>
      </c>
    </row>
    <row r="21" spans="1:29" x14ac:dyDescent="0.25">
      <c r="A21" s="556">
        <v>11</v>
      </c>
      <c r="B21" s="130">
        <f>'9'!B19</f>
        <v>0</v>
      </c>
      <c r="C21" s="130">
        <f>'9'!C19</f>
        <v>0</v>
      </c>
      <c r="D21" s="140"/>
      <c r="E21" s="140"/>
      <c r="F21" s="140">
        <f t="shared" si="4"/>
        <v>0</v>
      </c>
      <c r="G21" s="140"/>
      <c r="H21" s="140"/>
      <c r="I21" s="140">
        <f t="shared" si="5"/>
        <v>0</v>
      </c>
      <c r="J21" s="140"/>
      <c r="K21" s="279" t="e">
        <f t="shared" si="6"/>
        <v>#DIV/0!</v>
      </c>
      <c r="L21" s="140"/>
      <c r="M21" s="279" t="e">
        <f t="shared" si="7"/>
        <v>#DIV/0!</v>
      </c>
      <c r="N21" s="140">
        <f t="shared" si="8"/>
        <v>0</v>
      </c>
      <c r="O21" s="279" t="e">
        <f t="shared" si="9"/>
        <v>#DIV/0!</v>
      </c>
      <c r="P21" s="140"/>
      <c r="Q21" s="279" t="e">
        <f t="shared" si="0"/>
        <v>#DIV/0!</v>
      </c>
      <c r="R21" s="140"/>
      <c r="S21" s="403" t="e">
        <f t="shared" si="1"/>
        <v>#DIV/0!</v>
      </c>
      <c r="T21" s="140">
        <f t="shared" si="2"/>
        <v>0</v>
      </c>
      <c r="U21" s="279" t="e">
        <f t="shared" si="3"/>
        <v>#DIV/0!</v>
      </c>
      <c r="V21" s="295">
        <f t="shared" si="10"/>
        <v>0</v>
      </c>
      <c r="W21" s="279" t="e">
        <f t="shared" si="16"/>
        <v>#DIV/0!</v>
      </c>
      <c r="X21" s="295">
        <f t="shared" si="11"/>
        <v>0</v>
      </c>
      <c r="Y21" s="279" t="e">
        <f t="shared" si="12"/>
        <v>#DIV/0!</v>
      </c>
      <c r="Z21" s="295">
        <f t="shared" si="13"/>
        <v>0</v>
      </c>
      <c r="AA21" s="279" t="e">
        <f t="shared" si="14"/>
        <v>#DIV/0!</v>
      </c>
      <c r="AB21" s="342"/>
      <c r="AC21" s="384" t="e">
        <f t="shared" si="15"/>
        <v>#DIV/0!</v>
      </c>
    </row>
    <row r="22" spans="1:29" x14ac:dyDescent="0.25">
      <c r="A22" s="556">
        <v>12</v>
      </c>
      <c r="B22" s="130">
        <f>'9'!B20</f>
        <v>0</v>
      </c>
      <c r="C22" s="130">
        <f>'9'!C20</f>
        <v>0</v>
      </c>
      <c r="D22" s="140"/>
      <c r="E22" s="140"/>
      <c r="F22" s="140">
        <f t="shared" si="4"/>
        <v>0</v>
      </c>
      <c r="G22" s="140"/>
      <c r="H22" s="140"/>
      <c r="I22" s="140">
        <f t="shared" si="5"/>
        <v>0</v>
      </c>
      <c r="J22" s="140"/>
      <c r="K22" s="279" t="e">
        <f t="shared" si="6"/>
        <v>#DIV/0!</v>
      </c>
      <c r="L22" s="140"/>
      <c r="M22" s="279" t="e">
        <f t="shared" si="7"/>
        <v>#DIV/0!</v>
      </c>
      <c r="N22" s="140">
        <f t="shared" si="8"/>
        <v>0</v>
      </c>
      <c r="O22" s="279" t="e">
        <f t="shared" si="9"/>
        <v>#DIV/0!</v>
      </c>
      <c r="P22" s="140"/>
      <c r="Q22" s="279" t="e">
        <f t="shared" si="0"/>
        <v>#DIV/0!</v>
      </c>
      <c r="R22" s="140"/>
      <c r="S22" s="403" t="e">
        <f t="shared" si="1"/>
        <v>#DIV/0!</v>
      </c>
      <c r="T22" s="140">
        <f t="shared" si="2"/>
        <v>0</v>
      </c>
      <c r="U22" s="279" t="e">
        <f t="shared" si="3"/>
        <v>#DIV/0!</v>
      </c>
      <c r="V22" s="295">
        <f t="shared" si="10"/>
        <v>0</v>
      </c>
      <c r="W22" s="279" t="e">
        <f t="shared" si="16"/>
        <v>#DIV/0!</v>
      </c>
      <c r="X22" s="295">
        <f t="shared" si="11"/>
        <v>0</v>
      </c>
      <c r="Y22" s="279" t="e">
        <f t="shared" si="12"/>
        <v>#DIV/0!</v>
      </c>
      <c r="Z22" s="295">
        <f t="shared" si="13"/>
        <v>0</v>
      </c>
      <c r="AA22" s="279" t="e">
        <f t="shared" si="14"/>
        <v>#DIV/0!</v>
      </c>
      <c r="AB22" s="342"/>
      <c r="AC22" s="384" t="e">
        <f t="shared" si="15"/>
        <v>#DIV/0!</v>
      </c>
    </row>
    <row r="23" spans="1:29" x14ac:dyDescent="0.25">
      <c r="A23" s="556">
        <v>13</v>
      </c>
      <c r="B23" s="130">
        <f>'9'!B21</f>
        <v>0</v>
      </c>
      <c r="C23" s="130">
        <f>'9'!C21</f>
        <v>0</v>
      </c>
      <c r="D23" s="140"/>
      <c r="E23" s="140"/>
      <c r="F23" s="140">
        <f t="shared" si="4"/>
        <v>0</v>
      </c>
      <c r="G23" s="140"/>
      <c r="H23" s="140"/>
      <c r="I23" s="140">
        <f t="shared" si="5"/>
        <v>0</v>
      </c>
      <c r="J23" s="140"/>
      <c r="K23" s="279" t="e">
        <f t="shared" si="6"/>
        <v>#DIV/0!</v>
      </c>
      <c r="L23" s="140"/>
      <c r="M23" s="279" t="e">
        <f t="shared" si="7"/>
        <v>#DIV/0!</v>
      </c>
      <c r="N23" s="140">
        <f t="shared" si="8"/>
        <v>0</v>
      </c>
      <c r="O23" s="279" t="e">
        <f t="shared" si="9"/>
        <v>#DIV/0!</v>
      </c>
      <c r="P23" s="140"/>
      <c r="Q23" s="279" t="e">
        <f t="shared" si="0"/>
        <v>#DIV/0!</v>
      </c>
      <c r="R23" s="140"/>
      <c r="S23" s="403" t="e">
        <f t="shared" si="1"/>
        <v>#DIV/0!</v>
      </c>
      <c r="T23" s="140">
        <f t="shared" si="2"/>
        <v>0</v>
      </c>
      <c r="U23" s="279" t="e">
        <f t="shared" si="3"/>
        <v>#DIV/0!</v>
      </c>
      <c r="V23" s="295">
        <f t="shared" si="10"/>
        <v>0</v>
      </c>
      <c r="W23" s="279" t="e">
        <f t="shared" si="16"/>
        <v>#DIV/0!</v>
      </c>
      <c r="X23" s="295">
        <f t="shared" si="11"/>
        <v>0</v>
      </c>
      <c r="Y23" s="279" t="e">
        <f t="shared" si="12"/>
        <v>#DIV/0!</v>
      </c>
      <c r="Z23" s="295">
        <f t="shared" si="13"/>
        <v>0</v>
      </c>
      <c r="AA23" s="279" t="e">
        <f t="shared" si="14"/>
        <v>#DIV/0!</v>
      </c>
      <c r="AB23" s="342"/>
      <c r="AC23" s="384" t="e">
        <f t="shared" si="15"/>
        <v>#DIV/0!</v>
      </c>
    </row>
    <row r="24" spans="1:29" x14ac:dyDescent="0.25">
      <c r="A24" s="556">
        <v>14</v>
      </c>
      <c r="B24" s="130">
        <f>'9'!B22</f>
        <v>0</v>
      </c>
      <c r="C24" s="130">
        <f>'9'!C22</f>
        <v>0</v>
      </c>
      <c r="D24" s="140"/>
      <c r="E24" s="140"/>
      <c r="F24" s="140">
        <f t="shared" si="4"/>
        <v>0</v>
      </c>
      <c r="G24" s="140"/>
      <c r="H24" s="140"/>
      <c r="I24" s="140">
        <f t="shared" si="5"/>
        <v>0</v>
      </c>
      <c r="J24" s="140"/>
      <c r="K24" s="279" t="e">
        <f t="shared" si="6"/>
        <v>#DIV/0!</v>
      </c>
      <c r="L24" s="140"/>
      <c r="M24" s="279" t="e">
        <f t="shared" si="7"/>
        <v>#DIV/0!</v>
      </c>
      <c r="N24" s="140">
        <f t="shared" si="8"/>
        <v>0</v>
      </c>
      <c r="O24" s="279" t="e">
        <f t="shared" si="9"/>
        <v>#DIV/0!</v>
      </c>
      <c r="P24" s="140"/>
      <c r="Q24" s="279" t="e">
        <f t="shared" si="0"/>
        <v>#DIV/0!</v>
      </c>
      <c r="R24" s="140"/>
      <c r="S24" s="403" t="e">
        <f t="shared" si="1"/>
        <v>#DIV/0!</v>
      </c>
      <c r="T24" s="140">
        <f t="shared" si="2"/>
        <v>0</v>
      </c>
      <c r="U24" s="279" t="e">
        <f t="shared" si="3"/>
        <v>#DIV/0!</v>
      </c>
      <c r="V24" s="295">
        <f t="shared" si="10"/>
        <v>0</v>
      </c>
      <c r="W24" s="279" t="e">
        <f t="shared" si="16"/>
        <v>#DIV/0!</v>
      </c>
      <c r="X24" s="295">
        <f t="shared" si="11"/>
        <v>0</v>
      </c>
      <c r="Y24" s="279" t="e">
        <f t="shared" si="12"/>
        <v>#DIV/0!</v>
      </c>
      <c r="Z24" s="295">
        <f t="shared" si="13"/>
        <v>0</v>
      </c>
      <c r="AA24" s="279" t="e">
        <f t="shared" si="14"/>
        <v>#DIV/0!</v>
      </c>
      <c r="AB24" s="342"/>
      <c r="AC24" s="384" t="e">
        <f t="shared" si="15"/>
        <v>#DIV/0!</v>
      </c>
    </row>
    <row r="25" spans="1:29" x14ac:dyDescent="0.25">
      <c r="A25" s="556">
        <v>15</v>
      </c>
      <c r="B25" s="130">
        <f>'9'!B23</f>
        <v>0</v>
      </c>
      <c r="C25" s="130">
        <f>'9'!C23</f>
        <v>0</v>
      </c>
      <c r="D25" s="140"/>
      <c r="E25" s="140"/>
      <c r="F25" s="140">
        <f t="shared" si="4"/>
        <v>0</v>
      </c>
      <c r="G25" s="140"/>
      <c r="H25" s="140"/>
      <c r="I25" s="140">
        <f t="shared" si="5"/>
        <v>0</v>
      </c>
      <c r="J25" s="140"/>
      <c r="K25" s="279" t="e">
        <f t="shared" si="6"/>
        <v>#DIV/0!</v>
      </c>
      <c r="L25" s="140"/>
      <c r="M25" s="279" t="e">
        <f t="shared" si="7"/>
        <v>#DIV/0!</v>
      </c>
      <c r="N25" s="140">
        <f t="shared" si="8"/>
        <v>0</v>
      </c>
      <c r="O25" s="279" t="e">
        <f t="shared" si="9"/>
        <v>#DIV/0!</v>
      </c>
      <c r="P25" s="140"/>
      <c r="Q25" s="279" t="e">
        <f t="shared" si="0"/>
        <v>#DIV/0!</v>
      </c>
      <c r="R25" s="140"/>
      <c r="S25" s="403" t="e">
        <f t="shared" si="1"/>
        <v>#DIV/0!</v>
      </c>
      <c r="T25" s="140">
        <f t="shared" si="2"/>
        <v>0</v>
      </c>
      <c r="U25" s="279" t="e">
        <f t="shared" si="3"/>
        <v>#DIV/0!</v>
      </c>
      <c r="V25" s="295">
        <f t="shared" si="10"/>
        <v>0</v>
      </c>
      <c r="W25" s="279" t="e">
        <f t="shared" si="16"/>
        <v>#DIV/0!</v>
      </c>
      <c r="X25" s="295">
        <f t="shared" si="11"/>
        <v>0</v>
      </c>
      <c r="Y25" s="279" t="e">
        <f t="shared" si="12"/>
        <v>#DIV/0!</v>
      </c>
      <c r="Z25" s="295">
        <f t="shared" si="13"/>
        <v>0</v>
      </c>
      <c r="AA25" s="279" t="e">
        <f t="shared" si="14"/>
        <v>#DIV/0!</v>
      </c>
      <c r="AB25" s="342"/>
      <c r="AC25" s="384" t="e">
        <f t="shared" si="15"/>
        <v>#DIV/0!</v>
      </c>
    </row>
    <row r="26" spans="1:29" x14ac:dyDescent="0.25">
      <c r="A26" s="556">
        <v>16</v>
      </c>
      <c r="B26" s="130">
        <f>'9'!B24</f>
        <v>0</v>
      </c>
      <c r="C26" s="130">
        <f>'9'!C24</f>
        <v>0</v>
      </c>
      <c r="D26" s="140"/>
      <c r="E26" s="140"/>
      <c r="F26" s="140">
        <f t="shared" si="4"/>
        <v>0</v>
      </c>
      <c r="G26" s="140"/>
      <c r="H26" s="140"/>
      <c r="I26" s="140">
        <f t="shared" si="5"/>
        <v>0</v>
      </c>
      <c r="J26" s="140"/>
      <c r="K26" s="279" t="e">
        <f t="shared" si="6"/>
        <v>#DIV/0!</v>
      </c>
      <c r="L26" s="140"/>
      <c r="M26" s="279" t="e">
        <f t="shared" si="7"/>
        <v>#DIV/0!</v>
      </c>
      <c r="N26" s="140">
        <f t="shared" si="8"/>
        <v>0</v>
      </c>
      <c r="O26" s="279" t="e">
        <f t="shared" si="9"/>
        <v>#DIV/0!</v>
      </c>
      <c r="P26" s="140"/>
      <c r="Q26" s="279" t="e">
        <f t="shared" si="0"/>
        <v>#DIV/0!</v>
      </c>
      <c r="R26" s="140"/>
      <c r="S26" s="403" t="e">
        <f t="shared" si="1"/>
        <v>#DIV/0!</v>
      </c>
      <c r="T26" s="140">
        <f t="shared" si="2"/>
        <v>0</v>
      </c>
      <c r="U26" s="279" t="e">
        <f t="shared" si="3"/>
        <v>#DIV/0!</v>
      </c>
      <c r="V26" s="295">
        <f t="shared" si="10"/>
        <v>0</v>
      </c>
      <c r="W26" s="279" t="e">
        <f t="shared" si="16"/>
        <v>#DIV/0!</v>
      </c>
      <c r="X26" s="295">
        <f t="shared" si="11"/>
        <v>0</v>
      </c>
      <c r="Y26" s="279" t="e">
        <f t="shared" si="12"/>
        <v>#DIV/0!</v>
      </c>
      <c r="Z26" s="295">
        <f t="shared" si="13"/>
        <v>0</v>
      </c>
      <c r="AA26" s="279" t="e">
        <f t="shared" si="14"/>
        <v>#DIV/0!</v>
      </c>
      <c r="AB26" s="342"/>
      <c r="AC26" s="384" t="e">
        <f t="shared" si="15"/>
        <v>#DIV/0!</v>
      </c>
    </row>
    <row r="27" spans="1:29" x14ac:dyDescent="0.25">
      <c r="A27" s="556">
        <v>17</v>
      </c>
      <c r="B27" s="130">
        <f>'9'!B25</f>
        <v>0</v>
      </c>
      <c r="C27" s="130">
        <f>'9'!C25</f>
        <v>0</v>
      </c>
      <c r="D27" s="140"/>
      <c r="E27" s="140"/>
      <c r="F27" s="140">
        <f t="shared" si="4"/>
        <v>0</v>
      </c>
      <c r="G27" s="140"/>
      <c r="H27" s="140"/>
      <c r="I27" s="140">
        <f t="shared" si="5"/>
        <v>0</v>
      </c>
      <c r="J27" s="140"/>
      <c r="K27" s="279" t="e">
        <f t="shared" si="6"/>
        <v>#DIV/0!</v>
      </c>
      <c r="L27" s="140"/>
      <c r="M27" s="279" t="e">
        <f t="shared" si="7"/>
        <v>#DIV/0!</v>
      </c>
      <c r="N27" s="140">
        <f t="shared" si="8"/>
        <v>0</v>
      </c>
      <c r="O27" s="279" t="e">
        <f t="shared" si="9"/>
        <v>#DIV/0!</v>
      </c>
      <c r="P27" s="140"/>
      <c r="Q27" s="279" t="e">
        <f t="shared" si="0"/>
        <v>#DIV/0!</v>
      </c>
      <c r="R27" s="140"/>
      <c r="S27" s="403" t="e">
        <f t="shared" si="1"/>
        <v>#DIV/0!</v>
      </c>
      <c r="T27" s="140">
        <f t="shared" si="2"/>
        <v>0</v>
      </c>
      <c r="U27" s="279" t="e">
        <f t="shared" si="3"/>
        <v>#DIV/0!</v>
      </c>
      <c r="V27" s="295">
        <f t="shared" si="10"/>
        <v>0</v>
      </c>
      <c r="W27" s="279" t="e">
        <f t="shared" si="16"/>
        <v>#DIV/0!</v>
      </c>
      <c r="X27" s="295">
        <f t="shared" si="11"/>
        <v>0</v>
      </c>
      <c r="Y27" s="279" t="e">
        <f t="shared" si="12"/>
        <v>#DIV/0!</v>
      </c>
      <c r="Z27" s="295">
        <f t="shared" si="13"/>
        <v>0</v>
      </c>
      <c r="AA27" s="279" t="e">
        <f t="shared" si="14"/>
        <v>#DIV/0!</v>
      </c>
      <c r="AB27" s="342"/>
      <c r="AC27" s="384" t="e">
        <f t="shared" si="15"/>
        <v>#DIV/0!</v>
      </c>
    </row>
    <row r="28" spans="1:29" x14ac:dyDescent="0.25">
      <c r="A28" s="556">
        <v>18</v>
      </c>
      <c r="B28" s="130">
        <f>'9'!B26</f>
        <v>0</v>
      </c>
      <c r="C28" s="130">
        <f>'9'!C26</f>
        <v>0</v>
      </c>
      <c r="D28" s="140"/>
      <c r="E28" s="140"/>
      <c r="F28" s="140">
        <f t="shared" si="4"/>
        <v>0</v>
      </c>
      <c r="G28" s="140"/>
      <c r="H28" s="140"/>
      <c r="I28" s="140">
        <f t="shared" si="5"/>
        <v>0</v>
      </c>
      <c r="J28" s="140"/>
      <c r="K28" s="279" t="e">
        <f t="shared" si="6"/>
        <v>#DIV/0!</v>
      </c>
      <c r="L28" s="140"/>
      <c r="M28" s="279" t="e">
        <f t="shared" si="7"/>
        <v>#DIV/0!</v>
      </c>
      <c r="N28" s="140">
        <f t="shared" si="8"/>
        <v>0</v>
      </c>
      <c r="O28" s="279" t="e">
        <f t="shared" si="9"/>
        <v>#DIV/0!</v>
      </c>
      <c r="P28" s="140"/>
      <c r="Q28" s="279" t="e">
        <f t="shared" si="0"/>
        <v>#DIV/0!</v>
      </c>
      <c r="R28" s="140"/>
      <c r="S28" s="403" t="e">
        <f t="shared" si="1"/>
        <v>#DIV/0!</v>
      </c>
      <c r="T28" s="140">
        <f t="shared" si="2"/>
        <v>0</v>
      </c>
      <c r="U28" s="279" t="e">
        <f t="shared" si="3"/>
        <v>#DIV/0!</v>
      </c>
      <c r="V28" s="295">
        <f t="shared" si="10"/>
        <v>0</v>
      </c>
      <c r="W28" s="279" t="e">
        <f t="shared" si="16"/>
        <v>#DIV/0!</v>
      </c>
      <c r="X28" s="295">
        <f t="shared" si="11"/>
        <v>0</v>
      </c>
      <c r="Y28" s="279" t="e">
        <f t="shared" si="12"/>
        <v>#DIV/0!</v>
      </c>
      <c r="Z28" s="295">
        <f t="shared" si="13"/>
        <v>0</v>
      </c>
      <c r="AA28" s="279" t="e">
        <f t="shared" si="14"/>
        <v>#DIV/0!</v>
      </c>
      <c r="AB28" s="342"/>
      <c r="AC28" s="384" t="e">
        <f t="shared" si="15"/>
        <v>#DIV/0!</v>
      </c>
    </row>
    <row r="29" spans="1:29" x14ac:dyDescent="0.25">
      <c r="A29" s="556">
        <v>19</v>
      </c>
      <c r="B29" s="130">
        <f>'9'!B27</f>
        <v>0</v>
      </c>
      <c r="C29" s="130">
        <f>'9'!C27</f>
        <v>0</v>
      </c>
      <c r="D29" s="140"/>
      <c r="E29" s="140"/>
      <c r="F29" s="140">
        <f t="shared" si="4"/>
        <v>0</v>
      </c>
      <c r="G29" s="140"/>
      <c r="H29" s="140"/>
      <c r="I29" s="140">
        <f t="shared" si="5"/>
        <v>0</v>
      </c>
      <c r="J29" s="140"/>
      <c r="K29" s="279" t="e">
        <f t="shared" si="6"/>
        <v>#DIV/0!</v>
      </c>
      <c r="L29" s="140"/>
      <c r="M29" s="279" t="e">
        <f t="shared" si="7"/>
        <v>#DIV/0!</v>
      </c>
      <c r="N29" s="140">
        <f t="shared" si="8"/>
        <v>0</v>
      </c>
      <c r="O29" s="279" t="e">
        <f t="shared" si="9"/>
        <v>#DIV/0!</v>
      </c>
      <c r="P29" s="140"/>
      <c r="Q29" s="279" t="e">
        <f t="shared" si="0"/>
        <v>#DIV/0!</v>
      </c>
      <c r="R29" s="140"/>
      <c r="S29" s="403" t="e">
        <f t="shared" si="1"/>
        <v>#DIV/0!</v>
      </c>
      <c r="T29" s="140">
        <f t="shared" si="2"/>
        <v>0</v>
      </c>
      <c r="U29" s="279" t="e">
        <f t="shared" si="3"/>
        <v>#DIV/0!</v>
      </c>
      <c r="V29" s="295">
        <f t="shared" si="10"/>
        <v>0</v>
      </c>
      <c r="W29" s="279" t="e">
        <f t="shared" si="16"/>
        <v>#DIV/0!</v>
      </c>
      <c r="X29" s="295">
        <f t="shared" si="11"/>
        <v>0</v>
      </c>
      <c r="Y29" s="279" t="e">
        <f t="shared" si="12"/>
        <v>#DIV/0!</v>
      </c>
      <c r="Z29" s="295">
        <f t="shared" si="13"/>
        <v>0</v>
      </c>
      <c r="AA29" s="279" t="e">
        <f t="shared" si="14"/>
        <v>#DIV/0!</v>
      </c>
      <c r="AB29" s="342"/>
      <c r="AC29" s="384" t="e">
        <f t="shared" si="15"/>
        <v>#DIV/0!</v>
      </c>
    </row>
    <row r="30" spans="1:29" x14ac:dyDescent="0.25">
      <c r="A30" s="556">
        <v>20</v>
      </c>
      <c r="B30" s="130">
        <f>'9'!B28</f>
        <v>0</v>
      </c>
      <c r="C30" s="130">
        <f>'9'!C28</f>
        <v>0</v>
      </c>
      <c r="D30" s="140"/>
      <c r="E30" s="140"/>
      <c r="F30" s="140">
        <f t="shared" si="4"/>
        <v>0</v>
      </c>
      <c r="G30" s="140"/>
      <c r="H30" s="140"/>
      <c r="I30" s="140">
        <f t="shared" si="5"/>
        <v>0</v>
      </c>
      <c r="J30" s="140"/>
      <c r="K30" s="279" t="e">
        <f t="shared" si="6"/>
        <v>#DIV/0!</v>
      </c>
      <c r="L30" s="140"/>
      <c r="M30" s="279" t="e">
        <f t="shared" si="7"/>
        <v>#DIV/0!</v>
      </c>
      <c r="N30" s="140">
        <f t="shared" si="8"/>
        <v>0</v>
      </c>
      <c r="O30" s="279" t="e">
        <f t="shared" si="9"/>
        <v>#DIV/0!</v>
      </c>
      <c r="P30" s="140"/>
      <c r="Q30" s="279" t="e">
        <f t="shared" si="0"/>
        <v>#DIV/0!</v>
      </c>
      <c r="R30" s="140"/>
      <c r="S30" s="403" t="e">
        <f t="shared" si="1"/>
        <v>#DIV/0!</v>
      </c>
      <c r="T30" s="140">
        <f t="shared" si="2"/>
        <v>0</v>
      </c>
      <c r="U30" s="279" t="e">
        <f t="shared" si="3"/>
        <v>#DIV/0!</v>
      </c>
      <c r="V30" s="295">
        <f t="shared" si="10"/>
        <v>0</v>
      </c>
      <c r="W30" s="279" t="e">
        <f t="shared" si="16"/>
        <v>#DIV/0!</v>
      </c>
      <c r="X30" s="295">
        <f t="shared" si="11"/>
        <v>0</v>
      </c>
      <c r="Y30" s="279" t="e">
        <f t="shared" si="12"/>
        <v>#DIV/0!</v>
      </c>
      <c r="Z30" s="295">
        <f t="shared" si="13"/>
        <v>0</v>
      </c>
      <c r="AA30" s="279" t="e">
        <f t="shared" si="14"/>
        <v>#DIV/0!</v>
      </c>
      <c r="AB30" s="342"/>
      <c r="AC30" s="384" t="e">
        <f t="shared" si="15"/>
        <v>#DIV/0!</v>
      </c>
    </row>
    <row r="31" spans="1:29" x14ac:dyDescent="0.25">
      <c r="A31" s="556"/>
      <c r="B31" s="72"/>
      <c r="C31" s="72"/>
      <c r="D31" s="140"/>
      <c r="E31" s="140"/>
      <c r="F31" s="140"/>
      <c r="G31" s="140"/>
      <c r="H31" s="140"/>
      <c r="I31" s="140"/>
      <c r="J31" s="140"/>
      <c r="K31" s="279"/>
      <c r="L31" s="140"/>
      <c r="M31" s="279"/>
      <c r="N31" s="140"/>
      <c r="O31" s="279"/>
      <c r="P31" s="140"/>
      <c r="Q31" s="279"/>
      <c r="R31" s="140"/>
      <c r="S31" s="403"/>
      <c r="T31" s="140"/>
      <c r="U31" s="279"/>
      <c r="V31" s="295"/>
      <c r="W31" s="279"/>
      <c r="X31" s="295"/>
      <c r="Y31" s="279"/>
      <c r="Z31" s="295"/>
      <c r="AA31" s="279"/>
      <c r="AB31" s="342"/>
      <c r="AC31" s="384"/>
    </row>
    <row r="32" spans="1:29" x14ac:dyDescent="0.25">
      <c r="A32" s="556"/>
      <c r="B32" s="72"/>
      <c r="C32" s="72"/>
      <c r="D32" s="140"/>
      <c r="E32" s="140"/>
      <c r="F32" s="140"/>
      <c r="G32" s="140"/>
      <c r="H32" s="140"/>
      <c r="I32" s="140"/>
      <c r="J32" s="140"/>
      <c r="K32" s="279"/>
      <c r="L32" s="140"/>
      <c r="M32" s="279"/>
      <c r="N32" s="140"/>
      <c r="O32" s="279"/>
      <c r="P32" s="140"/>
      <c r="Q32" s="279"/>
      <c r="R32" s="140"/>
      <c r="S32" s="403"/>
      <c r="T32" s="140"/>
      <c r="U32" s="279"/>
      <c r="V32" s="295"/>
      <c r="W32" s="279"/>
      <c r="X32" s="295"/>
      <c r="Y32" s="279"/>
      <c r="Z32" s="295"/>
      <c r="AA32" s="279"/>
      <c r="AB32" s="342"/>
      <c r="AC32" s="384"/>
    </row>
    <row r="33" spans="1:29" x14ac:dyDescent="0.25">
      <c r="A33" s="556"/>
      <c r="B33" s="72"/>
      <c r="C33" s="72"/>
      <c r="D33" s="140"/>
      <c r="E33" s="140"/>
      <c r="F33" s="140"/>
      <c r="G33" s="140"/>
      <c r="H33" s="140"/>
      <c r="I33" s="140"/>
      <c r="J33" s="140"/>
      <c r="K33" s="279"/>
      <c r="L33" s="140"/>
      <c r="M33" s="279"/>
      <c r="N33" s="140"/>
      <c r="O33" s="279"/>
      <c r="P33" s="140"/>
      <c r="Q33" s="279"/>
      <c r="R33" s="140"/>
      <c r="S33" s="403"/>
      <c r="T33" s="140"/>
      <c r="U33" s="279"/>
      <c r="V33" s="295"/>
      <c r="W33" s="279"/>
      <c r="X33" s="295"/>
      <c r="Y33" s="279"/>
      <c r="Z33" s="295"/>
      <c r="AA33" s="279"/>
      <c r="AB33" s="342"/>
      <c r="AC33" s="384"/>
    </row>
    <row r="34" spans="1:29" x14ac:dyDescent="0.25">
      <c r="A34" s="556"/>
      <c r="B34" s="72"/>
      <c r="C34" s="72"/>
      <c r="D34" s="140"/>
      <c r="E34" s="140"/>
      <c r="F34" s="140"/>
      <c r="G34" s="140"/>
      <c r="H34" s="140"/>
      <c r="I34" s="140"/>
      <c r="J34" s="140"/>
      <c r="K34" s="279"/>
      <c r="L34" s="140"/>
      <c r="M34" s="279"/>
      <c r="N34" s="140"/>
      <c r="O34" s="279"/>
      <c r="P34" s="140"/>
      <c r="Q34" s="279"/>
      <c r="R34" s="140"/>
      <c r="S34" s="403"/>
      <c r="T34" s="140"/>
      <c r="U34" s="279"/>
      <c r="V34" s="295"/>
      <c r="W34" s="279"/>
      <c r="X34" s="295"/>
      <c r="Y34" s="279"/>
      <c r="Z34" s="295"/>
      <c r="AA34" s="279"/>
      <c r="AB34" s="78"/>
      <c r="AC34" s="267"/>
    </row>
    <row r="35" spans="1:29" s="222" customFormat="1" ht="16.5" thickBot="1" x14ac:dyDescent="0.3">
      <c r="A35" s="567" t="s">
        <v>484</v>
      </c>
      <c r="B35" s="568"/>
      <c r="C35" s="569"/>
      <c r="D35" s="287">
        <f t="shared" ref="D35:J35" si="17">SUM(D11:D34)</f>
        <v>0</v>
      </c>
      <c r="E35" s="287">
        <f>SUM(E11:E34)</f>
        <v>0</v>
      </c>
      <c r="F35" s="287">
        <f t="shared" si="17"/>
        <v>0</v>
      </c>
      <c r="G35" s="287">
        <f t="shared" si="17"/>
        <v>0</v>
      </c>
      <c r="H35" s="287">
        <f t="shared" si="17"/>
        <v>0</v>
      </c>
      <c r="I35" s="287">
        <f t="shared" si="17"/>
        <v>0</v>
      </c>
      <c r="J35" s="287">
        <f t="shared" si="17"/>
        <v>0</v>
      </c>
      <c r="K35" s="282" t="e">
        <f>J35/D35*100</f>
        <v>#DIV/0!</v>
      </c>
      <c r="L35" s="287">
        <f>SUM(L11:L34)</f>
        <v>0</v>
      </c>
      <c r="M35" s="282" t="e">
        <f>L35/E35*100</f>
        <v>#DIV/0!</v>
      </c>
      <c r="N35" s="287">
        <f>SUM(N11:N34)</f>
        <v>0</v>
      </c>
      <c r="O35" s="282" t="e">
        <f>N35/F35*100</f>
        <v>#DIV/0!</v>
      </c>
      <c r="P35" s="287">
        <f>SUM(P11:P34)</f>
        <v>0</v>
      </c>
      <c r="Q35" s="282" t="e">
        <f>P35/G35*100</f>
        <v>#DIV/0!</v>
      </c>
      <c r="R35" s="287">
        <f>SUM(R11:R34)</f>
        <v>0</v>
      </c>
      <c r="S35" s="374" t="e">
        <f>R35/H35*100</f>
        <v>#DIV/0!</v>
      </c>
      <c r="T35" s="287">
        <f>SUM(T11:T34)</f>
        <v>0</v>
      </c>
      <c r="U35" s="282" t="e">
        <f>T35/I35*100</f>
        <v>#DIV/0!</v>
      </c>
      <c r="V35" s="306">
        <f>J35+P35</f>
        <v>0</v>
      </c>
      <c r="W35" s="282" t="e">
        <f>V35/G35*100</f>
        <v>#DIV/0!</v>
      </c>
      <c r="X35" s="306">
        <f>L35+R35</f>
        <v>0</v>
      </c>
      <c r="Y35" s="282" t="e">
        <f>X35/H35*100</f>
        <v>#DIV/0!</v>
      </c>
      <c r="Z35" s="306">
        <f>V35+X35</f>
        <v>0</v>
      </c>
      <c r="AA35" s="282" t="e">
        <f>Z35/I35*100</f>
        <v>#DIV/0!</v>
      </c>
      <c r="AB35" s="404">
        <f>SUM(AB11:AB34)</f>
        <v>0</v>
      </c>
      <c r="AC35" s="405" t="e">
        <f>AB35/I35*100</f>
        <v>#DIV/0!</v>
      </c>
    </row>
    <row r="36" spans="1:29" x14ac:dyDescent="0.25">
      <c r="B36" s="69"/>
      <c r="C36" s="69"/>
      <c r="V36" s="406"/>
      <c r="W36" s="406"/>
      <c r="X36" s="406"/>
    </row>
    <row r="37" spans="1:29" x14ac:dyDescent="0.25">
      <c r="A37" s="727" t="s">
        <v>776</v>
      </c>
      <c r="B37" s="727"/>
      <c r="C37" s="727"/>
      <c r="D37" s="727"/>
      <c r="E37" s="727"/>
      <c r="F37" s="727"/>
      <c r="G37" s="727"/>
      <c r="H37" s="727"/>
      <c r="I37" s="727"/>
      <c r="J37" s="727"/>
      <c r="K37" s="727"/>
      <c r="L37" s="727"/>
      <c r="M37" s="727"/>
      <c r="N37" s="727"/>
      <c r="O37" s="727"/>
      <c r="P37" s="727"/>
      <c r="Q37" s="727"/>
      <c r="R37" s="727"/>
    </row>
    <row r="38" spans="1:29" ht="18" x14ac:dyDescent="0.25">
      <c r="A38" s="727" t="s">
        <v>777</v>
      </c>
      <c r="B38" s="727"/>
      <c r="C38" s="727"/>
      <c r="D38" s="727"/>
      <c r="E38" s="727"/>
      <c r="F38" s="727"/>
      <c r="G38" s="727"/>
      <c r="H38" s="727"/>
      <c r="I38" s="727"/>
      <c r="J38" s="727"/>
      <c r="K38" s="727"/>
      <c r="L38" s="727"/>
      <c r="M38" s="727"/>
      <c r="N38" s="727"/>
      <c r="O38" s="727"/>
      <c r="P38" s="727"/>
      <c r="Q38" s="727"/>
      <c r="R38" s="727"/>
    </row>
    <row r="39" spans="1:29" x14ac:dyDescent="0.25">
      <c r="A39" s="727"/>
      <c r="B39" s="727" t="s">
        <v>782</v>
      </c>
      <c r="C39" s="727"/>
      <c r="D39" s="727"/>
      <c r="E39" s="727"/>
      <c r="F39" s="727"/>
      <c r="G39" s="727"/>
      <c r="H39" s="727"/>
      <c r="I39" s="727"/>
      <c r="J39" s="727"/>
      <c r="K39" s="727"/>
      <c r="L39" s="727"/>
      <c r="M39" s="727"/>
      <c r="N39" s="727"/>
      <c r="O39" s="727"/>
      <c r="P39" s="727"/>
      <c r="Q39" s="727"/>
      <c r="R39" s="727"/>
    </row>
    <row r="40" spans="1:29" x14ac:dyDescent="0.25">
      <c r="A40" s="727"/>
      <c r="B40" s="727" t="s">
        <v>783</v>
      </c>
      <c r="C40" s="727"/>
      <c r="D40" s="727"/>
      <c r="E40" s="727"/>
      <c r="F40" s="727"/>
      <c r="G40" s="727"/>
      <c r="H40" s="727"/>
      <c r="I40" s="727"/>
      <c r="J40" s="727"/>
      <c r="K40" s="727"/>
      <c r="L40" s="727"/>
      <c r="M40" s="727"/>
      <c r="N40" s="727"/>
      <c r="O40" s="727"/>
      <c r="P40" s="727"/>
      <c r="Q40" s="727"/>
      <c r="R40" s="727"/>
    </row>
    <row r="41" spans="1:29" x14ac:dyDescent="0.25">
      <c r="A41" s="727"/>
      <c r="B41" s="727" t="s">
        <v>784</v>
      </c>
      <c r="C41" s="727"/>
      <c r="D41" s="727"/>
      <c r="E41" s="727"/>
      <c r="F41" s="727"/>
      <c r="G41" s="727"/>
      <c r="H41" s="727"/>
      <c r="I41" s="727"/>
      <c r="J41" s="727"/>
      <c r="K41" s="727"/>
      <c r="L41" s="727"/>
      <c r="M41" s="727"/>
      <c r="N41" s="727"/>
      <c r="O41" s="727"/>
      <c r="P41" s="727"/>
      <c r="Q41" s="727"/>
      <c r="R41" s="727"/>
    </row>
    <row r="42" spans="1:29" x14ac:dyDescent="0.25">
      <c r="A42" s="727"/>
      <c r="B42" s="727"/>
      <c r="C42" s="727"/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</row>
  </sheetData>
  <mergeCells count="19">
    <mergeCell ref="G7:I8"/>
    <mergeCell ref="A6:C6"/>
    <mergeCell ref="A7:A9"/>
    <mergeCell ref="B7:B9"/>
    <mergeCell ref="C7:C9"/>
    <mergeCell ref="D7:F8"/>
    <mergeCell ref="AB7:AC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J7:O7"/>
    <mergeCell ref="P7:U7"/>
    <mergeCell ref="V7:AA7"/>
  </mergeCells>
  <printOptions horizontalCentered="1"/>
  <pageMargins left="0.65" right="0.6" top="1.1499999999999999" bottom="0.9" header="0" footer="0"/>
  <pageSetup paperSize="9" scale="39" orientation="landscape" horizontalDpi="300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23E48-5F1F-4DCB-8B7B-F9A2E56AC08E}">
  <sheetPr codeName="Sheet68">
    <tabColor rgb="FF92D050"/>
    <pageSetUpPr fitToPage="1"/>
  </sheetPr>
  <dimension ref="A1:T45"/>
  <sheetViews>
    <sheetView zoomScale="60" zoomScaleNormal="60" workbookViewId="0">
      <selection activeCell="Q41" sqref="Q41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4" width="21.85546875" style="70" customWidth="1"/>
    <col min="5" max="5" width="24.42578125" style="70" customWidth="1"/>
    <col min="6" max="6" width="23.7109375" style="70" customWidth="1"/>
    <col min="7" max="7" width="16.5703125" style="70" customWidth="1"/>
    <col min="8" max="8" width="18.28515625" style="70" customWidth="1"/>
    <col min="9" max="9" width="10.7109375" style="70" customWidth="1"/>
    <col min="10" max="10" width="11.28515625" style="70" customWidth="1"/>
    <col min="11" max="11" width="10.7109375" style="70" customWidth="1"/>
    <col min="12" max="16" width="10" style="70" customWidth="1"/>
    <col min="17" max="19" width="11.5703125" style="70" customWidth="1"/>
    <col min="20" max="256" width="9.140625" style="70"/>
    <col min="257" max="257" width="5.7109375" style="70" customWidth="1"/>
    <col min="258" max="259" width="21.7109375" style="70" customWidth="1"/>
    <col min="260" max="260" width="21.85546875" style="70" customWidth="1"/>
    <col min="261" max="261" width="24.42578125" style="70" customWidth="1"/>
    <col min="262" max="262" width="23.7109375" style="70" customWidth="1"/>
    <col min="263" max="263" width="16.5703125" style="70" customWidth="1"/>
    <col min="264" max="264" width="18.28515625" style="70" customWidth="1"/>
    <col min="265" max="265" width="10.7109375" style="70" customWidth="1"/>
    <col min="266" max="266" width="11.28515625" style="70" customWidth="1"/>
    <col min="267" max="267" width="10.7109375" style="70" customWidth="1"/>
    <col min="268" max="272" width="10" style="70" customWidth="1"/>
    <col min="273" max="275" width="11.5703125" style="70" customWidth="1"/>
    <col min="276" max="512" width="9.140625" style="70"/>
    <col min="513" max="513" width="5.7109375" style="70" customWidth="1"/>
    <col min="514" max="515" width="21.7109375" style="70" customWidth="1"/>
    <col min="516" max="516" width="21.85546875" style="70" customWidth="1"/>
    <col min="517" max="517" width="24.42578125" style="70" customWidth="1"/>
    <col min="518" max="518" width="23.7109375" style="70" customWidth="1"/>
    <col min="519" max="519" width="16.5703125" style="70" customWidth="1"/>
    <col min="520" max="520" width="18.28515625" style="70" customWidth="1"/>
    <col min="521" max="521" width="10.7109375" style="70" customWidth="1"/>
    <col min="522" max="522" width="11.28515625" style="70" customWidth="1"/>
    <col min="523" max="523" width="10.7109375" style="70" customWidth="1"/>
    <col min="524" max="528" width="10" style="70" customWidth="1"/>
    <col min="529" max="531" width="11.5703125" style="70" customWidth="1"/>
    <col min="532" max="768" width="9.140625" style="70"/>
    <col min="769" max="769" width="5.7109375" style="70" customWidth="1"/>
    <col min="770" max="771" width="21.7109375" style="70" customWidth="1"/>
    <col min="772" max="772" width="21.85546875" style="70" customWidth="1"/>
    <col min="773" max="773" width="24.42578125" style="70" customWidth="1"/>
    <col min="774" max="774" width="23.7109375" style="70" customWidth="1"/>
    <col min="775" max="775" width="16.5703125" style="70" customWidth="1"/>
    <col min="776" max="776" width="18.28515625" style="70" customWidth="1"/>
    <col min="777" max="777" width="10.7109375" style="70" customWidth="1"/>
    <col min="778" max="778" width="11.28515625" style="70" customWidth="1"/>
    <col min="779" max="779" width="10.7109375" style="70" customWidth="1"/>
    <col min="780" max="784" width="10" style="70" customWidth="1"/>
    <col min="785" max="787" width="11.5703125" style="70" customWidth="1"/>
    <col min="788" max="1024" width="9.140625" style="70"/>
    <col min="1025" max="1025" width="5.7109375" style="70" customWidth="1"/>
    <col min="1026" max="1027" width="21.7109375" style="70" customWidth="1"/>
    <col min="1028" max="1028" width="21.85546875" style="70" customWidth="1"/>
    <col min="1029" max="1029" width="24.42578125" style="70" customWidth="1"/>
    <col min="1030" max="1030" width="23.7109375" style="70" customWidth="1"/>
    <col min="1031" max="1031" width="16.5703125" style="70" customWidth="1"/>
    <col min="1032" max="1032" width="18.28515625" style="70" customWidth="1"/>
    <col min="1033" max="1033" width="10.7109375" style="70" customWidth="1"/>
    <col min="1034" max="1034" width="11.28515625" style="70" customWidth="1"/>
    <col min="1035" max="1035" width="10.7109375" style="70" customWidth="1"/>
    <col min="1036" max="1040" width="10" style="70" customWidth="1"/>
    <col min="1041" max="1043" width="11.5703125" style="70" customWidth="1"/>
    <col min="1044" max="1280" width="9.140625" style="70"/>
    <col min="1281" max="1281" width="5.7109375" style="70" customWidth="1"/>
    <col min="1282" max="1283" width="21.7109375" style="70" customWidth="1"/>
    <col min="1284" max="1284" width="21.85546875" style="70" customWidth="1"/>
    <col min="1285" max="1285" width="24.42578125" style="70" customWidth="1"/>
    <col min="1286" max="1286" width="23.7109375" style="70" customWidth="1"/>
    <col min="1287" max="1287" width="16.5703125" style="70" customWidth="1"/>
    <col min="1288" max="1288" width="18.28515625" style="70" customWidth="1"/>
    <col min="1289" max="1289" width="10.7109375" style="70" customWidth="1"/>
    <col min="1290" max="1290" width="11.28515625" style="70" customWidth="1"/>
    <col min="1291" max="1291" width="10.7109375" style="70" customWidth="1"/>
    <col min="1292" max="1296" width="10" style="70" customWidth="1"/>
    <col min="1297" max="1299" width="11.5703125" style="70" customWidth="1"/>
    <col min="1300" max="1536" width="9.140625" style="70"/>
    <col min="1537" max="1537" width="5.7109375" style="70" customWidth="1"/>
    <col min="1538" max="1539" width="21.7109375" style="70" customWidth="1"/>
    <col min="1540" max="1540" width="21.85546875" style="70" customWidth="1"/>
    <col min="1541" max="1541" width="24.42578125" style="70" customWidth="1"/>
    <col min="1542" max="1542" width="23.7109375" style="70" customWidth="1"/>
    <col min="1543" max="1543" width="16.5703125" style="70" customWidth="1"/>
    <col min="1544" max="1544" width="18.28515625" style="70" customWidth="1"/>
    <col min="1545" max="1545" width="10.7109375" style="70" customWidth="1"/>
    <col min="1546" max="1546" width="11.28515625" style="70" customWidth="1"/>
    <col min="1547" max="1547" width="10.7109375" style="70" customWidth="1"/>
    <col min="1548" max="1552" width="10" style="70" customWidth="1"/>
    <col min="1553" max="1555" width="11.5703125" style="70" customWidth="1"/>
    <col min="1556" max="1792" width="9.140625" style="70"/>
    <col min="1793" max="1793" width="5.7109375" style="70" customWidth="1"/>
    <col min="1794" max="1795" width="21.7109375" style="70" customWidth="1"/>
    <col min="1796" max="1796" width="21.85546875" style="70" customWidth="1"/>
    <col min="1797" max="1797" width="24.42578125" style="70" customWidth="1"/>
    <col min="1798" max="1798" width="23.7109375" style="70" customWidth="1"/>
    <col min="1799" max="1799" width="16.5703125" style="70" customWidth="1"/>
    <col min="1800" max="1800" width="18.28515625" style="70" customWidth="1"/>
    <col min="1801" max="1801" width="10.7109375" style="70" customWidth="1"/>
    <col min="1802" max="1802" width="11.28515625" style="70" customWidth="1"/>
    <col min="1803" max="1803" width="10.7109375" style="70" customWidth="1"/>
    <col min="1804" max="1808" width="10" style="70" customWidth="1"/>
    <col min="1809" max="1811" width="11.5703125" style="70" customWidth="1"/>
    <col min="1812" max="2048" width="9.140625" style="70"/>
    <col min="2049" max="2049" width="5.7109375" style="70" customWidth="1"/>
    <col min="2050" max="2051" width="21.7109375" style="70" customWidth="1"/>
    <col min="2052" max="2052" width="21.85546875" style="70" customWidth="1"/>
    <col min="2053" max="2053" width="24.42578125" style="70" customWidth="1"/>
    <col min="2054" max="2054" width="23.7109375" style="70" customWidth="1"/>
    <col min="2055" max="2055" width="16.5703125" style="70" customWidth="1"/>
    <col min="2056" max="2056" width="18.28515625" style="70" customWidth="1"/>
    <col min="2057" max="2057" width="10.7109375" style="70" customWidth="1"/>
    <col min="2058" max="2058" width="11.28515625" style="70" customWidth="1"/>
    <col min="2059" max="2059" width="10.7109375" style="70" customWidth="1"/>
    <col min="2060" max="2064" width="10" style="70" customWidth="1"/>
    <col min="2065" max="2067" width="11.5703125" style="70" customWidth="1"/>
    <col min="2068" max="2304" width="9.140625" style="70"/>
    <col min="2305" max="2305" width="5.7109375" style="70" customWidth="1"/>
    <col min="2306" max="2307" width="21.7109375" style="70" customWidth="1"/>
    <col min="2308" max="2308" width="21.85546875" style="70" customWidth="1"/>
    <col min="2309" max="2309" width="24.42578125" style="70" customWidth="1"/>
    <col min="2310" max="2310" width="23.7109375" style="70" customWidth="1"/>
    <col min="2311" max="2311" width="16.5703125" style="70" customWidth="1"/>
    <col min="2312" max="2312" width="18.28515625" style="70" customWidth="1"/>
    <col min="2313" max="2313" width="10.7109375" style="70" customWidth="1"/>
    <col min="2314" max="2314" width="11.28515625" style="70" customWidth="1"/>
    <col min="2315" max="2315" width="10.7109375" style="70" customWidth="1"/>
    <col min="2316" max="2320" width="10" style="70" customWidth="1"/>
    <col min="2321" max="2323" width="11.5703125" style="70" customWidth="1"/>
    <col min="2324" max="2560" width="9.140625" style="70"/>
    <col min="2561" max="2561" width="5.7109375" style="70" customWidth="1"/>
    <col min="2562" max="2563" width="21.7109375" style="70" customWidth="1"/>
    <col min="2564" max="2564" width="21.85546875" style="70" customWidth="1"/>
    <col min="2565" max="2565" width="24.42578125" style="70" customWidth="1"/>
    <col min="2566" max="2566" width="23.7109375" style="70" customWidth="1"/>
    <col min="2567" max="2567" width="16.5703125" style="70" customWidth="1"/>
    <col min="2568" max="2568" width="18.28515625" style="70" customWidth="1"/>
    <col min="2569" max="2569" width="10.7109375" style="70" customWidth="1"/>
    <col min="2570" max="2570" width="11.28515625" style="70" customWidth="1"/>
    <col min="2571" max="2571" width="10.7109375" style="70" customWidth="1"/>
    <col min="2572" max="2576" width="10" style="70" customWidth="1"/>
    <col min="2577" max="2579" width="11.5703125" style="70" customWidth="1"/>
    <col min="2580" max="2816" width="9.140625" style="70"/>
    <col min="2817" max="2817" width="5.7109375" style="70" customWidth="1"/>
    <col min="2818" max="2819" width="21.7109375" style="70" customWidth="1"/>
    <col min="2820" max="2820" width="21.85546875" style="70" customWidth="1"/>
    <col min="2821" max="2821" width="24.42578125" style="70" customWidth="1"/>
    <col min="2822" max="2822" width="23.7109375" style="70" customWidth="1"/>
    <col min="2823" max="2823" width="16.5703125" style="70" customWidth="1"/>
    <col min="2824" max="2824" width="18.28515625" style="70" customWidth="1"/>
    <col min="2825" max="2825" width="10.7109375" style="70" customWidth="1"/>
    <col min="2826" max="2826" width="11.28515625" style="70" customWidth="1"/>
    <col min="2827" max="2827" width="10.7109375" style="70" customWidth="1"/>
    <col min="2828" max="2832" width="10" style="70" customWidth="1"/>
    <col min="2833" max="2835" width="11.5703125" style="70" customWidth="1"/>
    <col min="2836" max="3072" width="9.140625" style="70"/>
    <col min="3073" max="3073" width="5.7109375" style="70" customWidth="1"/>
    <col min="3074" max="3075" width="21.7109375" style="70" customWidth="1"/>
    <col min="3076" max="3076" width="21.85546875" style="70" customWidth="1"/>
    <col min="3077" max="3077" width="24.42578125" style="70" customWidth="1"/>
    <col min="3078" max="3078" width="23.7109375" style="70" customWidth="1"/>
    <col min="3079" max="3079" width="16.5703125" style="70" customWidth="1"/>
    <col min="3080" max="3080" width="18.28515625" style="70" customWidth="1"/>
    <col min="3081" max="3081" width="10.7109375" style="70" customWidth="1"/>
    <col min="3082" max="3082" width="11.28515625" style="70" customWidth="1"/>
    <col min="3083" max="3083" width="10.7109375" style="70" customWidth="1"/>
    <col min="3084" max="3088" width="10" style="70" customWidth="1"/>
    <col min="3089" max="3091" width="11.5703125" style="70" customWidth="1"/>
    <col min="3092" max="3328" width="9.140625" style="70"/>
    <col min="3329" max="3329" width="5.7109375" style="70" customWidth="1"/>
    <col min="3330" max="3331" width="21.7109375" style="70" customWidth="1"/>
    <col min="3332" max="3332" width="21.85546875" style="70" customWidth="1"/>
    <col min="3333" max="3333" width="24.42578125" style="70" customWidth="1"/>
    <col min="3334" max="3334" width="23.7109375" style="70" customWidth="1"/>
    <col min="3335" max="3335" width="16.5703125" style="70" customWidth="1"/>
    <col min="3336" max="3336" width="18.28515625" style="70" customWidth="1"/>
    <col min="3337" max="3337" width="10.7109375" style="70" customWidth="1"/>
    <col min="3338" max="3338" width="11.28515625" style="70" customWidth="1"/>
    <col min="3339" max="3339" width="10.7109375" style="70" customWidth="1"/>
    <col min="3340" max="3344" width="10" style="70" customWidth="1"/>
    <col min="3345" max="3347" width="11.5703125" style="70" customWidth="1"/>
    <col min="3348" max="3584" width="9.140625" style="70"/>
    <col min="3585" max="3585" width="5.7109375" style="70" customWidth="1"/>
    <col min="3586" max="3587" width="21.7109375" style="70" customWidth="1"/>
    <col min="3588" max="3588" width="21.85546875" style="70" customWidth="1"/>
    <col min="3589" max="3589" width="24.42578125" style="70" customWidth="1"/>
    <col min="3590" max="3590" width="23.7109375" style="70" customWidth="1"/>
    <col min="3591" max="3591" width="16.5703125" style="70" customWidth="1"/>
    <col min="3592" max="3592" width="18.28515625" style="70" customWidth="1"/>
    <col min="3593" max="3593" width="10.7109375" style="70" customWidth="1"/>
    <col min="3594" max="3594" width="11.28515625" style="70" customWidth="1"/>
    <col min="3595" max="3595" width="10.7109375" style="70" customWidth="1"/>
    <col min="3596" max="3600" width="10" style="70" customWidth="1"/>
    <col min="3601" max="3603" width="11.5703125" style="70" customWidth="1"/>
    <col min="3604" max="3840" width="9.140625" style="70"/>
    <col min="3841" max="3841" width="5.7109375" style="70" customWidth="1"/>
    <col min="3842" max="3843" width="21.7109375" style="70" customWidth="1"/>
    <col min="3844" max="3844" width="21.85546875" style="70" customWidth="1"/>
    <col min="3845" max="3845" width="24.42578125" style="70" customWidth="1"/>
    <col min="3846" max="3846" width="23.7109375" style="70" customWidth="1"/>
    <col min="3847" max="3847" width="16.5703125" style="70" customWidth="1"/>
    <col min="3848" max="3848" width="18.28515625" style="70" customWidth="1"/>
    <col min="3849" max="3849" width="10.7109375" style="70" customWidth="1"/>
    <col min="3850" max="3850" width="11.28515625" style="70" customWidth="1"/>
    <col min="3851" max="3851" width="10.7109375" style="70" customWidth="1"/>
    <col min="3852" max="3856" width="10" style="70" customWidth="1"/>
    <col min="3857" max="3859" width="11.5703125" style="70" customWidth="1"/>
    <col min="3860" max="4096" width="9.140625" style="70"/>
    <col min="4097" max="4097" width="5.7109375" style="70" customWidth="1"/>
    <col min="4098" max="4099" width="21.7109375" style="70" customWidth="1"/>
    <col min="4100" max="4100" width="21.85546875" style="70" customWidth="1"/>
    <col min="4101" max="4101" width="24.42578125" style="70" customWidth="1"/>
    <col min="4102" max="4102" width="23.7109375" style="70" customWidth="1"/>
    <col min="4103" max="4103" width="16.5703125" style="70" customWidth="1"/>
    <col min="4104" max="4104" width="18.28515625" style="70" customWidth="1"/>
    <col min="4105" max="4105" width="10.7109375" style="70" customWidth="1"/>
    <col min="4106" max="4106" width="11.28515625" style="70" customWidth="1"/>
    <col min="4107" max="4107" width="10.7109375" style="70" customWidth="1"/>
    <col min="4108" max="4112" width="10" style="70" customWidth="1"/>
    <col min="4113" max="4115" width="11.5703125" style="70" customWidth="1"/>
    <col min="4116" max="4352" width="9.140625" style="70"/>
    <col min="4353" max="4353" width="5.7109375" style="70" customWidth="1"/>
    <col min="4354" max="4355" width="21.7109375" style="70" customWidth="1"/>
    <col min="4356" max="4356" width="21.85546875" style="70" customWidth="1"/>
    <col min="4357" max="4357" width="24.42578125" style="70" customWidth="1"/>
    <col min="4358" max="4358" width="23.7109375" style="70" customWidth="1"/>
    <col min="4359" max="4359" width="16.5703125" style="70" customWidth="1"/>
    <col min="4360" max="4360" width="18.28515625" style="70" customWidth="1"/>
    <col min="4361" max="4361" width="10.7109375" style="70" customWidth="1"/>
    <col min="4362" max="4362" width="11.28515625" style="70" customWidth="1"/>
    <col min="4363" max="4363" width="10.7109375" style="70" customWidth="1"/>
    <col min="4364" max="4368" width="10" style="70" customWidth="1"/>
    <col min="4369" max="4371" width="11.5703125" style="70" customWidth="1"/>
    <col min="4372" max="4608" width="9.140625" style="70"/>
    <col min="4609" max="4609" width="5.7109375" style="70" customWidth="1"/>
    <col min="4610" max="4611" width="21.7109375" style="70" customWidth="1"/>
    <col min="4612" max="4612" width="21.85546875" style="70" customWidth="1"/>
    <col min="4613" max="4613" width="24.42578125" style="70" customWidth="1"/>
    <col min="4614" max="4614" width="23.7109375" style="70" customWidth="1"/>
    <col min="4615" max="4615" width="16.5703125" style="70" customWidth="1"/>
    <col min="4616" max="4616" width="18.28515625" style="70" customWidth="1"/>
    <col min="4617" max="4617" width="10.7109375" style="70" customWidth="1"/>
    <col min="4618" max="4618" width="11.28515625" style="70" customWidth="1"/>
    <col min="4619" max="4619" width="10.7109375" style="70" customWidth="1"/>
    <col min="4620" max="4624" width="10" style="70" customWidth="1"/>
    <col min="4625" max="4627" width="11.5703125" style="70" customWidth="1"/>
    <col min="4628" max="4864" width="9.140625" style="70"/>
    <col min="4865" max="4865" width="5.7109375" style="70" customWidth="1"/>
    <col min="4866" max="4867" width="21.7109375" style="70" customWidth="1"/>
    <col min="4868" max="4868" width="21.85546875" style="70" customWidth="1"/>
    <col min="4869" max="4869" width="24.42578125" style="70" customWidth="1"/>
    <col min="4870" max="4870" width="23.7109375" style="70" customWidth="1"/>
    <col min="4871" max="4871" width="16.5703125" style="70" customWidth="1"/>
    <col min="4872" max="4872" width="18.28515625" style="70" customWidth="1"/>
    <col min="4873" max="4873" width="10.7109375" style="70" customWidth="1"/>
    <col min="4874" max="4874" width="11.28515625" style="70" customWidth="1"/>
    <col min="4875" max="4875" width="10.7109375" style="70" customWidth="1"/>
    <col min="4876" max="4880" width="10" style="70" customWidth="1"/>
    <col min="4881" max="4883" width="11.5703125" style="70" customWidth="1"/>
    <col min="4884" max="5120" width="9.140625" style="70"/>
    <col min="5121" max="5121" width="5.7109375" style="70" customWidth="1"/>
    <col min="5122" max="5123" width="21.7109375" style="70" customWidth="1"/>
    <col min="5124" max="5124" width="21.85546875" style="70" customWidth="1"/>
    <col min="5125" max="5125" width="24.42578125" style="70" customWidth="1"/>
    <col min="5126" max="5126" width="23.7109375" style="70" customWidth="1"/>
    <col min="5127" max="5127" width="16.5703125" style="70" customWidth="1"/>
    <col min="5128" max="5128" width="18.28515625" style="70" customWidth="1"/>
    <col min="5129" max="5129" width="10.7109375" style="70" customWidth="1"/>
    <col min="5130" max="5130" width="11.28515625" style="70" customWidth="1"/>
    <col min="5131" max="5131" width="10.7109375" style="70" customWidth="1"/>
    <col min="5132" max="5136" width="10" style="70" customWidth="1"/>
    <col min="5137" max="5139" width="11.5703125" style="70" customWidth="1"/>
    <col min="5140" max="5376" width="9.140625" style="70"/>
    <col min="5377" max="5377" width="5.7109375" style="70" customWidth="1"/>
    <col min="5378" max="5379" width="21.7109375" style="70" customWidth="1"/>
    <col min="5380" max="5380" width="21.85546875" style="70" customWidth="1"/>
    <col min="5381" max="5381" width="24.42578125" style="70" customWidth="1"/>
    <col min="5382" max="5382" width="23.7109375" style="70" customWidth="1"/>
    <col min="5383" max="5383" width="16.5703125" style="70" customWidth="1"/>
    <col min="5384" max="5384" width="18.28515625" style="70" customWidth="1"/>
    <col min="5385" max="5385" width="10.7109375" style="70" customWidth="1"/>
    <col min="5386" max="5386" width="11.28515625" style="70" customWidth="1"/>
    <col min="5387" max="5387" width="10.7109375" style="70" customWidth="1"/>
    <col min="5388" max="5392" width="10" style="70" customWidth="1"/>
    <col min="5393" max="5395" width="11.5703125" style="70" customWidth="1"/>
    <col min="5396" max="5632" width="9.140625" style="70"/>
    <col min="5633" max="5633" width="5.7109375" style="70" customWidth="1"/>
    <col min="5634" max="5635" width="21.7109375" style="70" customWidth="1"/>
    <col min="5636" max="5636" width="21.85546875" style="70" customWidth="1"/>
    <col min="5637" max="5637" width="24.42578125" style="70" customWidth="1"/>
    <col min="5638" max="5638" width="23.7109375" style="70" customWidth="1"/>
    <col min="5639" max="5639" width="16.5703125" style="70" customWidth="1"/>
    <col min="5640" max="5640" width="18.28515625" style="70" customWidth="1"/>
    <col min="5641" max="5641" width="10.7109375" style="70" customWidth="1"/>
    <col min="5642" max="5642" width="11.28515625" style="70" customWidth="1"/>
    <col min="5643" max="5643" width="10.7109375" style="70" customWidth="1"/>
    <col min="5644" max="5648" width="10" style="70" customWidth="1"/>
    <col min="5649" max="5651" width="11.5703125" style="70" customWidth="1"/>
    <col min="5652" max="5888" width="9.140625" style="70"/>
    <col min="5889" max="5889" width="5.7109375" style="70" customWidth="1"/>
    <col min="5890" max="5891" width="21.7109375" style="70" customWidth="1"/>
    <col min="5892" max="5892" width="21.85546875" style="70" customWidth="1"/>
    <col min="5893" max="5893" width="24.42578125" style="70" customWidth="1"/>
    <col min="5894" max="5894" width="23.7109375" style="70" customWidth="1"/>
    <col min="5895" max="5895" width="16.5703125" style="70" customWidth="1"/>
    <col min="5896" max="5896" width="18.28515625" style="70" customWidth="1"/>
    <col min="5897" max="5897" width="10.7109375" style="70" customWidth="1"/>
    <col min="5898" max="5898" width="11.28515625" style="70" customWidth="1"/>
    <col min="5899" max="5899" width="10.7109375" style="70" customWidth="1"/>
    <col min="5900" max="5904" width="10" style="70" customWidth="1"/>
    <col min="5905" max="5907" width="11.5703125" style="70" customWidth="1"/>
    <col min="5908" max="6144" width="9.140625" style="70"/>
    <col min="6145" max="6145" width="5.7109375" style="70" customWidth="1"/>
    <col min="6146" max="6147" width="21.7109375" style="70" customWidth="1"/>
    <col min="6148" max="6148" width="21.85546875" style="70" customWidth="1"/>
    <col min="6149" max="6149" width="24.42578125" style="70" customWidth="1"/>
    <col min="6150" max="6150" width="23.7109375" style="70" customWidth="1"/>
    <col min="6151" max="6151" width="16.5703125" style="70" customWidth="1"/>
    <col min="6152" max="6152" width="18.28515625" style="70" customWidth="1"/>
    <col min="6153" max="6153" width="10.7109375" style="70" customWidth="1"/>
    <col min="6154" max="6154" width="11.28515625" style="70" customWidth="1"/>
    <col min="6155" max="6155" width="10.7109375" style="70" customWidth="1"/>
    <col min="6156" max="6160" width="10" style="70" customWidth="1"/>
    <col min="6161" max="6163" width="11.5703125" style="70" customWidth="1"/>
    <col min="6164" max="6400" width="9.140625" style="70"/>
    <col min="6401" max="6401" width="5.7109375" style="70" customWidth="1"/>
    <col min="6402" max="6403" width="21.7109375" style="70" customWidth="1"/>
    <col min="6404" max="6404" width="21.85546875" style="70" customWidth="1"/>
    <col min="6405" max="6405" width="24.42578125" style="70" customWidth="1"/>
    <col min="6406" max="6406" width="23.7109375" style="70" customWidth="1"/>
    <col min="6407" max="6407" width="16.5703125" style="70" customWidth="1"/>
    <col min="6408" max="6408" width="18.28515625" style="70" customWidth="1"/>
    <col min="6409" max="6409" width="10.7109375" style="70" customWidth="1"/>
    <col min="6410" max="6410" width="11.28515625" style="70" customWidth="1"/>
    <col min="6411" max="6411" width="10.7109375" style="70" customWidth="1"/>
    <col min="6412" max="6416" width="10" style="70" customWidth="1"/>
    <col min="6417" max="6419" width="11.5703125" style="70" customWidth="1"/>
    <col min="6420" max="6656" width="9.140625" style="70"/>
    <col min="6657" max="6657" width="5.7109375" style="70" customWidth="1"/>
    <col min="6658" max="6659" width="21.7109375" style="70" customWidth="1"/>
    <col min="6660" max="6660" width="21.85546875" style="70" customWidth="1"/>
    <col min="6661" max="6661" width="24.42578125" style="70" customWidth="1"/>
    <col min="6662" max="6662" width="23.7109375" style="70" customWidth="1"/>
    <col min="6663" max="6663" width="16.5703125" style="70" customWidth="1"/>
    <col min="6664" max="6664" width="18.28515625" style="70" customWidth="1"/>
    <col min="6665" max="6665" width="10.7109375" style="70" customWidth="1"/>
    <col min="6666" max="6666" width="11.28515625" style="70" customWidth="1"/>
    <col min="6667" max="6667" width="10.7109375" style="70" customWidth="1"/>
    <col min="6668" max="6672" width="10" style="70" customWidth="1"/>
    <col min="6673" max="6675" width="11.5703125" style="70" customWidth="1"/>
    <col min="6676" max="6912" width="9.140625" style="70"/>
    <col min="6913" max="6913" width="5.7109375" style="70" customWidth="1"/>
    <col min="6914" max="6915" width="21.7109375" style="70" customWidth="1"/>
    <col min="6916" max="6916" width="21.85546875" style="70" customWidth="1"/>
    <col min="6917" max="6917" width="24.42578125" style="70" customWidth="1"/>
    <col min="6918" max="6918" width="23.7109375" style="70" customWidth="1"/>
    <col min="6919" max="6919" width="16.5703125" style="70" customWidth="1"/>
    <col min="6920" max="6920" width="18.28515625" style="70" customWidth="1"/>
    <col min="6921" max="6921" width="10.7109375" style="70" customWidth="1"/>
    <col min="6922" max="6922" width="11.28515625" style="70" customWidth="1"/>
    <col min="6923" max="6923" width="10.7109375" style="70" customWidth="1"/>
    <col min="6924" max="6928" width="10" style="70" customWidth="1"/>
    <col min="6929" max="6931" width="11.5703125" style="70" customWidth="1"/>
    <col min="6932" max="7168" width="9.140625" style="70"/>
    <col min="7169" max="7169" width="5.7109375" style="70" customWidth="1"/>
    <col min="7170" max="7171" width="21.7109375" style="70" customWidth="1"/>
    <col min="7172" max="7172" width="21.85546875" style="70" customWidth="1"/>
    <col min="7173" max="7173" width="24.42578125" style="70" customWidth="1"/>
    <col min="7174" max="7174" width="23.7109375" style="70" customWidth="1"/>
    <col min="7175" max="7175" width="16.5703125" style="70" customWidth="1"/>
    <col min="7176" max="7176" width="18.28515625" style="70" customWidth="1"/>
    <col min="7177" max="7177" width="10.7109375" style="70" customWidth="1"/>
    <col min="7178" max="7178" width="11.28515625" style="70" customWidth="1"/>
    <col min="7179" max="7179" width="10.7109375" style="70" customWidth="1"/>
    <col min="7180" max="7184" width="10" style="70" customWidth="1"/>
    <col min="7185" max="7187" width="11.5703125" style="70" customWidth="1"/>
    <col min="7188" max="7424" width="9.140625" style="70"/>
    <col min="7425" max="7425" width="5.7109375" style="70" customWidth="1"/>
    <col min="7426" max="7427" width="21.7109375" style="70" customWidth="1"/>
    <col min="7428" max="7428" width="21.85546875" style="70" customWidth="1"/>
    <col min="7429" max="7429" width="24.42578125" style="70" customWidth="1"/>
    <col min="7430" max="7430" width="23.7109375" style="70" customWidth="1"/>
    <col min="7431" max="7431" width="16.5703125" style="70" customWidth="1"/>
    <col min="7432" max="7432" width="18.28515625" style="70" customWidth="1"/>
    <col min="7433" max="7433" width="10.7109375" style="70" customWidth="1"/>
    <col min="7434" max="7434" width="11.28515625" style="70" customWidth="1"/>
    <col min="7435" max="7435" width="10.7109375" style="70" customWidth="1"/>
    <col min="7436" max="7440" width="10" style="70" customWidth="1"/>
    <col min="7441" max="7443" width="11.5703125" style="70" customWidth="1"/>
    <col min="7444" max="7680" width="9.140625" style="70"/>
    <col min="7681" max="7681" width="5.7109375" style="70" customWidth="1"/>
    <col min="7682" max="7683" width="21.7109375" style="70" customWidth="1"/>
    <col min="7684" max="7684" width="21.85546875" style="70" customWidth="1"/>
    <col min="7685" max="7685" width="24.42578125" style="70" customWidth="1"/>
    <col min="7686" max="7686" width="23.7109375" style="70" customWidth="1"/>
    <col min="7687" max="7687" width="16.5703125" style="70" customWidth="1"/>
    <col min="7688" max="7688" width="18.28515625" style="70" customWidth="1"/>
    <col min="7689" max="7689" width="10.7109375" style="70" customWidth="1"/>
    <col min="7690" max="7690" width="11.28515625" style="70" customWidth="1"/>
    <col min="7691" max="7691" width="10.7109375" style="70" customWidth="1"/>
    <col min="7692" max="7696" width="10" style="70" customWidth="1"/>
    <col min="7697" max="7699" width="11.5703125" style="70" customWidth="1"/>
    <col min="7700" max="7936" width="9.140625" style="70"/>
    <col min="7937" max="7937" width="5.7109375" style="70" customWidth="1"/>
    <col min="7938" max="7939" width="21.7109375" style="70" customWidth="1"/>
    <col min="7940" max="7940" width="21.85546875" style="70" customWidth="1"/>
    <col min="7941" max="7941" width="24.42578125" style="70" customWidth="1"/>
    <col min="7942" max="7942" width="23.7109375" style="70" customWidth="1"/>
    <col min="7943" max="7943" width="16.5703125" style="70" customWidth="1"/>
    <col min="7944" max="7944" width="18.28515625" style="70" customWidth="1"/>
    <col min="7945" max="7945" width="10.7109375" style="70" customWidth="1"/>
    <col min="7946" max="7946" width="11.28515625" style="70" customWidth="1"/>
    <col min="7947" max="7947" width="10.7109375" style="70" customWidth="1"/>
    <col min="7948" max="7952" width="10" style="70" customWidth="1"/>
    <col min="7953" max="7955" width="11.5703125" style="70" customWidth="1"/>
    <col min="7956" max="8192" width="9.140625" style="70"/>
    <col min="8193" max="8193" width="5.7109375" style="70" customWidth="1"/>
    <col min="8194" max="8195" width="21.7109375" style="70" customWidth="1"/>
    <col min="8196" max="8196" width="21.85546875" style="70" customWidth="1"/>
    <col min="8197" max="8197" width="24.42578125" style="70" customWidth="1"/>
    <col min="8198" max="8198" width="23.7109375" style="70" customWidth="1"/>
    <col min="8199" max="8199" width="16.5703125" style="70" customWidth="1"/>
    <col min="8200" max="8200" width="18.28515625" style="70" customWidth="1"/>
    <col min="8201" max="8201" width="10.7109375" style="70" customWidth="1"/>
    <col min="8202" max="8202" width="11.28515625" style="70" customWidth="1"/>
    <col min="8203" max="8203" width="10.7109375" style="70" customWidth="1"/>
    <col min="8204" max="8208" width="10" style="70" customWidth="1"/>
    <col min="8209" max="8211" width="11.5703125" style="70" customWidth="1"/>
    <col min="8212" max="8448" width="9.140625" style="70"/>
    <col min="8449" max="8449" width="5.7109375" style="70" customWidth="1"/>
    <col min="8450" max="8451" width="21.7109375" style="70" customWidth="1"/>
    <col min="8452" max="8452" width="21.85546875" style="70" customWidth="1"/>
    <col min="8453" max="8453" width="24.42578125" style="70" customWidth="1"/>
    <col min="8454" max="8454" width="23.7109375" style="70" customWidth="1"/>
    <col min="8455" max="8455" width="16.5703125" style="70" customWidth="1"/>
    <col min="8456" max="8456" width="18.28515625" style="70" customWidth="1"/>
    <col min="8457" max="8457" width="10.7109375" style="70" customWidth="1"/>
    <col min="8458" max="8458" width="11.28515625" style="70" customWidth="1"/>
    <col min="8459" max="8459" width="10.7109375" style="70" customWidth="1"/>
    <col min="8460" max="8464" width="10" style="70" customWidth="1"/>
    <col min="8465" max="8467" width="11.5703125" style="70" customWidth="1"/>
    <col min="8468" max="8704" width="9.140625" style="70"/>
    <col min="8705" max="8705" width="5.7109375" style="70" customWidth="1"/>
    <col min="8706" max="8707" width="21.7109375" style="70" customWidth="1"/>
    <col min="8708" max="8708" width="21.85546875" style="70" customWidth="1"/>
    <col min="8709" max="8709" width="24.42578125" style="70" customWidth="1"/>
    <col min="8710" max="8710" width="23.7109375" style="70" customWidth="1"/>
    <col min="8711" max="8711" width="16.5703125" style="70" customWidth="1"/>
    <col min="8712" max="8712" width="18.28515625" style="70" customWidth="1"/>
    <col min="8713" max="8713" width="10.7109375" style="70" customWidth="1"/>
    <col min="8714" max="8714" width="11.28515625" style="70" customWidth="1"/>
    <col min="8715" max="8715" width="10.7109375" style="70" customWidth="1"/>
    <col min="8716" max="8720" width="10" style="70" customWidth="1"/>
    <col min="8721" max="8723" width="11.5703125" style="70" customWidth="1"/>
    <col min="8724" max="8960" width="9.140625" style="70"/>
    <col min="8961" max="8961" width="5.7109375" style="70" customWidth="1"/>
    <col min="8962" max="8963" width="21.7109375" style="70" customWidth="1"/>
    <col min="8964" max="8964" width="21.85546875" style="70" customWidth="1"/>
    <col min="8965" max="8965" width="24.42578125" style="70" customWidth="1"/>
    <col min="8966" max="8966" width="23.7109375" style="70" customWidth="1"/>
    <col min="8967" max="8967" width="16.5703125" style="70" customWidth="1"/>
    <col min="8968" max="8968" width="18.28515625" style="70" customWidth="1"/>
    <col min="8969" max="8969" width="10.7109375" style="70" customWidth="1"/>
    <col min="8970" max="8970" width="11.28515625" style="70" customWidth="1"/>
    <col min="8971" max="8971" width="10.7109375" style="70" customWidth="1"/>
    <col min="8972" max="8976" width="10" style="70" customWidth="1"/>
    <col min="8977" max="8979" width="11.5703125" style="70" customWidth="1"/>
    <col min="8980" max="9216" width="9.140625" style="70"/>
    <col min="9217" max="9217" width="5.7109375" style="70" customWidth="1"/>
    <col min="9218" max="9219" width="21.7109375" style="70" customWidth="1"/>
    <col min="9220" max="9220" width="21.85546875" style="70" customWidth="1"/>
    <col min="9221" max="9221" width="24.42578125" style="70" customWidth="1"/>
    <col min="9222" max="9222" width="23.7109375" style="70" customWidth="1"/>
    <col min="9223" max="9223" width="16.5703125" style="70" customWidth="1"/>
    <col min="9224" max="9224" width="18.28515625" style="70" customWidth="1"/>
    <col min="9225" max="9225" width="10.7109375" style="70" customWidth="1"/>
    <col min="9226" max="9226" width="11.28515625" style="70" customWidth="1"/>
    <col min="9227" max="9227" width="10.7109375" style="70" customWidth="1"/>
    <col min="9228" max="9232" width="10" style="70" customWidth="1"/>
    <col min="9233" max="9235" width="11.5703125" style="70" customWidth="1"/>
    <col min="9236" max="9472" width="9.140625" style="70"/>
    <col min="9473" max="9473" width="5.7109375" style="70" customWidth="1"/>
    <col min="9474" max="9475" width="21.7109375" style="70" customWidth="1"/>
    <col min="9476" max="9476" width="21.85546875" style="70" customWidth="1"/>
    <col min="9477" max="9477" width="24.42578125" style="70" customWidth="1"/>
    <col min="9478" max="9478" width="23.7109375" style="70" customWidth="1"/>
    <col min="9479" max="9479" width="16.5703125" style="70" customWidth="1"/>
    <col min="9480" max="9480" width="18.28515625" style="70" customWidth="1"/>
    <col min="9481" max="9481" width="10.7109375" style="70" customWidth="1"/>
    <col min="9482" max="9482" width="11.28515625" style="70" customWidth="1"/>
    <col min="9483" max="9483" width="10.7109375" style="70" customWidth="1"/>
    <col min="9484" max="9488" width="10" style="70" customWidth="1"/>
    <col min="9489" max="9491" width="11.5703125" style="70" customWidth="1"/>
    <col min="9492" max="9728" width="9.140625" style="70"/>
    <col min="9729" max="9729" width="5.7109375" style="70" customWidth="1"/>
    <col min="9730" max="9731" width="21.7109375" style="70" customWidth="1"/>
    <col min="9732" max="9732" width="21.85546875" style="70" customWidth="1"/>
    <col min="9733" max="9733" width="24.42578125" style="70" customWidth="1"/>
    <col min="9734" max="9734" width="23.7109375" style="70" customWidth="1"/>
    <col min="9735" max="9735" width="16.5703125" style="70" customWidth="1"/>
    <col min="9736" max="9736" width="18.28515625" style="70" customWidth="1"/>
    <col min="9737" max="9737" width="10.7109375" style="70" customWidth="1"/>
    <col min="9738" max="9738" width="11.28515625" style="70" customWidth="1"/>
    <col min="9739" max="9739" width="10.7109375" style="70" customWidth="1"/>
    <col min="9740" max="9744" width="10" style="70" customWidth="1"/>
    <col min="9745" max="9747" width="11.5703125" style="70" customWidth="1"/>
    <col min="9748" max="9984" width="9.140625" style="70"/>
    <col min="9985" max="9985" width="5.7109375" style="70" customWidth="1"/>
    <col min="9986" max="9987" width="21.7109375" style="70" customWidth="1"/>
    <col min="9988" max="9988" width="21.85546875" style="70" customWidth="1"/>
    <col min="9989" max="9989" width="24.42578125" style="70" customWidth="1"/>
    <col min="9990" max="9990" width="23.7109375" style="70" customWidth="1"/>
    <col min="9991" max="9991" width="16.5703125" style="70" customWidth="1"/>
    <col min="9992" max="9992" width="18.28515625" style="70" customWidth="1"/>
    <col min="9993" max="9993" width="10.7109375" style="70" customWidth="1"/>
    <col min="9994" max="9994" width="11.28515625" style="70" customWidth="1"/>
    <col min="9995" max="9995" width="10.7109375" style="70" customWidth="1"/>
    <col min="9996" max="10000" width="10" style="70" customWidth="1"/>
    <col min="10001" max="10003" width="11.5703125" style="70" customWidth="1"/>
    <col min="10004" max="10240" width="9.140625" style="70"/>
    <col min="10241" max="10241" width="5.7109375" style="70" customWidth="1"/>
    <col min="10242" max="10243" width="21.7109375" style="70" customWidth="1"/>
    <col min="10244" max="10244" width="21.85546875" style="70" customWidth="1"/>
    <col min="10245" max="10245" width="24.42578125" style="70" customWidth="1"/>
    <col min="10246" max="10246" width="23.7109375" style="70" customWidth="1"/>
    <col min="10247" max="10247" width="16.5703125" style="70" customWidth="1"/>
    <col min="10248" max="10248" width="18.28515625" style="70" customWidth="1"/>
    <col min="10249" max="10249" width="10.7109375" style="70" customWidth="1"/>
    <col min="10250" max="10250" width="11.28515625" style="70" customWidth="1"/>
    <col min="10251" max="10251" width="10.7109375" style="70" customWidth="1"/>
    <col min="10252" max="10256" width="10" style="70" customWidth="1"/>
    <col min="10257" max="10259" width="11.5703125" style="70" customWidth="1"/>
    <col min="10260" max="10496" width="9.140625" style="70"/>
    <col min="10497" max="10497" width="5.7109375" style="70" customWidth="1"/>
    <col min="10498" max="10499" width="21.7109375" style="70" customWidth="1"/>
    <col min="10500" max="10500" width="21.85546875" style="70" customWidth="1"/>
    <col min="10501" max="10501" width="24.42578125" style="70" customWidth="1"/>
    <col min="10502" max="10502" width="23.7109375" style="70" customWidth="1"/>
    <col min="10503" max="10503" width="16.5703125" style="70" customWidth="1"/>
    <col min="10504" max="10504" width="18.28515625" style="70" customWidth="1"/>
    <col min="10505" max="10505" width="10.7109375" style="70" customWidth="1"/>
    <col min="10506" max="10506" width="11.28515625" style="70" customWidth="1"/>
    <col min="10507" max="10507" width="10.7109375" style="70" customWidth="1"/>
    <col min="10508" max="10512" width="10" style="70" customWidth="1"/>
    <col min="10513" max="10515" width="11.5703125" style="70" customWidth="1"/>
    <col min="10516" max="10752" width="9.140625" style="70"/>
    <col min="10753" max="10753" width="5.7109375" style="70" customWidth="1"/>
    <col min="10754" max="10755" width="21.7109375" style="70" customWidth="1"/>
    <col min="10756" max="10756" width="21.85546875" style="70" customWidth="1"/>
    <col min="10757" max="10757" width="24.42578125" style="70" customWidth="1"/>
    <col min="10758" max="10758" width="23.7109375" style="70" customWidth="1"/>
    <col min="10759" max="10759" width="16.5703125" style="70" customWidth="1"/>
    <col min="10760" max="10760" width="18.28515625" style="70" customWidth="1"/>
    <col min="10761" max="10761" width="10.7109375" style="70" customWidth="1"/>
    <col min="10762" max="10762" width="11.28515625" style="70" customWidth="1"/>
    <col min="10763" max="10763" width="10.7109375" style="70" customWidth="1"/>
    <col min="10764" max="10768" width="10" style="70" customWidth="1"/>
    <col min="10769" max="10771" width="11.5703125" style="70" customWidth="1"/>
    <col min="10772" max="11008" width="9.140625" style="70"/>
    <col min="11009" max="11009" width="5.7109375" style="70" customWidth="1"/>
    <col min="11010" max="11011" width="21.7109375" style="70" customWidth="1"/>
    <col min="11012" max="11012" width="21.85546875" style="70" customWidth="1"/>
    <col min="11013" max="11013" width="24.42578125" style="70" customWidth="1"/>
    <col min="11014" max="11014" width="23.7109375" style="70" customWidth="1"/>
    <col min="11015" max="11015" width="16.5703125" style="70" customWidth="1"/>
    <col min="11016" max="11016" width="18.28515625" style="70" customWidth="1"/>
    <col min="11017" max="11017" width="10.7109375" style="70" customWidth="1"/>
    <col min="11018" max="11018" width="11.28515625" style="70" customWidth="1"/>
    <col min="11019" max="11019" width="10.7109375" style="70" customWidth="1"/>
    <col min="11020" max="11024" width="10" style="70" customWidth="1"/>
    <col min="11025" max="11027" width="11.5703125" style="70" customWidth="1"/>
    <col min="11028" max="11264" width="9.140625" style="70"/>
    <col min="11265" max="11265" width="5.7109375" style="70" customWidth="1"/>
    <col min="11266" max="11267" width="21.7109375" style="70" customWidth="1"/>
    <col min="11268" max="11268" width="21.85546875" style="70" customWidth="1"/>
    <col min="11269" max="11269" width="24.42578125" style="70" customWidth="1"/>
    <col min="11270" max="11270" width="23.7109375" style="70" customWidth="1"/>
    <col min="11271" max="11271" width="16.5703125" style="70" customWidth="1"/>
    <col min="11272" max="11272" width="18.28515625" style="70" customWidth="1"/>
    <col min="11273" max="11273" width="10.7109375" style="70" customWidth="1"/>
    <col min="11274" max="11274" width="11.28515625" style="70" customWidth="1"/>
    <col min="11275" max="11275" width="10.7109375" style="70" customWidth="1"/>
    <col min="11276" max="11280" width="10" style="70" customWidth="1"/>
    <col min="11281" max="11283" width="11.5703125" style="70" customWidth="1"/>
    <col min="11284" max="11520" width="9.140625" style="70"/>
    <col min="11521" max="11521" width="5.7109375" style="70" customWidth="1"/>
    <col min="11522" max="11523" width="21.7109375" style="70" customWidth="1"/>
    <col min="11524" max="11524" width="21.85546875" style="70" customWidth="1"/>
    <col min="11525" max="11525" width="24.42578125" style="70" customWidth="1"/>
    <col min="11526" max="11526" width="23.7109375" style="70" customWidth="1"/>
    <col min="11527" max="11527" width="16.5703125" style="70" customWidth="1"/>
    <col min="11528" max="11528" width="18.28515625" style="70" customWidth="1"/>
    <col min="11529" max="11529" width="10.7109375" style="70" customWidth="1"/>
    <col min="11530" max="11530" width="11.28515625" style="70" customWidth="1"/>
    <col min="11531" max="11531" width="10.7109375" style="70" customWidth="1"/>
    <col min="11532" max="11536" width="10" style="70" customWidth="1"/>
    <col min="11537" max="11539" width="11.5703125" style="70" customWidth="1"/>
    <col min="11540" max="11776" width="9.140625" style="70"/>
    <col min="11777" max="11777" width="5.7109375" style="70" customWidth="1"/>
    <col min="11778" max="11779" width="21.7109375" style="70" customWidth="1"/>
    <col min="11780" max="11780" width="21.85546875" style="70" customWidth="1"/>
    <col min="11781" max="11781" width="24.42578125" style="70" customWidth="1"/>
    <col min="11782" max="11782" width="23.7109375" style="70" customWidth="1"/>
    <col min="11783" max="11783" width="16.5703125" style="70" customWidth="1"/>
    <col min="11784" max="11784" width="18.28515625" style="70" customWidth="1"/>
    <col min="11785" max="11785" width="10.7109375" style="70" customWidth="1"/>
    <col min="11786" max="11786" width="11.28515625" style="70" customWidth="1"/>
    <col min="11787" max="11787" width="10.7109375" style="70" customWidth="1"/>
    <col min="11788" max="11792" width="10" style="70" customWidth="1"/>
    <col min="11793" max="11795" width="11.5703125" style="70" customWidth="1"/>
    <col min="11796" max="12032" width="9.140625" style="70"/>
    <col min="12033" max="12033" width="5.7109375" style="70" customWidth="1"/>
    <col min="12034" max="12035" width="21.7109375" style="70" customWidth="1"/>
    <col min="12036" max="12036" width="21.85546875" style="70" customWidth="1"/>
    <col min="12037" max="12037" width="24.42578125" style="70" customWidth="1"/>
    <col min="12038" max="12038" width="23.7109375" style="70" customWidth="1"/>
    <col min="12039" max="12039" width="16.5703125" style="70" customWidth="1"/>
    <col min="12040" max="12040" width="18.28515625" style="70" customWidth="1"/>
    <col min="12041" max="12041" width="10.7109375" style="70" customWidth="1"/>
    <col min="12042" max="12042" width="11.28515625" style="70" customWidth="1"/>
    <col min="12043" max="12043" width="10.7109375" style="70" customWidth="1"/>
    <col min="12044" max="12048" width="10" style="70" customWidth="1"/>
    <col min="12049" max="12051" width="11.5703125" style="70" customWidth="1"/>
    <col min="12052" max="12288" width="9.140625" style="70"/>
    <col min="12289" max="12289" width="5.7109375" style="70" customWidth="1"/>
    <col min="12290" max="12291" width="21.7109375" style="70" customWidth="1"/>
    <col min="12292" max="12292" width="21.85546875" style="70" customWidth="1"/>
    <col min="12293" max="12293" width="24.42578125" style="70" customWidth="1"/>
    <col min="12294" max="12294" width="23.7109375" style="70" customWidth="1"/>
    <col min="12295" max="12295" width="16.5703125" style="70" customWidth="1"/>
    <col min="12296" max="12296" width="18.28515625" style="70" customWidth="1"/>
    <col min="12297" max="12297" width="10.7109375" style="70" customWidth="1"/>
    <col min="12298" max="12298" width="11.28515625" style="70" customWidth="1"/>
    <col min="12299" max="12299" width="10.7109375" style="70" customWidth="1"/>
    <col min="12300" max="12304" width="10" style="70" customWidth="1"/>
    <col min="12305" max="12307" width="11.5703125" style="70" customWidth="1"/>
    <col min="12308" max="12544" width="9.140625" style="70"/>
    <col min="12545" max="12545" width="5.7109375" style="70" customWidth="1"/>
    <col min="12546" max="12547" width="21.7109375" style="70" customWidth="1"/>
    <col min="12548" max="12548" width="21.85546875" style="70" customWidth="1"/>
    <col min="12549" max="12549" width="24.42578125" style="70" customWidth="1"/>
    <col min="12550" max="12550" width="23.7109375" style="70" customWidth="1"/>
    <col min="12551" max="12551" width="16.5703125" style="70" customWidth="1"/>
    <col min="12552" max="12552" width="18.28515625" style="70" customWidth="1"/>
    <col min="12553" max="12553" width="10.7109375" style="70" customWidth="1"/>
    <col min="12554" max="12554" width="11.28515625" style="70" customWidth="1"/>
    <col min="12555" max="12555" width="10.7109375" style="70" customWidth="1"/>
    <col min="12556" max="12560" width="10" style="70" customWidth="1"/>
    <col min="12561" max="12563" width="11.5703125" style="70" customWidth="1"/>
    <col min="12564" max="12800" width="9.140625" style="70"/>
    <col min="12801" max="12801" width="5.7109375" style="70" customWidth="1"/>
    <col min="12802" max="12803" width="21.7109375" style="70" customWidth="1"/>
    <col min="12804" max="12804" width="21.85546875" style="70" customWidth="1"/>
    <col min="12805" max="12805" width="24.42578125" style="70" customWidth="1"/>
    <col min="12806" max="12806" width="23.7109375" style="70" customWidth="1"/>
    <col min="12807" max="12807" width="16.5703125" style="70" customWidth="1"/>
    <col min="12808" max="12808" width="18.28515625" style="70" customWidth="1"/>
    <col min="12809" max="12809" width="10.7109375" style="70" customWidth="1"/>
    <col min="12810" max="12810" width="11.28515625" style="70" customWidth="1"/>
    <col min="12811" max="12811" width="10.7109375" style="70" customWidth="1"/>
    <col min="12812" max="12816" width="10" style="70" customWidth="1"/>
    <col min="12817" max="12819" width="11.5703125" style="70" customWidth="1"/>
    <col min="12820" max="13056" width="9.140625" style="70"/>
    <col min="13057" max="13057" width="5.7109375" style="70" customWidth="1"/>
    <col min="13058" max="13059" width="21.7109375" style="70" customWidth="1"/>
    <col min="13060" max="13060" width="21.85546875" style="70" customWidth="1"/>
    <col min="13061" max="13061" width="24.42578125" style="70" customWidth="1"/>
    <col min="13062" max="13062" width="23.7109375" style="70" customWidth="1"/>
    <col min="13063" max="13063" width="16.5703125" style="70" customWidth="1"/>
    <col min="13064" max="13064" width="18.28515625" style="70" customWidth="1"/>
    <col min="13065" max="13065" width="10.7109375" style="70" customWidth="1"/>
    <col min="13066" max="13066" width="11.28515625" style="70" customWidth="1"/>
    <col min="13067" max="13067" width="10.7109375" style="70" customWidth="1"/>
    <col min="13068" max="13072" width="10" style="70" customWidth="1"/>
    <col min="13073" max="13075" width="11.5703125" style="70" customWidth="1"/>
    <col min="13076" max="13312" width="9.140625" style="70"/>
    <col min="13313" max="13313" width="5.7109375" style="70" customWidth="1"/>
    <col min="13314" max="13315" width="21.7109375" style="70" customWidth="1"/>
    <col min="13316" max="13316" width="21.85546875" style="70" customWidth="1"/>
    <col min="13317" max="13317" width="24.42578125" style="70" customWidth="1"/>
    <col min="13318" max="13318" width="23.7109375" style="70" customWidth="1"/>
    <col min="13319" max="13319" width="16.5703125" style="70" customWidth="1"/>
    <col min="13320" max="13320" width="18.28515625" style="70" customWidth="1"/>
    <col min="13321" max="13321" width="10.7109375" style="70" customWidth="1"/>
    <col min="13322" max="13322" width="11.28515625" style="70" customWidth="1"/>
    <col min="13323" max="13323" width="10.7109375" style="70" customWidth="1"/>
    <col min="13324" max="13328" width="10" style="70" customWidth="1"/>
    <col min="13329" max="13331" width="11.5703125" style="70" customWidth="1"/>
    <col min="13332" max="13568" width="9.140625" style="70"/>
    <col min="13569" max="13569" width="5.7109375" style="70" customWidth="1"/>
    <col min="13570" max="13571" width="21.7109375" style="70" customWidth="1"/>
    <col min="13572" max="13572" width="21.85546875" style="70" customWidth="1"/>
    <col min="13573" max="13573" width="24.42578125" style="70" customWidth="1"/>
    <col min="13574" max="13574" width="23.7109375" style="70" customWidth="1"/>
    <col min="13575" max="13575" width="16.5703125" style="70" customWidth="1"/>
    <col min="13576" max="13576" width="18.28515625" style="70" customWidth="1"/>
    <col min="13577" max="13577" width="10.7109375" style="70" customWidth="1"/>
    <col min="13578" max="13578" width="11.28515625" style="70" customWidth="1"/>
    <col min="13579" max="13579" width="10.7109375" style="70" customWidth="1"/>
    <col min="13580" max="13584" width="10" style="70" customWidth="1"/>
    <col min="13585" max="13587" width="11.5703125" style="70" customWidth="1"/>
    <col min="13588" max="13824" width="9.140625" style="70"/>
    <col min="13825" max="13825" width="5.7109375" style="70" customWidth="1"/>
    <col min="13826" max="13827" width="21.7109375" style="70" customWidth="1"/>
    <col min="13828" max="13828" width="21.85546875" style="70" customWidth="1"/>
    <col min="13829" max="13829" width="24.42578125" style="70" customWidth="1"/>
    <col min="13830" max="13830" width="23.7109375" style="70" customWidth="1"/>
    <col min="13831" max="13831" width="16.5703125" style="70" customWidth="1"/>
    <col min="13832" max="13832" width="18.28515625" style="70" customWidth="1"/>
    <col min="13833" max="13833" width="10.7109375" style="70" customWidth="1"/>
    <col min="13834" max="13834" width="11.28515625" style="70" customWidth="1"/>
    <col min="13835" max="13835" width="10.7109375" style="70" customWidth="1"/>
    <col min="13836" max="13840" width="10" style="70" customWidth="1"/>
    <col min="13841" max="13843" width="11.5703125" style="70" customWidth="1"/>
    <col min="13844" max="14080" width="9.140625" style="70"/>
    <col min="14081" max="14081" width="5.7109375" style="70" customWidth="1"/>
    <col min="14082" max="14083" width="21.7109375" style="70" customWidth="1"/>
    <col min="14084" max="14084" width="21.85546875" style="70" customWidth="1"/>
    <col min="14085" max="14085" width="24.42578125" style="70" customWidth="1"/>
    <col min="14086" max="14086" width="23.7109375" style="70" customWidth="1"/>
    <col min="14087" max="14087" width="16.5703125" style="70" customWidth="1"/>
    <col min="14088" max="14088" width="18.28515625" style="70" customWidth="1"/>
    <col min="14089" max="14089" width="10.7109375" style="70" customWidth="1"/>
    <col min="14090" max="14090" width="11.28515625" style="70" customWidth="1"/>
    <col min="14091" max="14091" width="10.7109375" style="70" customWidth="1"/>
    <col min="14092" max="14096" width="10" style="70" customWidth="1"/>
    <col min="14097" max="14099" width="11.5703125" style="70" customWidth="1"/>
    <col min="14100" max="14336" width="9.140625" style="70"/>
    <col min="14337" max="14337" width="5.7109375" style="70" customWidth="1"/>
    <col min="14338" max="14339" width="21.7109375" style="70" customWidth="1"/>
    <col min="14340" max="14340" width="21.85546875" style="70" customWidth="1"/>
    <col min="14341" max="14341" width="24.42578125" style="70" customWidth="1"/>
    <col min="14342" max="14342" width="23.7109375" style="70" customWidth="1"/>
    <col min="14343" max="14343" width="16.5703125" style="70" customWidth="1"/>
    <col min="14344" max="14344" width="18.28515625" style="70" customWidth="1"/>
    <col min="14345" max="14345" width="10.7109375" style="70" customWidth="1"/>
    <col min="14346" max="14346" width="11.28515625" style="70" customWidth="1"/>
    <col min="14347" max="14347" width="10.7109375" style="70" customWidth="1"/>
    <col min="14348" max="14352" width="10" style="70" customWidth="1"/>
    <col min="14353" max="14355" width="11.5703125" style="70" customWidth="1"/>
    <col min="14356" max="14592" width="9.140625" style="70"/>
    <col min="14593" max="14593" width="5.7109375" style="70" customWidth="1"/>
    <col min="14594" max="14595" width="21.7109375" style="70" customWidth="1"/>
    <col min="14596" max="14596" width="21.85546875" style="70" customWidth="1"/>
    <col min="14597" max="14597" width="24.42578125" style="70" customWidth="1"/>
    <col min="14598" max="14598" width="23.7109375" style="70" customWidth="1"/>
    <col min="14599" max="14599" width="16.5703125" style="70" customWidth="1"/>
    <col min="14600" max="14600" width="18.28515625" style="70" customWidth="1"/>
    <col min="14601" max="14601" width="10.7109375" style="70" customWidth="1"/>
    <col min="14602" max="14602" width="11.28515625" style="70" customWidth="1"/>
    <col min="14603" max="14603" width="10.7109375" style="70" customWidth="1"/>
    <col min="14604" max="14608" width="10" style="70" customWidth="1"/>
    <col min="14609" max="14611" width="11.5703125" style="70" customWidth="1"/>
    <col min="14612" max="14848" width="9.140625" style="70"/>
    <col min="14849" max="14849" width="5.7109375" style="70" customWidth="1"/>
    <col min="14850" max="14851" width="21.7109375" style="70" customWidth="1"/>
    <col min="14852" max="14852" width="21.85546875" style="70" customWidth="1"/>
    <col min="14853" max="14853" width="24.42578125" style="70" customWidth="1"/>
    <col min="14854" max="14854" width="23.7109375" style="70" customWidth="1"/>
    <col min="14855" max="14855" width="16.5703125" style="70" customWidth="1"/>
    <col min="14856" max="14856" width="18.28515625" style="70" customWidth="1"/>
    <col min="14857" max="14857" width="10.7109375" style="70" customWidth="1"/>
    <col min="14858" max="14858" width="11.28515625" style="70" customWidth="1"/>
    <col min="14859" max="14859" width="10.7109375" style="70" customWidth="1"/>
    <col min="14860" max="14864" width="10" style="70" customWidth="1"/>
    <col min="14865" max="14867" width="11.5703125" style="70" customWidth="1"/>
    <col min="14868" max="15104" width="9.140625" style="70"/>
    <col min="15105" max="15105" width="5.7109375" style="70" customWidth="1"/>
    <col min="15106" max="15107" width="21.7109375" style="70" customWidth="1"/>
    <col min="15108" max="15108" width="21.85546875" style="70" customWidth="1"/>
    <col min="15109" max="15109" width="24.42578125" style="70" customWidth="1"/>
    <col min="15110" max="15110" width="23.7109375" style="70" customWidth="1"/>
    <col min="15111" max="15111" width="16.5703125" style="70" customWidth="1"/>
    <col min="15112" max="15112" width="18.28515625" style="70" customWidth="1"/>
    <col min="15113" max="15113" width="10.7109375" style="70" customWidth="1"/>
    <col min="15114" max="15114" width="11.28515625" style="70" customWidth="1"/>
    <col min="15115" max="15115" width="10.7109375" style="70" customWidth="1"/>
    <col min="15116" max="15120" width="10" style="70" customWidth="1"/>
    <col min="15121" max="15123" width="11.5703125" style="70" customWidth="1"/>
    <col min="15124" max="15360" width="9.140625" style="70"/>
    <col min="15361" max="15361" width="5.7109375" style="70" customWidth="1"/>
    <col min="15362" max="15363" width="21.7109375" style="70" customWidth="1"/>
    <col min="15364" max="15364" width="21.85546875" style="70" customWidth="1"/>
    <col min="15365" max="15365" width="24.42578125" style="70" customWidth="1"/>
    <col min="15366" max="15366" width="23.7109375" style="70" customWidth="1"/>
    <col min="15367" max="15367" width="16.5703125" style="70" customWidth="1"/>
    <col min="15368" max="15368" width="18.28515625" style="70" customWidth="1"/>
    <col min="15369" max="15369" width="10.7109375" style="70" customWidth="1"/>
    <col min="15370" max="15370" width="11.28515625" style="70" customWidth="1"/>
    <col min="15371" max="15371" width="10.7109375" style="70" customWidth="1"/>
    <col min="15372" max="15376" width="10" style="70" customWidth="1"/>
    <col min="15377" max="15379" width="11.5703125" style="70" customWidth="1"/>
    <col min="15380" max="15616" width="9.140625" style="70"/>
    <col min="15617" max="15617" width="5.7109375" style="70" customWidth="1"/>
    <col min="15618" max="15619" width="21.7109375" style="70" customWidth="1"/>
    <col min="15620" max="15620" width="21.85546875" style="70" customWidth="1"/>
    <col min="15621" max="15621" width="24.42578125" style="70" customWidth="1"/>
    <col min="15622" max="15622" width="23.7109375" style="70" customWidth="1"/>
    <col min="15623" max="15623" width="16.5703125" style="70" customWidth="1"/>
    <col min="15624" max="15624" width="18.28515625" style="70" customWidth="1"/>
    <col min="15625" max="15625" width="10.7109375" style="70" customWidth="1"/>
    <col min="15626" max="15626" width="11.28515625" style="70" customWidth="1"/>
    <col min="15627" max="15627" width="10.7109375" style="70" customWidth="1"/>
    <col min="15628" max="15632" width="10" style="70" customWidth="1"/>
    <col min="15633" max="15635" width="11.5703125" style="70" customWidth="1"/>
    <col min="15636" max="15872" width="9.140625" style="70"/>
    <col min="15873" max="15873" width="5.7109375" style="70" customWidth="1"/>
    <col min="15874" max="15875" width="21.7109375" style="70" customWidth="1"/>
    <col min="15876" max="15876" width="21.85546875" style="70" customWidth="1"/>
    <col min="15877" max="15877" width="24.42578125" style="70" customWidth="1"/>
    <col min="15878" max="15878" width="23.7109375" style="70" customWidth="1"/>
    <col min="15879" max="15879" width="16.5703125" style="70" customWidth="1"/>
    <col min="15880" max="15880" width="18.28515625" style="70" customWidth="1"/>
    <col min="15881" max="15881" width="10.7109375" style="70" customWidth="1"/>
    <col min="15882" max="15882" width="11.28515625" style="70" customWidth="1"/>
    <col min="15883" max="15883" width="10.7109375" style="70" customWidth="1"/>
    <col min="15884" max="15888" width="10" style="70" customWidth="1"/>
    <col min="15889" max="15891" width="11.5703125" style="70" customWidth="1"/>
    <col min="15892" max="16128" width="9.140625" style="70"/>
    <col min="16129" max="16129" width="5.7109375" style="70" customWidth="1"/>
    <col min="16130" max="16131" width="21.7109375" style="70" customWidth="1"/>
    <col min="16132" max="16132" width="21.85546875" style="70" customWidth="1"/>
    <col min="16133" max="16133" width="24.42578125" style="70" customWidth="1"/>
    <col min="16134" max="16134" width="23.7109375" style="70" customWidth="1"/>
    <col min="16135" max="16135" width="16.5703125" style="70" customWidth="1"/>
    <col min="16136" max="16136" width="18.28515625" style="70" customWidth="1"/>
    <col min="16137" max="16137" width="10.7109375" style="70" customWidth="1"/>
    <col min="16138" max="16138" width="11.28515625" style="70" customWidth="1"/>
    <col min="16139" max="16139" width="10.7109375" style="70" customWidth="1"/>
    <col min="16140" max="16144" width="10" style="70" customWidth="1"/>
    <col min="16145" max="16147" width="11.5703125" style="70" customWidth="1"/>
    <col min="16148" max="16384" width="9.140625" style="70"/>
  </cols>
  <sheetData>
    <row r="1" spans="1:19" ht="15.75" x14ac:dyDescent="0.25">
      <c r="A1" s="289" t="s">
        <v>1114</v>
      </c>
    </row>
    <row r="3" spans="1:19" ht="15.75" x14ac:dyDescent="0.25">
      <c r="A3" s="586" t="s">
        <v>786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</row>
    <row r="4" spans="1:19" ht="15.75" x14ac:dyDescent="0.25">
      <c r="A4" s="222"/>
      <c r="B4" s="222"/>
      <c r="C4" s="222"/>
      <c r="D4" s="222"/>
      <c r="E4" s="587"/>
      <c r="F4" s="587"/>
      <c r="G4" s="587" t="str">
        <f>'1'!$E$5</f>
        <v>KABUPATEN/KOTA</v>
      </c>
      <c r="H4" s="588" t="str">
        <f>'1'!$F$5</f>
        <v>….......</v>
      </c>
      <c r="I4" s="222"/>
      <c r="J4" s="222"/>
      <c r="K4" s="222"/>
      <c r="L4" s="587"/>
      <c r="M4" s="587"/>
      <c r="N4" s="587"/>
      <c r="O4" s="587"/>
      <c r="P4" s="587"/>
      <c r="Q4" s="587"/>
      <c r="R4" s="587"/>
      <c r="S4" s="587"/>
    </row>
    <row r="5" spans="1:19" ht="15.75" x14ac:dyDescent="0.25">
      <c r="A5" s="222"/>
      <c r="B5" s="222"/>
      <c r="C5" s="222"/>
      <c r="D5" s="222"/>
      <c r="E5" s="587"/>
      <c r="F5" s="587"/>
      <c r="G5" s="587" t="str">
        <f>'1'!$E$6</f>
        <v>TAHUN</v>
      </c>
      <c r="H5" s="588" t="str">
        <f>'1'!$F$6</f>
        <v>….......</v>
      </c>
      <c r="I5" s="222"/>
      <c r="J5" s="222"/>
      <c r="K5" s="222"/>
      <c r="L5" s="587"/>
      <c r="M5" s="587"/>
      <c r="N5" s="587"/>
      <c r="O5" s="587"/>
      <c r="P5" s="587"/>
      <c r="Q5" s="587"/>
      <c r="R5" s="587"/>
      <c r="S5" s="587"/>
    </row>
    <row r="6" spans="1:19" ht="15.75" thickBot="1" x14ac:dyDescent="0.3">
      <c r="A6" s="109"/>
      <c r="B6" s="109"/>
      <c r="C6" s="109"/>
      <c r="D6" s="109"/>
      <c r="E6" s="71"/>
      <c r="F6" s="71"/>
      <c r="G6" s="71"/>
      <c r="H6" s="109"/>
      <c r="I6" s="109"/>
      <c r="J6" s="71"/>
      <c r="K6" s="71"/>
      <c r="L6" s="71"/>
      <c r="M6" s="71"/>
      <c r="N6" s="71"/>
      <c r="O6" s="71"/>
      <c r="P6" s="71"/>
      <c r="Q6" s="71"/>
      <c r="R6" s="71"/>
      <c r="S6" s="71"/>
    </row>
    <row r="7" spans="1:19" ht="29.25" customHeight="1" x14ac:dyDescent="0.25">
      <c r="A7" s="1070" t="s">
        <v>2</v>
      </c>
      <c r="B7" s="1070" t="s">
        <v>254</v>
      </c>
      <c r="C7" s="1070" t="s">
        <v>409</v>
      </c>
      <c r="D7" s="1084" t="s">
        <v>701</v>
      </c>
      <c r="E7" s="1071" t="s">
        <v>787</v>
      </c>
      <c r="F7" s="1071"/>
      <c r="G7" s="1071"/>
      <c r="H7" s="1084" t="s">
        <v>788</v>
      </c>
      <c r="I7" s="1132" t="s">
        <v>789</v>
      </c>
      <c r="J7" s="1133"/>
      <c r="K7" s="1133"/>
      <c r="L7" s="1133"/>
      <c r="M7" s="1133"/>
      <c r="N7" s="1133"/>
      <c r="O7" s="1133"/>
      <c r="P7" s="1133"/>
      <c r="Q7" s="1078" t="s">
        <v>790</v>
      </c>
      <c r="R7" s="1311"/>
      <c r="S7" s="1312"/>
    </row>
    <row r="8" spans="1:19" ht="17.25" customHeight="1" x14ac:dyDescent="0.25">
      <c r="A8" s="1070"/>
      <c r="B8" s="1070"/>
      <c r="C8" s="1070"/>
      <c r="D8" s="1089"/>
      <c r="E8" s="1089" t="s">
        <v>366</v>
      </c>
      <c r="F8" s="1089" t="s">
        <v>791</v>
      </c>
      <c r="G8" s="1089" t="s">
        <v>792</v>
      </c>
      <c r="H8" s="1089"/>
      <c r="I8" s="1329" t="s">
        <v>793</v>
      </c>
      <c r="J8" s="1330"/>
      <c r="K8" s="1329" t="s">
        <v>794</v>
      </c>
      <c r="L8" s="1330"/>
      <c r="M8" s="1329" t="s">
        <v>256</v>
      </c>
      <c r="N8" s="1331"/>
      <c r="O8" s="1330"/>
      <c r="P8" s="1329" t="s">
        <v>526</v>
      </c>
      <c r="Q8" s="1078"/>
      <c r="R8" s="1311"/>
      <c r="S8" s="1312"/>
    </row>
    <row r="9" spans="1:19" ht="32.25" customHeight="1" x14ac:dyDescent="0.25">
      <c r="A9" s="1070"/>
      <c r="B9" s="1070"/>
      <c r="C9" s="1070"/>
      <c r="D9" s="1089"/>
      <c r="E9" s="1089"/>
      <c r="F9" s="1089"/>
      <c r="G9" s="1089"/>
      <c r="H9" s="1089"/>
      <c r="I9" s="1079"/>
      <c r="J9" s="1131"/>
      <c r="K9" s="1079"/>
      <c r="L9" s="1131"/>
      <c r="M9" s="1079"/>
      <c r="N9" s="1272"/>
      <c r="O9" s="1131"/>
      <c r="P9" s="1078"/>
      <c r="Q9" s="1079"/>
      <c r="R9" s="1272"/>
      <c r="S9" s="1131"/>
    </row>
    <row r="10" spans="1:19" ht="40.15" customHeight="1" x14ac:dyDescent="0.25">
      <c r="A10" s="1071"/>
      <c r="B10" s="1071"/>
      <c r="C10" s="1071"/>
      <c r="D10" s="1077"/>
      <c r="E10" s="1077"/>
      <c r="F10" s="1077"/>
      <c r="G10" s="1077"/>
      <c r="H10" s="1077"/>
      <c r="I10" s="763" t="s">
        <v>6</v>
      </c>
      <c r="J10" s="763" t="s">
        <v>7</v>
      </c>
      <c r="K10" s="763" t="s">
        <v>6</v>
      </c>
      <c r="L10" s="763" t="s">
        <v>7</v>
      </c>
      <c r="M10" s="763" t="s">
        <v>6</v>
      </c>
      <c r="N10" s="763" t="s">
        <v>7</v>
      </c>
      <c r="O10" s="763" t="s">
        <v>8</v>
      </c>
      <c r="P10" s="1077"/>
      <c r="Q10" s="761" t="s">
        <v>6</v>
      </c>
      <c r="R10" s="761" t="s">
        <v>7</v>
      </c>
      <c r="S10" s="761" t="s">
        <v>8</v>
      </c>
    </row>
    <row r="11" spans="1:19" s="908" customFormat="1" ht="12" x14ac:dyDescent="0.25">
      <c r="A11" s="906">
        <v>1</v>
      </c>
      <c r="B11" s="907">
        <v>2</v>
      </c>
      <c r="C11" s="906">
        <v>3</v>
      </c>
      <c r="D11" s="907">
        <v>4</v>
      </c>
      <c r="E11" s="906">
        <v>5</v>
      </c>
      <c r="F11" s="907">
        <v>6</v>
      </c>
      <c r="G11" s="906">
        <v>7</v>
      </c>
      <c r="H11" s="907">
        <v>8</v>
      </c>
      <c r="I11" s="906">
        <v>9</v>
      </c>
      <c r="J11" s="907">
        <v>10</v>
      </c>
      <c r="K11" s="906">
        <v>11</v>
      </c>
      <c r="L11" s="907">
        <v>12</v>
      </c>
      <c r="M11" s="906">
        <v>13</v>
      </c>
      <c r="N11" s="907">
        <v>14</v>
      </c>
      <c r="O11" s="906">
        <v>15</v>
      </c>
      <c r="P11" s="907">
        <v>16</v>
      </c>
      <c r="Q11" s="906">
        <v>17</v>
      </c>
      <c r="R11" s="907">
        <v>18</v>
      </c>
      <c r="S11" s="906">
        <v>19</v>
      </c>
    </row>
    <row r="12" spans="1:19" ht="20.100000000000001" customHeight="1" x14ac:dyDescent="0.25">
      <c r="A12" s="560">
        <v>1</v>
      </c>
      <c r="B12" s="130">
        <f>'9'!B9</f>
        <v>0</v>
      </c>
      <c r="C12" s="130">
        <f>'9'!C9</f>
        <v>0</v>
      </c>
      <c r="D12" s="241"/>
      <c r="E12" s="243"/>
      <c r="F12" s="407"/>
      <c r="G12" s="353" t="e">
        <f>F12/E12*100</f>
        <v>#DIV/0!</v>
      </c>
      <c r="H12" s="241">
        <f>D12*$D$37/100</f>
        <v>0</v>
      </c>
      <c r="I12" s="243"/>
      <c r="J12" s="243"/>
      <c r="K12" s="243"/>
      <c r="L12" s="408"/>
      <c r="M12" s="241">
        <f>I12+K12</f>
        <v>0</v>
      </c>
      <c r="N12" s="241">
        <f>J12+L12</f>
        <v>0</v>
      </c>
      <c r="O12" s="409">
        <f>M12+N12</f>
        <v>0</v>
      </c>
      <c r="P12" s="351" t="e">
        <f t="shared" ref="P12:P31" si="0">O12/H12*100</f>
        <v>#DIV/0!</v>
      </c>
      <c r="Q12" s="407"/>
      <c r="R12" s="408"/>
      <c r="S12" s="243">
        <f>Q12+R12</f>
        <v>0</v>
      </c>
    </row>
    <row r="13" spans="1:19" ht="20.100000000000001" customHeight="1" x14ac:dyDescent="0.25">
      <c r="A13" s="556">
        <v>2</v>
      </c>
      <c r="B13" s="130">
        <f>'9'!B10</f>
        <v>0</v>
      </c>
      <c r="C13" s="130">
        <f>'9'!C10</f>
        <v>0</v>
      </c>
      <c r="D13" s="241"/>
      <c r="E13" s="241"/>
      <c r="F13" s="200"/>
      <c r="G13" s="353" t="e">
        <f t="shared" ref="G13:G31" si="1">F13/E13*100</f>
        <v>#DIV/0!</v>
      </c>
      <c r="H13" s="241">
        <f t="shared" ref="H13:H31" si="2">D13*$D$37/100</f>
        <v>0</v>
      </c>
      <c r="I13" s="241"/>
      <c r="J13" s="241"/>
      <c r="K13" s="241"/>
      <c r="L13" s="409"/>
      <c r="M13" s="241">
        <f t="shared" ref="M13:M31" si="3">I13+K13</f>
        <v>0</v>
      </c>
      <c r="N13" s="241">
        <f t="shared" ref="N13:N31" si="4">J13+L13</f>
        <v>0</v>
      </c>
      <c r="O13" s="409">
        <f t="shared" ref="O13:O31" si="5">M13+N13</f>
        <v>0</v>
      </c>
      <c r="P13" s="324" t="e">
        <f t="shared" si="0"/>
        <v>#DIV/0!</v>
      </c>
      <c r="Q13" s="200"/>
      <c r="R13" s="409"/>
      <c r="S13" s="241">
        <f t="shared" ref="S13:S31" si="6">Q13+R13</f>
        <v>0</v>
      </c>
    </row>
    <row r="14" spans="1:19" ht="20.100000000000001" customHeight="1" x14ac:dyDescent="0.25">
      <c r="A14" s="556">
        <v>3</v>
      </c>
      <c r="B14" s="130">
        <f>'9'!B11</f>
        <v>0</v>
      </c>
      <c r="C14" s="130">
        <f>'9'!C11</f>
        <v>0</v>
      </c>
      <c r="D14" s="241"/>
      <c r="E14" s="241"/>
      <c r="F14" s="200"/>
      <c r="G14" s="353" t="e">
        <f t="shared" si="1"/>
        <v>#DIV/0!</v>
      </c>
      <c r="H14" s="241">
        <f t="shared" si="2"/>
        <v>0</v>
      </c>
      <c r="I14" s="241"/>
      <c r="J14" s="241"/>
      <c r="K14" s="241"/>
      <c r="L14" s="409"/>
      <c r="M14" s="241">
        <f t="shared" si="3"/>
        <v>0</v>
      </c>
      <c r="N14" s="241">
        <f t="shared" si="4"/>
        <v>0</v>
      </c>
      <c r="O14" s="409">
        <f t="shared" si="5"/>
        <v>0</v>
      </c>
      <c r="P14" s="324" t="e">
        <f t="shared" si="0"/>
        <v>#DIV/0!</v>
      </c>
      <c r="Q14" s="200"/>
      <c r="R14" s="409"/>
      <c r="S14" s="241">
        <f t="shared" si="6"/>
        <v>0</v>
      </c>
    </row>
    <row r="15" spans="1:19" ht="20.100000000000001" customHeight="1" x14ac:dyDescent="0.25">
      <c r="A15" s="556">
        <v>4</v>
      </c>
      <c r="B15" s="130">
        <f>'9'!B12</f>
        <v>0</v>
      </c>
      <c r="C15" s="130">
        <f>'9'!C12</f>
        <v>0</v>
      </c>
      <c r="D15" s="241"/>
      <c r="E15" s="241"/>
      <c r="F15" s="200"/>
      <c r="G15" s="353" t="e">
        <f t="shared" si="1"/>
        <v>#DIV/0!</v>
      </c>
      <c r="H15" s="241">
        <f t="shared" si="2"/>
        <v>0</v>
      </c>
      <c r="I15" s="241"/>
      <c r="J15" s="241"/>
      <c r="K15" s="241"/>
      <c r="L15" s="409"/>
      <c r="M15" s="241">
        <f t="shared" si="3"/>
        <v>0</v>
      </c>
      <c r="N15" s="241">
        <f t="shared" si="4"/>
        <v>0</v>
      </c>
      <c r="O15" s="409">
        <f t="shared" si="5"/>
        <v>0</v>
      </c>
      <c r="P15" s="324" t="e">
        <f t="shared" si="0"/>
        <v>#DIV/0!</v>
      </c>
      <c r="Q15" s="200"/>
      <c r="R15" s="409"/>
      <c r="S15" s="241">
        <f t="shared" si="6"/>
        <v>0</v>
      </c>
    </row>
    <row r="16" spans="1:19" ht="20.100000000000001" customHeight="1" x14ac:dyDescent="0.25">
      <c r="A16" s="556">
        <v>5</v>
      </c>
      <c r="B16" s="130">
        <f>'9'!B13</f>
        <v>0</v>
      </c>
      <c r="C16" s="130">
        <f>'9'!C13</f>
        <v>0</v>
      </c>
      <c r="D16" s="241"/>
      <c r="E16" s="241"/>
      <c r="F16" s="200"/>
      <c r="G16" s="353" t="e">
        <f t="shared" si="1"/>
        <v>#DIV/0!</v>
      </c>
      <c r="H16" s="241">
        <f t="shared" si="2"/>
        <v>0</v>
      </c>
      <c r="I16" s="241"/>
      <c r="J16" s="241"/>
      <c r="K16" s="241"/>
      <c r="L16" s="409"/>
      <c r="M16" s="241">
        <f t="shared" si="3"/>
        <v>0</v>
      </c>
      <c r="N16" s="241">
        <f t="shared" si="4"/>
        <v>0</v>
      </c>
      <c r="O16" s="409">
        <f t="shared" si="5"/>
        <v>0</v>
      </c>
      <c r="P16" s="324" t="e">
        <f t="shared" si="0"/>
        <v>#DIV/0!</v>
      </c>
      <c r="Q16" s="200"/>
      <c r="R16" s="409"/>
      <c r="S16" s="241">
        <f t="shared" si="6"/>
        <v>0</v>
      </c>
    </row>
    <row r="17" spans="1:19" ht="20.100000000000001" customHeight="1" x14ac:dyDescent="0.25">
      <c r="A17" s="556">
        <v>6</v>
      </c>
      <c r="B17" s="130">
        <f>'9'!B14</f>
        <v>0</v>
      </c>
      <c r="C17" s="130">
        <f>'9'!C14</f>
        <v>0</v>
      </c>
      <c r="D17" s="241"/>
      <c r="E17" s="241"/>
      <c r="F17" s="200"/>
      <c r="G17" s="353" t="e">
        <f t="shared" si="1"/>
        <v>#DIV/0!</v>
      </c>
      <c r="H17" s="241">
        <f t="shared" si="2"/>
        <v>0</v>
      </c>
      <c r="I17" s="241"/>
      <c r="J17" s="241"/>
      <c r="K17" s="241"/>
      <c r="L17" s="409"/>
      <c r="M17" s="241">
        <f t="shared" si="3"/>
        <v>0</v>
      </c>
      <c r="N17" s="241">
        <f t="shared" si="4"/>
        <v>0</v>
      </c>
      <c r="O17" s="409">
        <f t="shared" si="5"/>
        <v>0</v>
      </c>
      <c r="P17" s="324" t="e">
        <f t="shared" si="0"/>
        <v>#DIV/0!</v>
      </c>
      <c r="Q17" s="200"/>
      <c r="R17" s="409"/>
      <c r="S17" s="241">
        <f t="shared" si="6"/>
        <v>0</v>
      </c>
    </row>
    <row r="18" spans="1:19" ht="20.100000000000001" customHeight="1" x14ac:dyDescent="0.25">
      <c r="A18" s="556">
        <v>7</v>
      </c>
      <c r="B18" s="130">
        <f>'9'!B15</f>
        <v>0</v>
      </c>
      <c r="C18" s="130">
        <f>'9'!C15</f>
        <v>0</v>
      </c>
      <c r="D18" s="241"/>
      <c r="E18" s="241"/>
      <c r="F18" s="200"/>
      <c r="G18" s="353" t="e">
        <f t="shared" si="1"/>
        <v>#DIV/0!</v>
      </c>
      <c r="H18" s="241">
        <f t="shared" si="2"/>
        <v>0</v>
      </c>
      <c r="I18" s="241"/>
      <c r="J18" s="241"/>
      <c r="K18" s="241"/>
      <c r="L18" s="409"/>
      <c r="M18" s="241">
        <f t="shared" si="3"/>
        <v>0</v>
      </c>
      <c r="N18" s="241">
        <f t="shared" si="4"/>
        <v>0</v>
      </c>
      <c r="O18" s="409">
        <f t="shared" si="5"/>
        <v>0</v>
      </c>
      <c r="P18" s="324" t="e">
        <f t="shared" si="0"/>
        <v>#DIV/0!</v>
      </c>
      <c r="Q18" s="200"/>
      <c r="R18" s="409"/>
      <c r="S18" s="241">
        <f t="shared" si="6"/>
        <v>0</v>
      </c>
    </row>
    <row r="19" spans="1:19" ht="20.100000000000001" customHeight="1" x14ac:dyDescent="0.25">
      <c r="A19" s="556">
        <v>8</v>
      </c>
      <c r="B19" s="130">
        <f>'9'!B16</f>
        <v>0</v>
      </c>
      <c r="C19" s="130">
        <f>'9'!C16</f>
        <v>0</v>
      </c>
      <c r="D19" s="241"/>
      <c r="E19" s="241"/>
      <c r="F19" s="200"/>
      <c r="G19" s="353" t="e">
        <f t="shared" si="1"/>
        <v>#DIV/0!</v>
      </c>
      <c r="H19" s="241">
        <f t="shared" si="2"/>
        <v>0</v>
      </c>
      <c r="I19" s="241"/>
      <c r="J19" s="241"/>
      <c r="K19" s="241"/>
      <c r="L19" s="409"/>
      <c r="M19" s="241">
        <f t="shared" si="3"/>
        <v>0</v>
      </c>
      <c r="N19" s="241">
        <f t="shared" si="4"/>
        <v>0</v>
      </c>
      <c r="O19" s="409">
        <f t="shared" si="5"/>
        <v>0</v>
      </c>
      <c r="P19" s="324" t="e">
        <f t="shared" si="0"/>
        <v>#DIV/0!</v>
      </c>
      <c r="Q19" s="200"/>
      <c r="R19" s="409"/>
      <c r="S19" s="241">
        <f t="shared" si="6"/>
        <v>0</v>
      </c>
    </row>
    <row r="20" spans="1:19" ht="20.100000000000001" customHeight="1" x14ac:dyDescent="0.25">
      <c r="A20" s="556">
        <v>9</v>
      </c>
      <c r="B20" s="130">
        <f>'9'!B17</f>
        <v>0</v>
      </c>
      <c r="C20" s="130">
        <f>'9'!C17</f>
        <v>0</v>
      </c>
      <c r="D20" s="241"/>
      <c r="E20" s="241"/>
      <c r="F20" s="200"/>
      <c r="G20" s="353" t="e">
        <f t="shared" si="1"/>
        <v>#DIV/0!</v>
      </c>
      <c r="H20" s="241">
        <f t="shared" si="2"/>
        <v>0</v>
      </c>
      <c r="I20" s="241"/>
      <c r="J20" s="241"/>
      <c r="K20" s="241"/>
      <c r="L20" s="409"/>
      <c r="M20" s="241">
        <f t="shared" si="3"/>
        <v>0</v>
      </c>
      <c r="N20" s="241">
        <f t="shared" si="4"/>
        <v>0</v>
      </c>
      <c r="O20" s="409">
        <f t="shared" si="5"/>
        <v>0</v>
      </c>
      <c r="P20" s="324" t="e">
        <f t="shared" si="0"/>
        <v>#DIV/0!</v>
      </c>
      <c r="Q20" s="200"/>
      <c r="R20" s="409"/>
      <c r="S20" s="241">
        <f t="shared" si="6"/>
        <v>0</v>
      </c>
    </row>
    <row r="21" spans="1:19" ht="20.100000000000001" customHeight="1" x14ac:dyDescent="0.25">
      <c r="A21" s="556">
        <v>10</v>
      </c>
      <c r="B21" s="130">
        <f>'9'!B18</f>
        <v>0</v>
      </c>
      <c r="C21" s="130">
        <f>'9'!C18</f>
        <v>0</v>
      </c>
      <c r="D21" s="241"/>
      <c r="E21" s="241"/>
      <c r="F21" s="200"/>
      <c r="G21" s="353" t="e">
        <f t="shared" si="1"/>
        <v>#DIV/0!</v>
      </c>
      <c r="H21" s="241">
        <f t="shared" si="2"/>
        <v>0</v>
      </c>
      <c r="I21" s="241"/>
      <c r="J21" s="241"/>
      <c r="K21" s="241"/>
      <c r="L21" s="409"/>
      <c r="M21" s="241">
        <f t="shared" si="3"/>
        <v>0</v>
      </c>
      <c r="N21" s="241">
        <f t="shared" si="4"/>
        <v>0</v>
      </c>
      <c r="O21" s="409">
        <f t="shared" si="5"/>
        <v>0</v>
      </c>
      <c r="P21" s="324" t="e">
        <f t="shared" si="0"/>
        <v>#DIV/0!</v>
      </c>
      <c r="Q21" s="200"/>
      <c r="R21" s="409"/>
      <c r="S21" s="241">
        <f t="shared" si="6"/>
        <v>0</v>
      </c>
    </row>
    <row r="22" spans="1:19" ht="20.100000000000001" customHeight="1" x14ac:dyDescent="0.25">
      <c r="A22" s="556">
        <v>11</v>
      </c>
      <c r="B22" s="130">
        <f>'9'!B19</f>
        <v>0</v>
      </c>
      <c r="C22" s="130">
        <f>'9'!C19</f>
        <v>0</v>
      </c>
      <c r="D22" s="241"/>
      <c r="E22" s="241"/>
      <c r="F22" s="200"/>
      <c r="G22" s="353" t="e">
        <f t="shared" si="1"/>
        <v>#DIV/0!</v>
      </c>
      <c r="H22" s="241">
        <f t="shared" si="2"/>
        <v>0</v>
      </c>
      <c r="I22" s="241"/>
      <c r="J22" s="241"/>
      <c r="K22" s="241"/>
      <c r="L22" s="409"/>
      <c r="M22" s="241">
        <f t="shared" si="3"/>
        <v>0</v>
      </c>
      <c r="N22" s="241">
        <f t="shared" si="4"/>
        <v>0</v>
      </c>
      <c r="O22" s="409">
        <f t="shared" si="5"/>
        <v>0</v>
      </c>
      <c r="P22" s="324" t="e">
        <f t="shared" si="0"/>
        <v>#DIV/0!</v>
      </c>
      <c r="Q22" s="200"/>
      <c r="R22" s="409"/>
      <c r="S22" s="241">
        <f t="shared" si="6"/>
        <v>0</v>
      </c>
    </row>
    <row r="23" spans="1:19" ht="20.100000000000001" customHeight="1" x14ac:dyDescent="0.25">
      <c r="A23" s="556">
        <v>12</v>
      </c>
      <c r="B23" s="130">
        <f>'9'!B20</f>
        <v>0</v>
      </c>
      <c r="C23" s="130">
        <f>'9'!C20</f>
        <v>0</v>
      </c>
      <c r="D23" s="241"/>
      <c r="E23" s="241"/>
      <c r="F23" s="200"/>
      <c r="G23" s="353" t="e">
        <f t="shared" si="1"/>
        <v>#DIV/0!</v>
      </c>
      <c r="H23" s="241">
        <f t="shared" si="2"/>
        <v>0</v>
      </c>
      <c r="I23" s="241"/>
      <c r="J23" s="241"/>
      <c r="K23" s="241"/>
      <c r="L23" s="409"/>
      <c r="M23" s="241">
        <f t="shared" si="3"/>
        <v>0</v>
      </c>
      <c r="N23" s="241">
        <f t="shared" si="4"/>
        <v>0</v>
      </c>
      <c r="O23" s="409">
        <f t="shared" si="5"/>
        <v>0</v>
      </c>
      <c r="P23" s="324" t="e">
        <f t="shared" si="0"/>
        <v>#DIV/0!</v>
      </c>
      <c r="Q23" s="200"/>
      <c r="R23" s="409"/>
      <c r="S23" s="241">
        <f t="shared" si="6"/>
        <v>0</v>
      </c>
    </row>
    <row r="24" spans="1:19" ht="20.100000000000001" customHeight="1" x14ac:dyDescent="0.25">
      <c r="A24" s="556">
        <v>13</v>
      </c>
      <c r="B24" s="130">
        <f>'9'!B21</f>
        <v>0</v>
      </c>
      <c r="C24" s="130">
        <f>'9'!C21</f>
        <v>0</v>
      </c>
      <c r="D24" s="241"/>
      <c r="E24" s="241"/>
      <c r="F24" s="200"/>
      <c r="G24" s="353" t="e">
        <f t="shared" si="1"/>
        <v>#DIV/0!</v>
      </c>
      <c r="H24" s="241">
        <f t="shared" si="2"/>
        <v>0</v>
      </c>
      <c r="I24" s="241"/>
      <c r="J24" s="241"/>
      <c r="K24" s="241"/>
      <c r="L24" s="409"/>
      <c r="M24" s="241">
        <f t="shared" si="3"/>
        <v>0</v>
      </c>
      <c r="N24" s="241">
        <f t="shared" si="4"/>
        <v>0</v>
      </c>
      <c r="O24" s="409">
        <f t="shared" si="5"/>
        <v>0</v>
      </c>
      <c r="P24" s="324" t="e">
        <f t="shared" si="0"/>
        <v>#DIV/0!</v>
      </c>
      <c r="Q24" s="200"/>
      <c r="R24" s="409"/>
      <c r="S24" s="241">
        <f t="shared" si="6"/>
        <v>0</v>
      </c>
    </row>
    <row r="25" spans="1:19" ht="20.100000000000001" customHeight="1" x14ac:dyDescent="0.25">
      <c r="A25" s="556">
        <v>14</v>
      </c>
      <c r="B25" s="130">
        <f>'9'!B22</f>
        <v>0</v>
      </c>
      <c r="C25" s="130">
        <f>'9'!C22</f>
        <v>0</v>
      </c>
      <c r="D25" s="241"/>
      <c r="E25" s="241"/>
      <c r="F25" s="200"/>
      <c r="G25" s="353" t="e">
        <f t="shared" si="1"/>
        <v>#DIV/0!</v>
      </c>
      <c r="H25" s="241">
        <f t="shared" si="2"/>
        <v>0</v>
      </c>
      <c r="I25" s="241"/>
      <c r="J25" s="241"/>
      <c r="K25" s="241"/>
      <c r="L25" s="409"/>
      <c r="M25" s="241">
        <f t="shared" si="3"/>
        <v>0</v>
      </c>
      <c r="N25" s="241">
        <f t="shared" si="4"/>
        <v>0</v>
      </c>
      <c r="O25" s="409">
        <f t="shared" si="5"/>
        <v>0</v>
      </c>
      <c r="P25" s="324" t="e">
        <f t="shared" si="0"/>
        <v>#DIV/0!</v>
      </c>
      <c r="Q25" s="200"/>
      <c r="R25" s="409"/>
      <c r="S25" s="241">
        <f t="shared" si="6"/>
        <v>0</v>
      </c>
    </row>
    <row r="26" spans="1:19" ht="20.100000000000001" customHeight="1" x14ac:dyDescent="0.25">
      <c r="A26" s="556">
        <v>15</v>
      </c>
      <c r="B26" s="130">
        <f>'9'!B23</f>
        <v>0</v>
      </c>
      <c r="C26" s="130">
        <f>'9'!C23</f>
        <v>0</v>
      </c>
      <c r="D26" s="241"/>
      <c r="E26" s="241"/>
      <c r="F26" s="200"/>
      <c r="G26" s="353" t="e">
        <f t="shared" si="1"/>
        <v>#DIV/0!</v>
      </c>
      <c r="H26" s="241">
        <f t="shared" si="2"/>
        <v>0</v>
      </c>
      <c r="I26" s="241"/>
      <c r="J26" s="241"/>
      <c r="K26" s="241"/>
      <c r="L26" s="409"/>
      <c r="M26" s="241">
        <f t="shared" si="3"/>
        <v>0</v>
      </c>
      <c r="N26" s="241">
        <f t="shared" si="4"/>
        <v>0</v>
      </c>
      <c r="O26" s="409">
        <f t="shared" si="5"/>
        <v>0</v>
      </c>
      <c r="P26" s="324" t="e">
        <f t="shared" si="0"/>
        <v>#DIV/0!</v>
      </c>
      <c r="Q26" s="200"/>
      <c r="R26" s="409"/>
      <c r="S26" s="241">
        <f t="shared" si="6"/>
        <v>0</v>
      </c>
    </row>
    <row r="27" spans="1:19" ht="20.100000000000001" customHeight="1" x14ac:dyDescent="0.25">
      <c r="A27" s="556">
        <v>16</v>
      </c>
      <c r="B27" s="130">
        <f>'9'!B24</f>
        <v>0</v>
      </c>
      <c r="C27" s="130">
        <f>'9'!C24</f>
        <v>0</v>
      </c>
      <c r="D27" s="241"/>
      <c r="E27" s="241"/>
      <c r="F27" s="200"/>
      <c r="G27" s="353" t="e">
        <f t="shared" si="1"/>
        <v>#DIV/0!</v>
      </c>
      <c r="H27" s="241">
        <f t="shared" si="2"/>
        <v>0</v>
      </c>
      <c r="I27" s="241"/>
      <c r="J27" s="241"/>
      <c r="K27" s="241"/>
      <c r="L27" s="409"/>
      <c r="M27" s="241">
        <f t="shared" si="3"/>
        <v>0</v>
      </c>
      <c r="N27" s="241">
        <f t="shared" si="4"/>
        <v>0</v>
      </c>
      <c r="O27" s="409">
        <f t="shared" si="5"/>
        <v>0</v>
      </c>
      <c r="P27" s="324" t="e">
        <f t="shared" si="0"/>
        <v>#DIV/0!</v>
      </c>
      <c r="Q27" s="200"/>
      <c r="R27" s="409"/>
      <c r="S27" s="241">
        <f t="shared" si="6"/>
        <v>0</v>
      </c>
    </row>
    <row r="28" spans="1:19" ht="20.100000000000001" customHeight="1" x14ac:dyDescent="0.25">
      <c r="A28" s="556">
        <v>17</v>
      </c>
      <c r="B28" s="130">
        <f>'9'!B25</f>
        <v>0</v>
      </c>
      <c r="C28" s="130">
        <f>'9'!C25</f>
        <v>0</v>
      </c>
      <c r="D28" s="241"/>
      <c r="E28" s="241"/>
      <c r="F28" s="200"/>
      <c r="G28" s="353" t="e">
        <f t="shared" si="1"/>
        <v>#DIV/0!</v>
      </c>
      <c r="H28" s="241">
        <f t="shared" si="2"/>
        <v>0</v>
      </c>
      <c r="I28" s="241"/>
      <c r="J28" s="241"/>
      <c r="K28" s="241"/>
      <c r="L28" s="409"/>
      <c r="M28" s="241">
        <f t="shared" si="3"/>
        <v>0</v>
      </c>
      <c r="N28" s="241">
        <f t="shared" si="4"/>
        <v>0</v>
      </c>
      <c r="O28" s="409">
        <f t="shared" si="5"/>
        <v>0</v>
      </c>
      <c r="P28" s="324" t="e">
        <f t="shared" si="0"/>
        <v>#DIV/0!</v>
      </c>
      <c r="Q28" s="200"/>
      <c r="R28" s="409"/>
      <c r="S28" s="241">
        <f t="shared" si="6"/>
        <v>0</v>
      </c>
    </row>
    <row r="29" spans="1:19" ht="20.100000000000001" customHeight="1" x14ac:dyDescent="0.25">
      <c r="A29" s="556">
        <v>18</v>
      </c>
      <c r="B29" s="130">
        <f>'9'!B26</f>
        <v>0</v>
      </c>
      <c r="C29" s="130">
        <f>'9'!C26</f>
        <v>0</v>
      </c>
      <c r="D29" s="241"/>
      <c r="E29" s="241"/>
      <c r="F29" s="200"/>
      <c r="G29" s="353" t="e">
        <f t="shared" si="1"/>
        <v>#DIV/0!</v>
      </c>
      <c r="H29" s="241">
        <f t="shared" si="2"/>
        <v>0</v>
      </c>
      <c r="I29" s="241"/>
      <c r="J29" s="241"/>
      <c r="K29" s="241"/>
      <c r="L29" s="409"/>
      <c r="M29" s="241">
        <f t="shared" si="3"/>
        <v>0</v>
      </c>
      <c r="N29" s="241">
        <f t="shared" si="4"/>
        <v>0</v>
      </c>
      <c r="O29" s="409">
        <f t="shared" si="5"/>
        <v>0</v>
      </c>
      <c r="P29" s="324" t="e">
        <f t="shared" si="0"/>
        <v>#DIV/0!</v>
      </c>
      <c r="Q29" s="200"/>
      <c r="R29" s="409"/>
      <c r="S29" s="241">
        <f t="shared" si="6"/>
        <v>0</v>
      </c>
    </row>
    <row r="30" spans="1:19" ht="20.100000000000001" customHeight="1" x14ac:dyDescent="0.25">
      <c r="A30" s="556">
        <v>19</v>
      </c>
      <c r="B30" s="130">
        <f>'9'!B27</f>
        <v>0</v>
      </c>
      <c r="C30" s="130">
        <f>'9'!C27</f>
        <v>0</v>
      </c>
      <c r="D30" s="241"/>
      <c r="E30" s="241"/>
      <c r="F30" s="200"/>
      <c r="G30" s="353" t="e">
        <f t="shared" si="1"/>
        <v>#DIV/0!</v>
      </c>
      <c r="H30" s="241">
        <f t="shared" si="2"/>
        <v>0</v>
      </c>
      <c r="I30" s="241"/>
      <c r="J30" s="241"/>
      <c r="K30" s="241"/>
      <c r="L30" s="409"/>
      <c r="M30" s="241">
        <f t="shared" si="3"/>
        <v>0</v>
      </c>
      <c r="N30" s="241">
        <f t="shared" si="4"/>
        <v>0</v>
      </c>
      <c r="O30" s="409">
        <f t="shared" si="5"/>
        <v>0</v>
      </c>
      <c r="P30" s="324" t="e">
        <f t="shared" si="0"/>
        <v>#DIV/0!</v>
      </c>
      <c r="Q30" s="200"/>
      <c r="R30" s="409"/>
      <c r="S30" s="241">
        <f t="shared" si="6"/>
        <v>0</v>
      </c>
    </row>
    <row r="31" spans="1:19" ht="20.100000000000001" customHeight="1" x14ac:dyDescent="0.25">
      <c r="A31" s="556">
        <v>20</v>
      </c>
      <c r="B31" s="130">
        <f>'9'!B28</f>
        <v>0</v>
      </c>
      <c r="C31" s="130">
        <f>'9'!C28</f>
        <v>0</v>
      </c>
      <c r="D31" s="241"/>
      <c r="E31" s="241"/>
      <c r="F31" s="200"/>
      <c r="G31" s="353" t="e">
        <f t="shared" si="1"/>
        <v>#DIV/0!</v>
      </c>
      <c r="H31" s="241">
        <f t="shared" si="2"/>
        <v>0</v>
      </c>
      <c r="I31" s="241"/>
      <c r="J31" s="241"/>
      <c r="K31" s="241"/>
      <c r="L31" s="409"/>
      <c r="M31" s="241">
        <f t="shared" si="3"/>
        <v>0</v>
      </c>
      <c r="N31" s="241">
        <f t="shared" si="4"/>
        <v>0</v>
      </c>
      <c r="O31" s="409">
        <f t="shared" si="5"/>
        <v>0</v>
      </c>
      <c r="P31" s="324" t="e">
        <f t="shared" si="0"/>
        <v>#DIV/0!</v>
      </c>
      <c r="Q31" s="241"/>
      <c r="R31" s="409"/>
      <c r="S31" s="241">
        <f t="shared" si="6"/>
        <v>0</v>
      </c>
    </row>
    <row r="32" spans="1:19" ht="20.100000000000001" customHeight="1" x14ac:dyDescent="0.25">
      <c r="A32" s="72"/>
      <c r="B32" s="72"/>
      <c r="C32" s="72"/>
      <c r="D32" s="241"/>
      <c r="E32" s="241"/>
      <c r="F32" s="241"/>
      <c r="G32" s="324"/>
      <c r="H32" s="241"/>
      <c r="I32" s="241"/>
      <c r="J32" s="241"/>
      <c r="K32" s="241"/>
      <c r="L32" s="241"/>
      <c r="M32" s="241"/>
      <c r="N32" s="241"/>
      <c r="O32" s="241"/>
      <c r="P32" s="324"/>
      <c r="Q32" s="241"/>
      <c r="R32" s="241"/>
      <c r="S32" s="241"/>
    </row>
    <row r="33" spans="1:20" ht="20.100000000000001" customHeight="1" x14ac:dyDescent="0.25">
      <c r="A33" s="72"/>
      <c r="B33" s="72"/>
      <c r="C33" s="72"/>
      <c r="D33" s="241"/>
      <c r="E33" s="241"/>
      <c r="F33" s="241"/>
      <c r="G33" s="324"/>
      <c r="H33" s="241"/>
      <c r="I33" s="241"/>
      <c r="J33" s="241"/>
      <c r="K33" s="241"/>
      <c r="L33" s="241"/>
      <c r="M33" s="241"/>
      <c r="N33" s="241"/>
      <c r="O33" s="241"/>
      <c r="P33" s="324"/>
      <c r="Q33" s="241"/>
      <c r="R33" s="241"/>
      <c r="S33" s="241"/>
    </row>
    <row r="34" spans="1:20" ht="20.100000000000001" customHeight="1" x14ac:dyDescent="0.25">
      <c r="A34" s="72"/>
      <c r="B34" s="72"/>
      <c r="C34" s="72"/>
      <c r="D34" s="241"/>
      <c r="E34" s="241"/>
      <c r="F34" s="241"/>
      <c r="G34" s="324"/>
      <c r="H34" s="241"/>
      <c r="I34" s="241"/>
      <c r="J34" s="241"/>
      <c r="K34" s="241"/>
      <c r="L34" s="241"/>
      <c r="M34" s="241"/>
      <c r="N34" s="241"/>
      <c r="O34" s="241"/>
      <c r="P34" s="324"/>
      <c r="Q34" s="241"/>
      <c r="R34" s="241"/>
      <c r="S34" s="241"/>
    </row>
    <row r="35" spans="1:20" ht="20.100000000000001" customHeight="1" x14ac:dyDescent="0.25">
      <c r="A35" s="72"/>
      <c r="B35" s="72"/>
      <c r="C35" s="72"/>
      <c r="D35" s="241"/>
      <c r="E35" s="241"/>
      <c r="F35" s="241"/>
      <c r="G35" s="324"/>
      <c r="H35" s="241"/>
      <c r="I35" s="241"/>
      <c r="J35" s="241"/>
      <c r="K35" s="241"/>
      <c r="L35" s="241"/>
      <c r="M35" s="241"/>
      <c r="N35" s="241"/>
      <c r="O35" s="241"/>
      <c r="P35" s="324"/>
      <c r="Q35" s="241"/>
      <c r="R35" s="241"/>
      <c r="S35" s="241"/>
    </row>
    <row r="36" spans="1:20" ht="20.100000000000001" customHeight="1" x14ac:dyDescent="0.25">
      <c r="A36" s="564" t="s">
        <v>484</v>
      </c>
      <c r="B36" s="565"/>
      <c r="C36" s="566"/>
      <c r="D36" s="410">
        <f>SUM(D12:D35)</f>
        <v>0</v>
      </c>
      <c r="E36" s="410">
        <f>SUM(E12:E35)</f>
        <v>0</v>
      </c>
      <c r="F36" s="410">
        <f>SUM(F12:F35)</f>
        <v>0</v>
      </c>
      <c r="G36" s="411" t="e">
        <f>F36/E36*100</f>
        <v>#DIV/0!</v>
      </c>
      <c r="H36" s="410">
        <f>SUM(H12:H35)</f>
        <v>0</v>
      </c>
      <c r="I36" s="410">
        <f t="shared" ref="I36:O36" si="7">SUM(I12:I35)</f>
        <v>0</v>
      </c>
      <c r="J36" s="410">
        <f>SUM(J12:J35)</f>
        <v>0</v>
      </c>
      <c r="K36" s="410">
        <f t="shared" si="7"/>
        <v>0</v>
      </c>
      <c r="L36" s="410">
        <f t="shared" si="7"/>
        <v>0</v>
      </c>
      <c r="M36" s="410">
        <f t="shared" si="7"/>
        <v>0</v>
      </c>
      <c r="N36" s="410">
        <f>SUM(N12:N35)</f>
        <v>0</v>
      </c>
      <c r="O36" s="410">
        <f t="shared" si="7"/>
        <v>0</v>
      </c>
      <c r="P36" s="411" t="e">
        <f>O36/H36*100</f>
        <v>#DIV/0!</v>
      </c>
      <c r="Q36" s="410">
        <f>SUM(Q12:Q35)</f>
        <v>0</v>
      </c>
      <c r="R36" s="410">
        <f>SUM(R12:R35)</f>
        <v>0</v>
      </c>
      <c r="S36" s="412">
        <f>SUM(S12:S35)</f>
        <v>0</v>
      </c>
      <c r="T36" s="82"/>
    </row>
    <row r="37" spans="1:20" ht="20.100000000000001" customHeight="1" x14ac:dyDescent="0.25">
      <c r="A37" s="95" t="s">
        <v>795</v>
      </c>
      <c r="B37" s="413"/>
      <c r="C37" s="413"/>
      <c r="D37" s="410"/>
      <c r="E37" s="414"/>
      <c r="F37" s="414"/>
      <c r="G37" s="415"/>
      <c r="H37" s="414"/>
      <c r="I37" s="414"/>
      <c r="J37" s="414"/>
      <c r="K37" s="414"/>
      <c r="L37" s="414"/>
      <c r="M37" s="414"/>
      <c r="N37" s="414"/>
      <c r="O37" s="414"/>
      <c r="P37" s="416"/>
      <c r="Q37" s="414"/>
      <c r="R37" s="414"/>
      <c r="S37" s="414"/>
      <c r="T37" s="82"/>
    </row>
    <row r="38" spans="1:20" ht="20.100000000000001" customHeight="1" x14ac:dyDescent="0.25">
      <c r="A38" s="95" t="s">
        <v>796</v>
      </c>
      <c r="B38" s="413"/>
      <c r="C38" s="413"/>
      <c r="D38" s="417"/>
      <c r="E38" s="417"/>
      <c r="F38" s="418"/>
      <c r="G38" s="410">
        <f>COUNTIF(G12:G35,"&gt;=60")</f>
        <v>0</v>
      </c>
      <c r="H38" s="419"/>
      <c r="I38" s="419"/>
      <c r="J38" s="419"/>
      <c r="K38" s="419"/>
      <c r="L38" s="419"/>
      <c r="M38" s="419"/>
      <c r="N38" s="419"/>
      <c r="O38" s="419"/>
      <c r="P38" s="420"/>
      <c r="Q38" s="419"/>
      <c r="R38" s="419"/>
      <c r="S38" s="419"/>
      <c r="T38" s="82"/>
    </row>
    <row r="39" spans="1:20" ht="20.100000000000001" customHeight="1" thickBot="1" x14ac:dyDescent="0.3">
      <c r="A39" s="567" t="s">
        <v>797</v>
      </c>
      <c r="B39" s="568"/>
      <c r="C39" s="568"/>
      <c r="D39" s="421"/>
      <c r="E39" s="421"/>
      <c r="F39" s="422"/>
      <c r="G39" s="423" t="e">
        <f>G38/COUNT(G12:G35)</f>
        <v>#DIV/0!</v>
      </c>
      <c r="H39" s="424"/>
      <c r="I39" s="424"/>
      <c r="J39" s="424"/>
      <c r="K39" s="424"/>
      <c r="L39" s="424"/>
      <c r="M39" s="424"/>
      <c r="N39" s="424"/>
      <c r="O39" s="424"/>
      <c r="P39" s="425"/>
      <c r="Q39" s="424"/>
      <c r="R39" s="424"/>
      <c r="S39" s="426"/>
      <c r="T39" s="82"/>
    </row>
    <row r="40" spans="1:20" x14ac:dyDescent="0.25">
      <c r="B40" s="69"/>
      <c r="C40" s="69"/>
      <c r="D40" s="69"/>
      <c r="E40" s="133"/>
      <c r="F40" s="133"/>
      <c r="G40" s="133"/>
      <c r="H40" s="69"/>
      <c r="I40" s="69"/>
      <c r="J40" s="133"/>
      <c r="L40" s="133"/>
      <c r="M40" s="133"/>
      <c r="N40" s="133"/>
      <c r="O40" s="133"/>
      <c r="P40" s="133"/>
      <c r="Q40" s="133"/>
      <c r="R40" s="133"/>
      <c r="S40" s="133"/>
    </row>
    <row r="41" spans="1:20" x14ac:dyDescent="0.25">
      <c r="A41" s="727" t="s">
        <v>411</v>
      </c>
      <c r="B41" s="727"/>
      <c r="C41" s="727"/>
      <c r="D41" s="727"/>
      <c r="E41" s="727"/>
      <c r="F41" s="727"/>
      <c r="G41" s="727"/>
    </row>
    <row r="42" spans="1:20" ht="18" x14ac:dyDescent="0.25">
      <c r="A42" s="727" t="s">
        <v>777</v>
      </c>
      <c r="B42" s="727"/>
      <c r="C42" s="727"/>
      <c r="D42" s="727"/>
      <c r="E42" s="727"/>
      <c r="F42" s="727"/>
      <c r="G42" s="727"/>
    </row>
    <row r="43" spans="1:20" x14ac:dyDescent="0.25">
      <c r="A43" s="727"/>
      <c r="B43" s="727" t="s">
        <v>798</v>
      </c>
      <c r="C43" s="727"/>
      <c r="D43" s="727"/>
      <c r="E43" s="727"/>
      <c r="F43" s="727"/>
      <c r="G43" s="727"/>
    </row>
    <row r="44" spans="1:20" x14ac:dyDescent="0.25">
      <c r="A44" s="727"/>
      <c r="B44" s="727" t="s">
        <v>799</v>
      </c>
      <c r="C44" s="727"/>
      <c r="D44" s="727"/>
      <c r="E44" s="727"/>
      <c r="F44" s="727"/>
      <c r="G44" s="727"/>
    </row>
    <row r="45" spans="1:20" x14ac:dyDescent="0.25">
      <c r="A45" s="727"/>
      <c r="B45" s="727" t="s">
        <v>800</v>
      </c>
      <c r="C45" s="727"/>
      <c r="D45" s="727"/>
      <c r="E45" s="727"/>
      <c r="F45" s="727"/>
      <c r="G45" s="727"/>
    </row>
  </sheetData>
  <mergeCells count="15">
    <mergeCell ref="A7:A10"/>
    <mergeCell ref="B7:B10"/>
    <mergeCell ref="C7:C10"/>
    <mergeCell ref="D7:D10"/>
    <mergeCell ref="E7:G7"/>
    <mergeCell ref="I7:P7"/>
    <mergeCell ref="Q7:S9"/>
    <mergeCell ref="E8:E10"/>
    <mergeCell ref="F8:F10"/>
    <mergeCell ref="G8:G10"/>
    <mergeCell ref="I8:J9"/>
    <mergeCell ref="K8:L9"/>
    <mergeCell ref="M8:O9"/>
    <mergeCell ref="P8:P10"/>
    <mergeCell ref="H7:H10"/>
  </mergeCells>
  <printOptions horizontalCentered="1"/>
  <pageMargins left="1.18" right="0.9" top="1.1499999999999999" bottom="0.78" header="0" footer="0"/>
  <pageSetup paperSize="9" scale="45" orientation="landscape" horizontalDpi="300" verticalDpi="300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13732-ECA8-43BB-B836-3BB22AC827A7}">
  <sheetPr codeName="Sheet66">
    <tabColor rgb="FF92D050"/>
    <pageSetUpPr fitToPage="1"/>
  </sheetPr>
  <dimension ref="A1:AV71"/>
  <sheetViews>
    <sheetView zoomScale="75" zoomScaleNormal="100" workbookViewId="0">
      <pane xSplit="1" ySplit="14" topLeftCell="B15" activePane="bottomRight" state="frozen"/>
      <selection activeCell="A4" sqref="A4:Y5"/>
      <selection pane="topRight" activeCell="A4" sqref="A4:Y5"/>
      <selection pane="bottomLeft" activeCell="A4" sqref="A4:Y5"/>
      <selection pane="bottomRight" activeCell="F30" sqref="F30"/>
    </sheetView>
  </sheetViews>
  <sheetFormatPr defaultColWidth="9.140625" defaultRowHeight="15" x14ac:dyDescent="0.25"/>
  <cols>
    <col min="1" max="1" width="5.7109375" style="70" customWidth="1"/>
    <col min="2" max="2" width="62.85546875" style="70" customWidth="1"/>
    <col min="3" max="11" width="15.7109375" style="70" customWidth="1"/>
    <col min="12" max="256" width="9.140625" style="70"/>
    <col min="257" max="257" width="5.7109375" style="70" customWidth="1"/>
    <col min="258" max="258" width="62.85546875" style="70" customWidth="1"/>
    <col min="259" max="267" width="15.7109375" style="70" customWidth="1"/>
    <col min="268" max="512" width="9.140625" style="70"/>
    <col min="513" max="513" width="5.7109375" style="70" customWidth="1"/>
    <col min="514" max="514" width="62.85546875" style="70" customWidth="1"/>
    <col min="515" max="523" width="15.7109375" style="70" customWidth="1"/>
    <col min="524" max="768" width="9.140625" style="70"/>
    <col min="769" max="769" width="5.7109375" style="70" customWidth="1"/>
    <col min="770" max="770" width="62.85546875" style="70" customWidth="1"/>
    <col min="771" max="779" width="15.7109375" style="70" customWidth="1"/>
    <col min="780" max="1024" width="9.140625" style="70"/>
    <col min="1025" max="1025" width="5.7109375" style="70" customWidth="1"/>
    <col min="1026" max="1026" width="62.85546875" style="70" customWidth="1"/>
    <col min="1027" max="1035" width="15.7109375" style="70" customWidth="1"/>
    <col min="1036" max="1280" width="9.140625" style="70"/>
    <col min="1281" max="1281" width="5.7109375" style="70" customWidth="1"/>
    <col min="1282" max="1282" width="62.85546875" style="70" customWidth="1"/>
    <col min="1283" max="1291" width="15.7109375" style="70" customWidth="1"/>
    <col min="1292" max="1536" width="9.140625" style="70"/>
    <col min="1537" max="1537" width="5.7109375" style="70" customWidth="1"/>
    <col min="1538" max="1538" width="62.85546875" style="70" customWidth="1"/>
    <col min="1539" max="1547" width="15.7109375" style="70" customWidth="1"/>
    <col min="1548" max="1792" width="9.140625" style="70"/>
    <col min="1793" max="1793" width="5.7109375" style="70" customWidth="1"/>
    <col min="1794" max="1794" width="62.85546875" style="70" customWidth="1"/>
    <col min="1795" max="1803" width="15.7109375" style="70" customWidth="1"/>
    <col min="1804" max="2048" width="9.140625" style="70"/>
    <col min="2049" max="2049" width="5.7109375" style="70" customWidth="1"/>
    <col min="2050" max="2050" width="62.85546875" style="70" customWidth="1"/>
    <col min="2051" max="2059" width="15.7109375" style="70" customWidth="1"/>
    <col min="2060" max="2304" width="9.140625" style="70"/>
    <col min="2305" max="2305" width="5.7109375" style="70" customWidth="1"/>
    <col min="2306" max="2306" width="62.85546875" style="70" customWidth="1"/>
    <col min="2307" max="2315" width="15.7109375" style="70" customWidth="1"/>
    <col min="2316" max="2560" width="9.140625" style="70"/>
    <col min="2561" max="2561" width="5.7109375" style="70" customWidth="1"/>
    <col min="2562" max="2562" width="62.85546875" style="70" customWidth="1"/>
    <col min="2563" max="2571" width="15.7109375" style="70" customWidth="1"/>
    <col min="2572" max="2816" width="9.140625" style="70"/>
    <col min="2817" max="2817" width="5.7109375" style="70" customWidth="1"/>
    <col min="2818" max="2818" width="62.85546875" style="70" customWidth="1"/>
    <col min="2819" max="2827" width="15.7109375" style="70" customWidth="1"/>
    <col min="2828" max="3072" width="9.140625" style="70"/>
    <col min="3073" max="3073" width="5.7109375" style="70" customWidth="1"/>
    <col min="3074" max="3074" width="62.85546875" style="70" customWidth="1"/>
    <col min="3075" max="3083" width="15.7109375" style="70" customWidth="1"/>
    <col min="3084" max="3328" width="9.140625" style="70"/>
    <col min="3329" max="3329" width="5.7109375" style="70" customWidth="1"/>
    <col min="3330" max="3330" width="62.85546875" style="70" customWidth="1"/>
    <col min="3331" max="3339" width="15.7109375" style="70" customWidth="1"/>
    <col min="3340" max="3584" width="9.140625" style="70"/>
    <col min="3585" max="3585" width="5.7109375" style="70" customWidth="1"/>
    <col min="3586" max="3586" width="62.85546875" style="70" customWidth="1"/>
    <col min="3587" max="3595" width="15.7109375" style="70" customWidth="1"/>
    <col min="3596" max="3840" width="9.140625" style="70"/>
    <col min="3841" max="3841" width="5.7109375" style="70" customWidth="1"/>
    <col min="3842" max="3842" width="62.85546875" style="70" customWidth="1"/>
    <col min="3843" max="3851" width="15.7109375" style="70" customWidth="1"/>
    <col min="3852" max="4096" width="9.140625" style="70"/>
    <col min="4097" max="4097" width="5.7109375" style="70" customWidth="1"/>
    <col min="4098" max="4098" width="62.85546875" style="70" customWidth="1"/>
    <col min="4099" max="4107" width="15.7109375" style="70" customWidth="1"/>
    <col min="4108" max="4352" width="9.140625" style="70"/>
    <col min="4353" max="4353" width="5.7109375" style="70" customWidth="1"/>
    <col min="4354" max="4354" width="62.85546875" style="70" customWidth="1"/>
    <col min="4355" max="4363" width="15.7109375" style="70" customWidth="1"/>
    <col min="4364" max="4608" width="9.140625" style="70"/>
    <col min="4609" max="4609" width="5.7109375" style="70" customWidth="1"/>
    <col min="4610" max="4610" width="62.85546875" style="70" customWidth="1"/>
    <col min="4611" max="4619" width="15.7109375" style="70" customWidth="1"/>
    <col min="4620" max="4864" width="9.140625" style="70"/>
    <col min="4865" max="4865" width="5.7109375" style="70" customWidth="1"/>
    <col min="4866" max="4866" width="62.85546875" style="70" customWidth="1"/>
    <col min="4867" max="4875" width="15.7109375" style="70" customWidth="1"/>
    <col min="4876" max="5120" width="9.140625" style="70"/>
    <col min="5121" max="5121" width="5.7109375" style="70" customWidth="1"/>
    <col min="5122" max="5122" width="62.85546875" style="70" customWidth="1"/>
    <col min="5123" max="5131" width="15.7109375" style="70" customWidth="1"/>
    <col min="5132" max="5376" width="9.140625" style="70"/>
    <col min="5377" max="5377" width="5.7109375" style="70" customWidth="1"/>
    <col min="5378" max="5378" width="62.85546875" style="70" customWidth="1"/>
    <col min="5379" max="5387" width="15.7109375" style="70" customWidth="1"/>
    <col min="5388" max="5632" width="9.140625" style="70"/>
    <col min="5633" max="5633" width="5.7109375" style="70" customWidth="1"/>
    <col min="5634" max="5634" width="62.85546875" style="70" customWidth="1"/>
    <col min="5635" max="5643" width="15.7109375" style="70" customWidth="1"/>
    <col min="5644" max="5888" width="9.140625" style="70"/>
    <col min="5889" max="5889" width="5.7109375" style="70" customWidth="1"/>
    <col min="5890" max="5890" width="62.85546875" style="70" customWidth="1"/>
    <col min="5891" max="5899" width="15.7109375" style="70" customWidth="1"/>
    <col min="5900" max="6144" width="9.140625" style="70"/>
    <col min="6145" max="6145" width="5.7109375" style="70" customWidth="1"/>
    <col min="6146" max="6146" width="62.85546875" style="70" customWidth="1"/>
    <col min="6147" max="6155" width="15.7109375" style="70" customWidth="1"/>
    <col min="6156" max="6400" width="9.140625" style="70"/>
    <col min="6401" max="6401" width="5.7109375" style="70" customWidth="1"/>
    <col min="6402" max="6402" width="62.85546875" style="70" customWidth="1"/>
    <col min="6403" max="6411" width="15.7109375" style="70" customWidth="1"/>
    <col min="6412" max="6656" width="9.140625" style="70"/>
    <col min="6657" max="6657" width="5.7109375" style="70" customWidth="1"/>
    <col min="6658" max="6658" width="62.85546875" style="70" customWidth="1"/>
    <col min="6659" max="6667" width="15.7109375" style="70" customWidth="1"/>
    <col min="6668" max="6912" width="9.140625" style="70"/>
    <col min="6913" max="6913" width="5.7109375" style="70" customWidth="1"/>
    <col min="6914" max="6914" width="62.85546875" style="70" customWidth="1"/>
    <col min="6915" max="6923" width="15.7109375" style="70" customWidth="1"/>
    <col min="6924" max="7168" width="9.140625" style="70"/>
    <col min="7169" max="7169" width="5.7109375" style="70" customWidth="1"/>
    <col min="7170" max="7170" width="62.85546875" style="70" customWidth="1"/>
    <col min="7171" max="7179" width="15.7109375" style="70" customWidth="1"/>
    <col min="7180" max="7424" width="9.140625" style="70"/>
    <col min="7425" max="7425" width="5.7109375" style="70" customWidth="1"/>
    <col min="7426" max="7426" width="62.85546875" style="70" customWidth="1"/>
    <col min="7427" max="7435" width="15.7109375" style="70" customWidth="1"/>
    <col min="7436" max="7680" width="9.140625" style="70"/>
    <col min="7681" max="7681" width="5.7109375" style="70" customWidth="1"/>
    <col min="7682" max="7682" width="62.85546875" style="70" customWidth="1"/>
    <col min="7683" max="7691" width="15.7109375" style="70" customWidth="1"/>
    <col min="7692" max="7936" width="9.140625" style="70"/>
    <col min="7937" max="7937" width="5.7109375" style="70" customWidth="1"/>
    <col min="7938" max="7938" width="62.85546875" style="70" customWidth="1"/>
    <col min="7939" max="7947" width="15.7109375" style="70" customWidth="1"/>
    <col min="7948" max="8192" width="9.140625" style="70"/>
    <col min="8193" max="8193" width="5.7109375" style="70" customWidth="1"/>
    <col min="8194" max="8194" width="62.85546875" style="70" customWidth="1"/>
    <col min="8195" max="8203" width="15.7109375" style="70" customWidth="1"/>
    <col min="8204" max="8448" width="9.140625" style="70"/>
    <col min="8449" max="8449" width="5.7109375" style="70" customWidth="1"/>
    <col min="8450" max="8450" width="62.85546875" style="70" customWidth="1"/>
    <col min="8451" max="8459" width="15.7109375" style="70" customWidth="1"/>
    <col min="8460" max="8704" width="9.140625" style="70"/>
    <col min="8705" max="8705" width="5.7109375" style="70" customWidth="1"/>
    <col min="8706" max="8706" width="62.85546875" style="70" customWidth="1"/>
    <col min="8707" max="8715" width="15.7109375" style="70" customWidth="1"/>
    <col min="8716" max="8960" width="9.140625" style="70"/>
    <col min="8961" max="8961" width="5.7109375" style="70" customWidth="1"/>
    <col min="8962" max="8962" width="62.85546875" style="70" customWidth="1"/>
    <col min="8963" max="8971" width="15.7109375" style="70" customWidth="1"/>
    <col min="8972" max="9216" width="9.140625" style="70"/>
    <col min="9217" max="9217" width="5.7109375" style="70" customWidth="1"/>
    <col min="9218" max="9218" width="62.85546875" style="70" customWidth="1"/>
    <col min="9219" max="9227" width="15.7109375" style="70" customWidth="1"/>
    <col min="9228" max="9472" width="9.140625" style="70"/>
    <col min="9473" max="9473" width="5.7109375" style="70" customWidth="1"/>
    <col min="9474" max="9474" width="62.85546875" style="70" customWidth="1"/>
    <col min="9475" max="9483" width="15.7109375" style="70" customWidth="1"/>
    <col min="9484" max="9728" width="9.140625" style="70"/>
    <col min="9729" max="9729" width="5.7109375" style="70" customWidth="1"/>
    <col min="9730" max="9730" width="62.85546875" style="70" customWidth="1"/>
    <col min="9731" max="9739" width="15.7109375" style="70" customWidth="1"/>
    <col min="9740" max="9984" width="9.140625" style="70"/>
    <col min="9985" max="9985" width="5.7109375" style="70" customWidth="1"/>
    <col min="9986" max="9986" width="62.85546875" style="70" customWidth="1"/>
    <col min="9987" max="9995" width="15.7109375" style="70" customWidth="1"/>
    <col min="9996" max="10240" width="9.140625" style="70"/>
    <col min="10241" max="10241" width="5.7109375" style="70" customWidth="1"/>
    <col min="10242" max="10242" width="62.85546875" style="70" customWidth="1"/>
    <col min="10243" max="10251" width="15.7109375" style="70" customWidth="1"/>
    <col min="10252" max="10496" width="9.140625" style="70"/>
    <col min="10497" max="10497" width="5.7109375" style="70" customWidth="1"/>
    <col min="10498" max="10498" width="62.85546875" style="70" customWidth="1"/>
    <col min="10499" max="10507" width="15.7109375" style="70" customWidth="1"/>
    <col min="10508" max="10752" width="9.140625" style="70"/>
    <col min="10753" max="10753" width="5.7109375" style="70" customWidth="1"/>
    <col min="10754" max="10754" width="62.85546875" style="70" customWidth="1"/>
    <col min="10755" max="10763" width="15.7109375" style="70" customWidth="1"/>
    <col min="10764" max="11008" width="9.140625" style="70"/>
    <col min="11009" max="11009" width="5.7109375" style="70" customWidth="1"/>
    <col min="11010" max="11010" width="62.85546875" style="70" customWidth="1"/>
    <col min="11011" max="11019" width="15.7109375" style="70" customWidth="1"/>
    <col min="11020" max="11264" width="9.140625" style="70"/>
    <col min="11265" max="11265" width="5.7109375" style="70" customWidth="1"/>
    <col min="11266" max="11266" width="62.85546875" style="70" customWidth="1"/>
    <col min="11267" max="11275" width="15.7109375" style="70" customWidth="1"/>
    <col min="11276" max="11520" width="9.140625" style="70"/>
    <col min="11521" max="11521" width="5.7109375" style="70" customWidth="1"/>
    <col min="11522" max="11522" width="62.85546875" style="70" customWidth="1"/>
    <col min="11523" max="11531" width="15.7109375" style="70" customWidth="1"/>
    <col min="11532" max="11776" width="9.140625" style="70"/>
    <col min="11777" max="11777" width="5.7109375" style="70" customWidth="1"/>
    <col min="11778" max="11778" width="62.85546875" style="70" customWidth="1"/>
    <col min="11779" max="11787" width="15.7109375" style="70" customWidth="1"/>
    <col min="11788" max="12032" width="9.140625" style="70"/>
    <col min="12033" max="12033" width="5.7109375" style="70" customWidth="1"/>
    <col min="12034" max="12034" width="62.85546875" style="70" customWidth="1"/>
    <col min="12035" max="12043" width="15.7109375" style="70" customWidth="1"/>
    <col min="12044" max="12288" width="9.140625" style="70"/>
    <col min="12289" max="12289" width="5.7109375" style="70" customWidth="1"/>
    <col min="12290" max="12290" width="62.85546875" style="70" customWidth="1"/>
    <col min="12291" max="12299" width="15.7109375" style="70" customWidth="1"/>
    <col min="12300" max="12544" width="9.140625" style="70"/>
    <col min="12545" max="12545" width="5.7109375" style="70" customWidth="1"/>
    <col min="12546" max="12546" width="62.85546875" style="70" customWidth="1"/>
    <col min="12547" max="12555" width="15.7109375" style="70" customWidth="1"/>
    <col min="12556" max="12800" width="9.140625" style="70"/>
    <col min="12801" max="12801" width="5.7109375" style="70" customWidth="1"/>
    <col min="12802" max="12802" width="62.85546875" style="70" customWidth="1"/>
    <col min="12803" max="12811" width="15.7109375" style="70" customWidth="1"/>
    <col min="12812" max="13056" width="9.140625" style="70"/>
    <col min="13057" max="13057" width="5.7109375" style="70" customWidth="1"/>
    <col min="13058" max="13058" width="62.85546875" style="70" customWidth="1"/>
    <col min="13059" max="13067" width="15.7109375" style="70" customWidth="1"/>
    <col min="13068" max="13312" width="9.140625" style="70"/>
    <col min="13313" max="13313" width="5.7109375" style="70" customWidth="1"/>
    <col min="13314" max="13314" width="62.85546875" style="70" customWidth="1"/>
    <col min="13315" max="13323" width="15.7109375" style="70" customWidth="1"/>
    <col min="13324" max="13568" width="9.140625" style="70"/>
    <col min="13569" max="13569" width="5.7109375" style="70" customWidth="1"/>
    <col min="13570" max="13570" width="62.85546875" style="70" customWidth="1"/>
    <col min="13571" max="13579" width="15.7109375" style="70" customWidth="1"/>
    <col min="13580" max="13824" width="9.140625" style="70"/>
    <col min="13825" max="13825" width="5.7109375" style="70" customWidth="1"/>
    <col min="13826" max="13826" width="62.85546875" style="70" customWidth="1"/>
    <col min="13827" max="13835" width="15.7109375" style="70" customWidth="1"/>
    <col min="13836" max="14080" width="9.140625" style="70"/>
    <col min="14081" max="14081" width="5.7109375" style="70" customWidth="1"/>
    <col min="14082" max="14082" width="62.85546875" style="70" customWidth="1"/>
    <col min="14083" max="14091" width="15.7109375" style="70" customWidth="1"/>
    <col min="14092" max="14336" width="9.140625" style="70"/>
    <col min="14337" max="14337" width="5.7109375" style="70" customWidth="1"/>
    <col min="14338" max="14338" width="62.85546875" style="70" customWidth="1"/>
    <col min="14339" max="14347" width="15.7109375" style="70" customWidth="1"/>
    <col min="14348" max="14592" width="9.140625" style="70"/>
    <col min="14593" max="14593" width="5.7109375" style="70" customWidth="1"/>
    <col min="14594" max="14594" width="62.85546875" style="70" customWidth="1"/>
    <col min="14595" max="14603" width="15.7109375" style="70" customWidth="1"/>
    <col min="14604" max="14848" width="9.140625" style="70"/>
    <col min="14849" max="14849" width="5.7109375" style="70" customWidth="1"/>
    <col min="14850" max="14850" width="62.85546875" style="70" customWidth="1"/>
    <col min="14851" max="14859" width="15.7109375" style="70" customWidth="1"/>
    <col min="14860" max="15104" width="9.140625" style="70"/>
    <col min="15105" max="15105" width="5.7109375" style="70" customWidth="1"/>
    <col min="15106" max="15106" width="62.85546875" style="70" customWidth="1"/>
    <col min="15107" max="15115" width="15.7109375" style="70" customWidth="1"/>
    <col min="15116" max="15360" width="9.140625" style="70"/>
    <col min="15361" max="15361" width="5.7109375" style="70" customWidth="1"/>
    <col min="15362" max="15362" width="62.85546875" style="70" customWidth="1"/>
    <col min="15363" max="15371" width="15.7109375" style="70" customWidth="1"/>
    <col min="15372" max="15616" width="9.140625" style="70"/>
    <col min="15617" max="15617" width="5.7109375" style="70" customWidth="1"/>
    <col min="15618" max="15618" width="62.85546875" style="70" customWidth="1"/>
    <col min="15619" max="15627" width="15.7109375" style="70" customWidth="1"/>
    <col min="15628" max="15872" width="9.140625" style="70"/>
    <col min="15873" max="15873" width="5.7109375" style="70" customWidth="1"/>
    <col min="15874" max="15874" width="62.85546875" style="70" customWidth="1"/>
    <col min="15875" max="15883" width="15.7109375" style="70" customWidth="1"/>
    <col min="15884" max="16128" width="9.140625" style="70"/>
    <col min="16129" max="16129" width="5.7109375" style="70" customWidth="1"/>
    <col min="16130" max="16130" width="62.85546875" style="70" customWidth="1"/>
    <col min="16131" max="16139" width="15.7109375" style="70" customWidth="1"/>
    <col min="16140" max="16384" width="9.140625" style="70"/>
  </cols>
  <sheetData>
    <row r="1" spans="1:48" ht="15.75" x14ac:dyDescent="0.25">
      <c r="A1" s="289" t="s">
        <v>362</v>
      </c>
      <c r="C1" s="133"/>
    </row>
    <row r="3" spans="1:48" ht="15.75" x14ac:dyDescent="0.25">
      <c r="A3" s="1094" t="s">
        <v>363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7"/>
      <c r="M3" s="107"/>
      <c r="N3" s="107"/>
    </row>
    <row r="4" spans="1:48" ht="15.75" x14ac:dyDescent="0.25">
      <c r="A4" s="222"/>
      <c r="B4" s="222"/>
      <c r="C4" s="222"/>
      <c r="D4" s="222"/>
      <c r="E4" s="587" t="str">
        <f>'1'!E5</f>
        <v>KABUPATEN/KOTA</v>
      </c>
      <c r="F4" s="588" t="str">
        <f>'1'!F5</f>
        <v>….......</v>
      </c>
      <c r="G4" s="587"/>
      <c r="H4" s="587"/>
      <c r="I4" s="222"/>
      <c r="J4" s="222"/>
      <c r="K4" s="222"/>
    </row>
    <row r="5" spans="1:48" ht="15.75" x14ac:dyDescent="0.25">
      <c r="A5" s="222"/>
      <c r="B5" s="222"/>
      <c r="C5" s="222"/>
      <c r="D5" s="222"/>
      <c r="E5" s="587" t="str">
        <f>'1'!E6</f>
        <v>TAHUN</v>
      </c>
      <c r="F5" s="588" t="str">
        <f>'1'!F6</f>
        <v>….......</v>
      </c>
      <c r="G5" s="587"/>
      <c r="H5" s="587"/>
      <c r="I5" s="586"/>
      <c r="J5" s="586"/>
      <c r="K5" s="586"/>
      <c r="L5" s="563"/>
      <c r="M5" s="563"/>
      <c r="N5" s="563"/>
      <c r="O5" s="563"/>
      <c r="Z5" s="1095" t="s">
        <v>364</v>
      </c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</row>
    <row r="6" spans="1:48" ht="15.75" thickBot="1" x14ac:dyDescent="0.3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563"/>
      <c r="M6" s="563"/>
      <c r="N6" s="563"/>
      <c r="O6" s="563"/>
    </row>
    <row r="7" spans="1:48" ht="19.5" customHeight="1" x14ac:dyDescent="0.25">
      <c r="A7" s="1096" t="s">
        <v>2</v>
      </c>
      <c r="B7" s="1084" t="s">
        <v>365</v>
      </c>
      <c r="C7" s="802" t="s">
        <v>366</v>
      </c>
      <c r="D7" s="802"/>
      <c r="E7" s="802"/>
      <c r="F7" s="802"/>
      <c r="G7" s="802"/>
      <c r="H7" s="802"/>
      <c r="I7" s="842" t="s">
        <v>367</v>
      </c>
      <c r="J7" s="802"/>
      <c r="K7" s="802"/>
      <c r="L7" s="82"/>
    </row>
    <row r="8" spans="1:48" ht="19.5" customHeight="1" x14ac:dyDescent="0.25">
      <c r="A8" s="1070"/>
      <c r="B8" s="1089"/>
      <c r="C8" s="1097" t="s">
        <v>368</v>
      </c>
      <c r="D8" s="1098"/>
      <c r="E8" s="1099"/>
      <c r="F8" s="1097" t="s">
        <v>369</v>
      </c>
      <c r="G8" s="1098"/>
      <c r="H8" s="1099"/>
      <c r="I8" s="1097" t="s">
        <v>256</v>
      </c>
      <c r="J8" s="1098"/>
      <c r="K8" s="1099"/>
      <c r="L8" s="82"/>
    </row>
    <row r="9" spans="1:48" ht="19.5" customHeight="1" x14ac:dyDescent="0.25">
      <c r="A9" s="1071"/>
      <c r="B9" s="1077"/>
      <c r="C9" s="763" t="s">
        <v>6</v>
      </c>
      <c r="D9" s="763" t="s">
        <v>7</v>
      </c>
      <c r="E9" s="763" t="s">
        <v>370</v>
      </c>
      <c r="F9" s="763" t="s">
        <v>6</v>
      </c>
      <c r="G9" s="763" t="s">
        <v>7</v>
      </c>
      <c r="H9" s="763" t="s">
        <v>370</v>
      </c>
      <c r="I9" s="763" t="s">
        <v>6</v>
      </c>
      <c r="J9" s="763" t="s">
        <v>7</v>
      </c>
      <c r="K9" s="763" t="s">
        <v>370</v>
      </c>
      <c r="L9" s="82"/>
    </row>
    <row r="10" spans="1:48" s="908" customFormat="1" ht="12" x14ac:dyDescent="0.25">
      <c r="A10" s="910">
        <v>1</v>
      </c>
      <c r="B10" s="910">
        <v>2</v>
      </c>
      <c r="C10" s="907">
        <v>3</v>
      </c>
      <c r="D10" s="910">
        <v>4</v>
      </c>
      <c r="E10" s="907">
        <v>5</v>
      </c>
      <c r="F10" s="910">
        <v>6</v>
      </c>
      <c r="G10" s="907">
        <v>7</v>
      </c>
      <c r="H10" s="910">
        <v>8</v>
      </c>
      <c r="I10" s="907">
        <v>9</v>
      </c>
      <c r="J10" s="910">
        <v>10</v>
      </c>
      <c r="K10" s="906">
        <v>11</v>
      </c>
      <c r="L10" s="911"/>
    </row>
    <row r="11" spans="1:48" ht="15.75" x14ac:dyDescent="0.25">
      <c r="A11" s="134" t="s">
        <v>366</v>
      </c>
      <c r="B11" s="134"/>
      <c r="C11" s="135">
        <f t="shared" ref="C11:K11" si="0">C41+C65</f>
        <v>0</v>
      </c>
      <c r="D11" s="135">
        <f t="shared" si="0"/>
        <v>0</v>
      </c>
      <c r="E11" s="135">
        <f t="shared" si="0"/>
        <v>0</v>
      </c>
      <c r="F11" s="135">
        <f t="shared" si="0"/>
        <v>0</v>
      </c>
      <c r="G11" s="135">
        <f t="shared" si="0"/>
        <v>0</v>
      </c>
      <c r="H11" s="135">
        <f t="shared" si="0"/>
        <v>0</v>
      </c>
      <c r="I11" s="135">
        <f t="shared" si="0"/>
        <v>0</v>
      </c>
      <c r="J11" s="135">
        <f t="shared" si="0"/>
        <v>0</v>
      </c>
      <c r="K11" s="135">
        <f t="shared" si="0"/>
        <v>0</v>
      </c>
      <c r="L11" s="82"/>
    </row>
    <row r="12" spans="1:48" ht="15.75" x14ac:dyDescent="0.25">
      <c r="A12" s="134" t="s">
        <v>371</v>
      </c>
      <c r="B12" s="134"/>
      <c r="C12" s="135">
        <f>'2'!C28</f>
        <v>0</v>
      </c>
      <c r="D12" s="135">
        <f>'2'!D28</f>
        <v>0</v>
      </c>
      <c r="E12" s="135">
        <f>'2'!E28</f>
        <v>0</v>
      </c>
      <c r="F12" s="135">
        <f>'2'!C28</f>
        <v>0</v>
      </c>
      <c r="G12" s="135">
        <f>'2'!D28</f>
        <v>0</v>
      </c>
      <c r="H12" s="135">
        <f>'2'!HE28</f>
        <v>0</v>
      </c>
      <c r="I12" s="1090"/>
      <c r="J12" s="1090"/>
      <c r="K12" s="1091"/>
      <c r="L12" s="82"/>
    </row>
    <row r="13" spans="1:48" ht="15.75" x14ac:dyDescent="0.25">
      <c r="A13" s="136" t="s">
        <v>372</v>
      </c>
      <c r="B13" s="136"/>
      <c r="C13" s="137" t="e">
        <f t="shared" ref="C13:H13" si="1">C11/C12*100</f>
        <v>#DIV/0!</v>
      </c>
      <c r="D13" s="137" t="e">
        <f t="shared" si="1"/>
        <v>#DIV/0!</v>
      </c>
      <c r="E13" s="137" t="e">
        <f t="shared" si="1"/>
        <v>#DIV/0!</v>
      </c>
      <c r="F13" s="137" t="e">
        <f t="shared" si="1"/>
        <v>#DIV/0!</v>
      </c>
      <c r="G13" s="137" t="e">
        <f t="shared" si="1"/>
        <v>#DIV/0!</v>
      </c>
      <c r="H13" s="137" t="e">
        <f t="shared" si="1"/>
        <v>#DIV/0!</v>
      </c>
      <c r="I13" s="1092"/>
      <c r="J13" s="1092"/>
      <c r="K13" s="1093"/>
      <c r="L13" s="82"/>
    </row>
    <row r="14" spans="1:48" ht="15.75" x14ac:dyDescent="0.25">
      <c r="A14" s="138" t="s">
        <v>373</v>
      </c>
      <c r="B14" s="139" t="s">
        <v>374</v>
      </c>
      <c r="C14" s="591"/>
      <c r="D14" s="592"/>
      <c r="E14" s="591"/>
      <c r="F14" s="592"/>
      <c r="G14" s="591"/>
      <c r="H14" s="592"/>
      <c r="I14" s="591"/>
      <c r="J14" s="592"/>
      <c r="K14" s="592"/>
      <c r="L14" s="82"/>
    </row>
    <row r="15" spans="1:48" x14ac:dyDescent="0.25">
      <c r="A15" s="574">
        <v>1</v>
      </c>
      <c r="B15" s="82" t="s">
        <v>46</v>
      </c>
      <c r="C15" s="140"/>
      <c r="D15" s="140"/>
      <c r="E15" s="140"/>
      <c r="F15" s="140"/>
      <c r="G15" s="140"/>
      <c r="H15" s="140"/>
      <c r="I15" s="140"/>
      <c r="J15" s="140"/>
      <c r="K15" s="140"/>
      <c r="L15" s="82"/>
    </row>
    <row r="16" spans="1:48" ht="12" customHeight="1" x14ac:dyDescent="0.25">
      <c r="A16" s="574"/>
      <c r="B16" s="141">
        <v>1</v>
      </c>
      <c r="C16" s="140"/>
      <c r="D16" s="140"/>
      <c r="E16" s="140">
        <f t="shared" ref="E16:E47" si="2">SUM(C16:D16)</f>
        <v>0</v>
      </c>
      <c r="F16" s="140"/>
      <c r="G16" s="140"/>
      <c r="H16" s="140">
        <f>SUM(F16:G16)</f>
        <v>0</v>
      </c>
      <c r="I16" s="140"/>
      <c r="J16" s="140"/>
      <c r="K16" s="140">
        <f>SUM(I16:J16)</f>
        <v>0</v>
      </c>
      <c r="L16" s="82"/>
    </row>
    <row r="17" spans="1:12" ht="12" customHeight="1" x14ac:dyDescent="0.25">
      <c r="A17" s="574"/>
      <c r="B17" s="141">
        <v>2</v>
      </c>
      <c r="C17" s="140"/>
      <c r="D17" s="140"/>
      <c r="E17" s="140">
        <f t="shared" si="2"/>
        <v>0</v>
      </c>
      <c r="F17" s="140"/>
      <c r="G17" s="140"/>
      <c r="H17" s="140">
        <f>SUM(F17:G17)</f>
        <v>0</v>
      </c>
      <c r="I17" s="140"/>
      <c r="J17" s="140"/>
      <c r="K17" s="140">
        <f>SUM(I17:J17)</f>
        <v>0</v>
      </c>
      <c r="L17" s="82"/>
    </row>
    <row r="18" spans="1:12" ht="12" customHeight="1" x14ac:dyDescent="0.25">
      <c r="A18" s="574"/>
      <c r="B18" s="141">
        <v>3</v>
      </c>
      <c r="C18" s="140"/>
      <c r="D18" s="140"/>
      <c r="E18" s="140">
        <f t="shared" si="2"/>
        <v>0</v>
      </c>
      <c r="F18" s="140"/>
      <c r="G18" s="140"/>
      <c r="H18" s="140">
        <f>SUM(F18:G18)</f>
        <v>0</v>
      </c>
      <c r="I18" s="140"/>
      <c r="J18" s="140"/>
      <c r="K18" s="140">
        <f>SUM(I18:J18)</f>
        <v>0</v>
      </c>
      <c r="L18" s="82"/>
    </row>
    <row r="19" spans="1:12" ht="12" customHeight="1" x14ac:dyDescent="0.25">
      <c r="A19" s="574"/>
      <c r="B19" s="82" t="s">
        <v>375</v>
      </c>
      <c r="C19" s="140"/>
      <c r="D19" s="140"/>
      <c r="E19" s="140">
        <f>SUM(C19:D19)</f>
        <v>0</v>
      </c>
      <c r="F19" s="140"/>
      <c r="G19" s="140"/>
      <c r="H19" s="140">
        <f>SUM(F19:G19)</f>
        <v>0</v>
      </c>
      <c r="I19" s="140"/>
      <c r="J19" s="140"/>
      <c r="K19" s="140">
        <f>SUM(I19:J19)</f>
        <v>0</v>
      </c>
      <c r="L19" s="82"/>
    </row>
    <row r="20" spans="1:12" x14ac:dyDescent="0.25">
      <c r="A20" s="574">
        <v>2</v>
      </c>
      <c r="B20" s="82" t="s">
        <v>376</v>
      </c>
      <c r="C20" s="140"/>
      <c r="D20" s="140"/>
      <c r="E20" s="140"/>
      <c r="F20" s="140"/>
      <c r="G20" s="140"/>
      <c r="H20" s="140"/>
      <c r="I20" s="140"/>
      <c r="J20" s="140"/>
      <c r="K20" s="140"/>
      <c r="L20" s="82"/>
    </row>
    <row r="21" spans="1:12" ht="12" customHeight="1" x14ac:dyDescent="0.25">
      <c r="A21" s="574"/>
      <c r="B21" s="141">
        <v>1</v>
      </c>
      <c r="C21" s="140"/>
      <c r="D21" s="140"/>
      <c r="E21" s="140">
        <f t="shared" si="2"/>
        <v>0</v>
      </c>
      <c r="F21" s="140"/>
      <c r="G21" s="140"/>
      <c r="H21" s="140">
        <f t="shared" ref="H21:H39" si="3">SUM(F21:G21)</f>
        <v>0</v>
      </c>
      <c r="I21" s="140"/>
      <c r="J21" s="140"/>
      <c r="K21" s="140">
        <f t="shared" ref="K21:K39" si="4">SUM(I21:J21)</f>
        <v>0</v>
      </c>
      <c r="L21" s="82"/>
    </row>
    <row r="22" spans="1:12" ht="12" customHeight="1" x14ac:dyDescent="0.25">
      <c r="A22" s="574"/>
      <c r="B22" s="141">
        <v>2</v>
      </c>
      <c r="C22" s="140"/>
      <c r="D22" s="140"/>
      <c r="E22" s="140">
        <f t="shared" si="2"/>
        <v>0</v>
      </c>
      <c r="F22" s="140"/>
      <c r="G22" s="140"/>
      <c r="H22" s="140">
        <f t="shared" si="3"/>
        <v>0</v>
      </c>
      <c r="I22" s="140"/>
      <c r="J22" s="140"/>
      <c r="K22" s="140">
        <f t="shared" si="4"/>
        <v>0</v>
      </c>
      <c r="L22" s="82"/>
    </row>
    <row r="23" spans="1:12" ht="12" customHeight="1" x14ac:dyDescent="0.25">
      <c r="A23" s="574"/>
      <c r="B23" s="141">
        <v>3</v>
      </c>
      <c r="C23" s="140"/>
      <c r="D23" s="140"/>
      <c r="E23" s="140">
        <f t="shared" si="2"/>
        <v>0</v>
      </c>
      <c r="F23" s="140"/>
      <c r="G23" s="140"/>
      <c r="H23" s="140">
        <f t="shared" si="3"/>
        <v>0</v>
      </c>
      <c r="I23" s="140"/>
      <c r="J23" s="140"/>
      <c r="K23" s="140">
        <f t="shared" si="4"/>
        <v>0</v>
      </c>
      <c r="L23" s="82"/>
    </row>
    <row r="24" spans="1:12" ht="12" customHeight="1" x14ac:dyDescent="0.25">
      <c r="A24" s="574"/>
      <c r="B24" s="82" t="s">
        <v>375</v>
      </c>
      <c r="C24" s="140"/>
      <c r="D24" s="140"/>
      <c r="E24" s="140">
        <f t="shared" si="2"/>
        <v>0</v>
      </c>
      <c r="F24" s="140"/>
      <c r="G24" s="140"/>
      <c r="H24" s="140">
        <f t="shared" si="3"/>
        <v>0</v>
      </c>
      <c r="I24" s="140"/>
      <c r="J24" s="140"/>
      <c r="K24" s="140">
        <f t="shared" si="4"/>
        <v>0</v>
      </c>
      <c r="L24" s="82"/>
    </row>
    <row r="25" spans="1:12" x14ac:dyDescent="0.25">
      <c r="A25" s="574">
        <v>3</v>
      </c>
      <c r="B25" s="82" t="s">
        <v>377</v>
      </c>
      <c r="C25" s="140"/>
      <c r="D25" s="140"/>
      <c r="E25" s="140"/>
      <c r="F25" s="140"/>
      <c r="G25" s="140"/>
      <c r="H25" s="140"/>
      <c r="I25" s="140"/>
      <c r="J25" s="140"/>
      <c r="K25" s="140"/>
      <c r="L25" s="82"/>
    </row>
    <row r="26" spans="1:12" ht="12" customHeight="1" x14ac:dyDescent="0.25">
      <c r="A26" s="574"/>
      <c r="B26" s="141">
        <v>1</v>
      </c>
      <c r="C26" s="140"/>
      <c r="D26" s="140"/>
      <c r="E26" s="140">
        <f t="shared" si="2"/>
        <v>0</v>
      </c>
      <c r="F26" s="140"/>
      <c r="G26" s="140"/>
      <c r="H26" s="140">
        <f t="shared" si="3"/>
        <v>0</v>
      </c>
      <c r="I26" s="140"/>
      <c r="J26" s="140"/>
      <c r="K26" s="140">
        <f t="shared" si="4"/>
        <v>0</v>
      </c>
      <c r="L26" s="82"/>
    </row>
    <row r="27" spans="1:12" ht="12" customHeight="1" x14ac:dyDescent="0.25">
      <c r="A27" s="574"/>
      <c r="B27" s="141">
        <v>2</v>
      </c>
      <c r="C27" s="140"/>
      <c r="D27" s="140"/>
      <c r="E27" s="140">
        <f t="shared" si="2"/>
        <v>0</v>
      </c>
      <c r="F27" s="140"/>
      <c r="G27" s="140"/>
      <c r="H27" s="140">
        <f t="shared" si="3"/>
        <v>0</v>
      </c>
      <c r="I27" s="140"/>
      <c r="J27" s="140"/>
      <c r="K27" s="140">
        <f t="shared" si="4"/>
        <v>0</v>
      </c>
      <c r="L27" s="82"/>
    </row>
    <row r="28" spans="1:12" ht="12" customHeight="1" x14ac:dyDescent="0.25">
      <c r="A28" s="574"/>
      <c r="B28" s="141">
        <v>3</v>
      </c>
      <c r="C28" s="140"/>
      <c r="D28" s="140"/>
      <c r="E28" s="140">
        <f t="shared" si="2"/>
        <v>0</v>
      </c>
      <c r="F28" s="140"/>
      <c r="G28" s="140"/>
      <c r="H28" s="140">
        <f t="shared" si="3"/>
        <v>0</v>
      </c>
      <c r="I28" s="140"/>
      <c r="J28" s="140"/>
      <c r="K28" s="140">
        <f t="shared" si="4"/>
        <v>0</v>
      </c>
      <c r="L28" s="82"/>
    </row>
    <row r="29" spans="1:12" ht="12" customHeight="1" x14ac:dyDescent="0.25">
      <c r="A29" s="574"/>
      <c r="B29" s="82" t="s">
        <v>375</v>
      </c>
      <c r="C29" s="140"/>
      <c r="D29" s="140"/>
      <c r="E29" s="140">
        <f t="shared" si="2"/>
        <v>0</v>
      </c>
      <c r="F29" s="140"/>
      <c r="G29" s="140"/>
      <c r="H29" s="140">
        <f t="shared" si="3"/>
        <v>0</v>
      </c>
      <c r="I29" s="140"/>
      <c r="J29" s="140"/>
      <c r="K29" s="140">
        <f t="shared" si="4"/>
        <v>0</v>
      </c>
      <c r="L29" s="82"/>
    </row>
    <row r="30" spans="1:12" ht="20.100000000000001" customHeight="1" x14ac:dyDescent="0.25">
      <c r="A30" s="574">
        <v>4</v>
      </c>
      <c r="B30" s="82" t="s">
        <v>378</v>
      </c>
      <c r="C30" s="140"/>
      <c r="D30" s="140"/>
      <c r="E30" s="140"/>
      <c r="F30" s="140"/>
      <c r="G30" s="140"/>
      <c r="H30" s="140"/>
      <c r="I30" s="140"/>
      <c r="J30" s="140"/>
      <c r="K30" s="140"/>
      <c r="L30" s="82"/>
    </row>
    <row r="31" spans="1:12" ht="12" customHeight="1" x14ac:dyDescent="0.25">
      <c r="A31" s="574"/>
      <c r="B31" s="141">
        <v>1</v>
      </c>
      <c r="C31" s="140"/>
      <c r="D31" s="140"/>
      <c r="E31" s="140">
        <f t="shared" si="2"/>
        <v>0</v>
      </c>
      <c r="F31" s="140"/>
      <c r="G31" s="140"/>
      <c r="H31" s="140">
        <f t="shared" si="3"/>
        <v>0</v>
      </c>
      <c r="I31" s="140"/>
      <c r="J31" s="140"/>
      <c r="K31" s="140">
        <f t="shared" si="4"/>
        <v>0</v>
      </c>
      <c r="L31" s="82"/>
    </row>
    <row r="32" spans="1:12" ht="12" customHeight="1" x14ac:dyDescent="0.25">
      <c r="A32" s="574"/>
      <c r="B32" s="141">
        <v>2</v>
      </c>
      <c r="C32" s="140"/>
      <c r="D32" s="140"/>
      <c r="E32" s="140">
        <f t="shared" si="2"/>
        <v>0</v>
      </c>
      <c r="F32" s="140"/>
      <c r="G32" s="140"/>
      <c r="H32" s="140">
        <f t="shared" si="3"/>
        <v>0</v>
      </c>
      <c r="I32" s="140"/>
      <c r="J32" s="140"/>
      <c r="K32" s="140">
        <f t="shared" si="4"/>
        <v>0</v>
      </c>
      <c r="L32" s="82"/>
    </row>
    <row r="33" spans="1:12" ht="12" customHeight="1" x14ac:dyDescent="0.25">
      <c r="A33" s="574"/>
      <c r="B33" s="141">
        <v>3</v>
      </c>
      <c r="C33" s="140"/>
      <c r="D33" s="140"/>
      <c r="E33" s="140">
        <f t="shared" si="2"/>
        <v>0</v>
      </c>
      <c r="F33" s="140"/>
      <c r="G33" s="140"/>
      <c r="H33" s="140">
        <f t="shared" si="3"/>
        <v>0</v>
      </c>
      <c r="I33" s="140"/>
      <c r="J33" s="140"/>
      <c r="K33" s="140">
        <f t="shared" si="4"/>
        <v>0</v>
      </c>
      <c r="L33" s="82"/>
    </row>
    <row r="34" spans="1:12" ht="12" customHeight="1" x14ac:dyDescent="0.25">
      <c r="A34" s="574"/>
      <c r="B34" s="82" t="s">
        <v>375</v>
      </c>
      <c r="C34" s="140"/>
      <c r="D34" s="140"/>
      <c r="E34" s="140">
        <f>SUM(C34:D34)</f>
        <v>0</v>
      </c>
      <c r="F34" s="140"/>
      <c r="G34" s="140"/>
      <c r="H34" s="140">
        <f t="shared" si="3"/>
        <v>0</v>
      </c>
      <c r="I34" s="140"/>
      <c r="J34" s="140"/>
      <c r="K34" s="140">
        <f t="shared" si="4"/>
        <v>0</v>
      </c>
      <c r="L34" s="82"/>
    </row>
    <row r="35" spans="1:12" x14ac:dyDescent="0.25">
      <c r="A35" s="574">
        <v>5</v>
      </c>
      <c r="B35" s="82" t="s">
        <v>379</v>
      </c>
      <c r="C35" s="140"/>
      <c r="D35" s="140"/>
      <c r="E35" s="140"/>
      <c r="F35" s="140"/>
      <c r="G35" s="140"/>
      <c r="H35" s="140"/>
      <c r="I35" s="140"/>
      <c r="J35" s="140"/>
      <c r="K35" s="140"/>
      <c r="L35" s="82"/>
    </row>
    <row r="36" spans="1:12" ht="12" customHeight="1" x14ac:dyDescent="0.25">
      <c r="A36" s="574"/>
      <c r="B36" s="141">
        <v>1</v>
      </c>
      <c r="C36" s="140"/>
      <c r="D36" s="140"/>
      <c r="E36" s="140">
        <f t="shared" si="2"/>
        <v>0</v>
      </c>
      <c r="F36" s="140"/>
      <c r="G36" s="140"/>
      <c r="H36" s="140">
        <f t="shared" si="3"/>
        <v>0</v>
      </c>
      <c r="I36" s="140"/>
      <c r="J36" s="140"/>
      <c r="K36" s="140">
        <f t="shared" si="4"/>
        <v>0</v>
      </c>
      <c r="L36" s="82"/>
    </row>
    <row r="37" spans="1:12" ht="12" customHeight="1" x14ac:dyDescent="0.25">
      <c r="A37" s="574"/>
      <c r="B37" s="141">
        <v>2</v>
      </c>
      <c r="C37" s="140"/>
      <c r="D37" s="140"/>
      <c r="E37" s="140">
        <f t="shared" si="2"/>
        <v>0</v>
      </c>
      <c r="F37" s="140"/>
      <c r="G37" s="140"/>
      <c r="H37" s="140">
        <f t="shared" si="3"/>
        <v>0</v>
      </c>
      <c r="I37" s="140"/>
      <c r="J37" s="140"/>
      <c r="K37" s="140">
        <f t="shared" si="4"/>
        <v>0</v>
      </c>
      <c r="L37" s="82"/>
    </row>
    <row r="38" spans="1:12" ht="12" customHeight="1" x14ac:dyDescent="0.25">
      <c r="A38" s="574"/>
      <c r="B38" s="141">
        <v>3</v>
      </c>
      <c r="C38" s="140"/>
      <c r="D38" s="140"/>
      <c r="E38" s="140">
        <f t="shared" si="2"/>
        <v>0</v>
      </c>
      <c r="F38" s="140"/>
      <c r="G38" s="140"/>
      <c r="H38" s="140">
        <f t="shared" si="3"/>
        <v>0</v>
      </c>
      <c r="I38" s="140"/>
      <c r="J38" s="140"/>
      <c r="K38" s="140">
        <f t="shared" si="4"/>
        <v>0</v>
      </c>
      <c r="L38" s="82"/>
    </row>
    <row r="39" spans="1:12" ht="12" customHeight="1" x14ac:dyDescent="0.25">
      <c r="A39" s="574"/>
      <c r="B39" s="82" t="s">
        <v>375</v>
      </c>
      <c r="C39" s="140"/>
      <c r="D39" s="140"/>
      <c r="E39" s="140">
        <f t="shared" si="2"/>
        <v>0</v>
      </c>
      <c r="F39" s="140"/>
      <c r="G39" s="140"/>
      <c r="H39" s="140">
        <f t="shared" si="3"/>
        <v>0</v>
      </c>
      <c r="I39" s="140"/>
      <c r="J39" s="140"/>
      <c r="K39" s="140">
        <f t="shared" si="4"/>
        <v>0</v>
      </c>
      <c r="L39" s="82"/>
    </row>
    <row r="40" spans="1:12" x14ac:dyDescent="0.25">
      <c r="A40" s="574"/>
      <c r="B40" s="82"/>
      <c r="C40" s="140"/>
      <c r="D40" s="140"/>
      <c r="E40" s="140"/>
      <c r="F40" s="140"/>
      <c r="G40" s="140"/>
      <c r="H40" s="140"/>
      <c r="I40" s="140"/>
      <c r="J40" s="140"/>
      <c r="K40" s="140"/>
      <c r="L40" s="82"/>
    </row>
    <row r="41" spans="1:12" x14ac:dyDescent="0.25">
      <c r="A41" s="142" t="s">
        <v>380</v>
      </c>
      <c r="B41" s="142"/>
      <c r="C41" s="143">
        <f t="shared" ref="C41:K41" si="5">SUM(C15:C40)</f>
        <v>0</v>
      </c>
      <c r="D41" s="143">
        <f t="shared" si="5"/>
        <v>0</v>
      </c>
      <c r="E41" s="143">
        <f t="shared" si="5"/>
        <v>0</v>
      </c>
      <c r="F41" s="143">
        <f t="shared" si="5"/>
        <v>0</v>
      </c>
      <c r="G41" s="143">
        <f t="shared" si="5"/>
        <v>0</v>
      </c>
      <c r="H41" s="143">
        <f t="shared" si="5"/>
        <v>0</v>
      </c>
      <c r="I41" s="143">
        <f t="shared" si="5"/>
        <v>0</v>
      </c>
      <c r="J41" s="143">
        <f t="shared" si="5"/>
        <v>0</v>
      </c>
      <c r="K41" s="143">
        <f t="shared" si="5"/>
        <v>0</v>
      </c>
      <c r="L41" s="82"/>
    </row>
    <row r="42" spans="1:12" ht="15.75" x14ac:dyDescent="0.25">
      <c r="A42" s="138" t="s">
        <v>381</v>
      </c>
      <c r="B42" s="139" t="s">
        <v>382</v>
      </c>
      <c r="C42" s="140"/>
      <c r="D42" s="140"/>
      <c r="E42" s="140"/>
      <c r="F42" s="140"/>
      <c r="G42" s="140"/>
      <c r="H42" s="140"/>
      <c r="I42" s="140"/>
      <c r="J42" s="140"/>
      <c r="K42" s="140"/>
      <c r="L42" s="82"/>
    </row>
    <row r="43" spans="1:12" x14ac:dyDescent="0.25">
      <c r="A43" s="574">
        <v>1</v>
      </c>
      <c r="B43" s="82" t="s">
        <v>383</v>
      </c>
      <c r="C43" s="140"/>
      <c r="D43" s="140"/>
      <c r="E43" s="140"/>
      <c r="F43" s="140"/>
      <c r="G43" s="140"/>
      <c r="H43" s="140"/>
      <c r="I43" s="140"/>
      <c r="J43" s="140"/>
      <c r="K43" s="140"/>
      <c r="L43" s="82"/>
    </row>
    <row r="44" spans="1:12" ht="12" customHeight="1" x14ac:dyDescent="0.25">
      <c r="A44" s="574"/>
      <c r="B44" s="141">
        <v>1</v>
      </c>
      <c r="C44" s="140"/>
      <c r="D44" s="140"/>
      <c r="E44" s="140">
        <f t="shared" si="2"/>
        <v>0</v>
      </c>
      <c r="F44" s="140"/>
      <c r="G44" s="140"/>
      <c r="H44" s="140">
        <f t="shared" ref="H44:H62" si="6">SUM(F44:G44)</f>
        <v>0</v>
      </c>
      <c r="I44" s="140"/>
      <c r="J44" s="140"/>
      <c r="K44" s="140">
        <f t="shared" ref="K44:K62" si="7">SUM(I44:J44)</f>
        <v>0</v>
      </c>
      <c r="L44" s="82"/>
    </row>
    <row r="45" spans="1:12" ht="12" customHeight="1" x14ac:dyDescent="0.25">
      <c r="A45" s="574"/>
      <c r="B45" s="141">
        <v>2</v>
      </c>
      <c r="C45" s="140"/>
      <c r="D45" s="140"/>
      <c r="E45" s="140">
        <f t="shared" si="2"/>
        <v>0</v>
      </c>
      <c r="F45" s="140"/>
      <c r="G45" s="140"/>
      <c r="H45" s="140">
        <f t="shared" si="6"/>
        <v>0</v>
      </c>
      <c r="I45" s="140"/>
      <c r="J45" s="140"/>
      <c r="K45" s="140">
        <f t="shared" si="7"/>
        <v>0</v>
      </c>
      <c r="L45" s="82"/>
    </row>
    <row r="46" spans="1:12" ht="12" customHeight="1" x14ac:dyDescent="0.25">
      <c r="A46" s="574"/>
      <c r="B46" s="141">
        <v>3</v>
      </c>
      <c r="C46" s="140"/>
      <c r="D46" s="140"/>
      <c r="E46" s="140">
        <f t="shared" si="2"/>
        <v>0</v>
      </c>
      <c r="F46" s="140"/>
      <c r="G46" s="140"/>
      <c r="H46" s="140">
        <f t="shared" si="6"/>
        <v>0</v>
      </c>
      <c r="I46" s="140"/>
      <c r="J46" s="140"/>
      <c r="K46" s="140">
        <f t="shared" si="7"/>
        <v>0</v>
      </c>
      <c r="L46" s="82"/>
    </row>
    <row r="47" spans="1:12" ht="12" customHeight="1" x14ac:dyDescent="0.25">
      <c r="A47" s="574"/>
      <c r="B47" s="82" t="s">
        <v>375</v>
      </c>
      <c r="C47" s="140"/>
      <c r="D47" s="140"/>
      <c r="E47" s="140">
        <f t="shared" si="2"/>
        <v>0</v>
      </c>
      <c r="F47" s="140"/>
      <c r="G47" s="140"/>
      <c r="H47" s="140">
        <f t="shared" si="6"/>
        <v>0</v>
      </c>
      <c r="I47" s="140"/>
      <c r="J47" s="140"/>
      <c r="K47" s="140">
        <f t="shared" si="7"/>
        <v>0</v>
      </c>
      <c r="L47" s="82"/>
    </row>
    <row r="48" spans="1:12" x14ac:dyDescent="0.25">
      <c r="A48" s="574">
        <v>2</v>
      </c>
      <c r="B48" s="82" t="s">
        <v>384</v>
      </c>
      <c r="C48" s="140"/>
      <c r="D48" s="140"/>
      <c r="E48" s="140"/>
      <c r="F48" s="140"/>
      <c r="G48" s="140"/>
      <c r="H48" s="140"/>
      <c r="I48" s="140"/>
      <c r="J48" s="140"/>
      <c r="K48" s="140"/>
      <c r="L48" s="82"/>
    </row>
    <row r="49" spans="1:12" ht="12" customHeight="1" x14ac:dyDescent="0.25">
      <c r="A49" s="574"/>
      <c r="B49" s="141">
        <v>1</v>
      </c>
      <c r="C49" s="140"/>
      <c r="D49" s="140"/>
      <c r="E49" s="140">
        <f t="shared" ref="E49:E62" si="8">SUM(C49:D49)</f>
        <v>0</v>
      </c>
      <c r="F49" s="140"/>
      <c r="G49" s="140"/>
      <c r="H49" s="140">
        <f t="shared" si="6"/>
        <v>0</v>
      </c>
      <c r="I49" s="140"/>
      <c r="J49" s="140"/>
      <c r="K49" s="140">
        <f t="shared" si="7"/>
        <v>0</v>
      </c>
      <c r="L49" s="82"/>
    </row>
    <row r="50" spans="1:12" ht="12" customHeight="1" x14ac:dyDescent="0.25">
      <c r="A50" s="574"/>
      <c r="B50" s="141">
        <v>2</v>
      </c>
      <c r="C50" s="140"/>
      <c r="D50" s="140"/>
      <c r="E50" s="140">
        <f t="shared" si="8"/>
        <v>0</v>
      </c>
      <c r="F50" s="140"/>
      <c r="G50" s="140"/>
      <c r="H50" s="140">
        <f t="shared" si="6"/>
        <v>0</v>
      </c>
      <c r="I50" s="140"/>
      <c r="J50" s="140"/>
      <c r="K50" s="140">
        <f t="shared" si="7"/>
        <v>0</v>
      </c>
      <c r="L50" s="82"/>
    </row>
    <row r="51" spans="1:12" ht="12" customHeight="1" x14ac:dyDescent="0.25">
      <c r="A51" s="574"/>
      <c r="B51" s="141">
        <v>3</v>
      </c>
      <c r="C51" s="140"/>
      <c r="D51" s="140"/>
      <c r="E51" s="140">
        <f t="shared" si="8"/>
        <v>0</v>
      </c>
      <c r="F51" s="140"/>
      <c r="G51" s="140"/>
      <c r="H51" s="140">
        <f t="shared" si="6"/>
        <v>0</v>
      </c>
      <c r="I51" s="140"/>
      <c r="J51" s="140"/>
      <c r="K51" s="140">
        <f t="shared" si="7"/>
        <v>0</v>
      </c>
      <c r="L51" s="82"/>
    </row>
    <row r="52" spans="1:12" ht="12" customHeight="1" x14ac:dyDescent="0.25">
      <c r="A52" s="574"/>
      <c r="B52" s="82" t="s">
        <v>375</v>
      </c>
      <c r="C52" s="140"/>
      <c r="D52" s="140"/>
      <c r="E52" s="140">
        <f t="shared" si="8"/>
        <v>0</v>
      </c>
      <c r="F52" s="140"/>
      <c r="G52" s="140"/>
      <c r="H52" s="140">
        <f t="shared" si="6"/>
        <v>0</v>
      </c>
      <c r="I52" s="140"/>
      <c r="J52" s="140"/>
      <c r="K52" s="140">
        <f t="shared" si="7"/>
        <v>0</v>
      </c>
      <c r="L52" s="82"/>
    </row>
    <row r="53" spans="1:12" x14ac:dyDescent="0.25">
      <c r="A53" s="574">
        <v>3</v>
      </c>
      <c r="B53" s="82" t="s">
        <v>385</v>
      </c>
      <c r="C53" s="140"/>
      <c r="D53" s="140"/>
      <c r="E53" s="140"/>
      <c r="F53" s="140"/>
      <c r="G53" s="140"/>
      <c r="H53" s="140"/>
      <c r="I53" s="140"/>
      <c r="J53" s="140"/>
      <c r="K53" s="140"/>
      <c r="L53" s="82"/>
    </row>
    <row r="54" spans="1:12" ht="12" customHeight="1" x14ac:dyDescent="0.25">
      <c r="A54" s="574"/>
      <c r="B54" s="141">
        <v>1</v>
      </c>
      <c r="C54" s="140"/>
      <c r="D54" s="140"/>
      <c r="E54" s="140">
        <f t="shared" si="8"/>
        <v>0</v>
      </c>
      <c r="F54" s="140"/>
      <c r="G54" s="140"/>
      <c r="H54" s="140">
        <f t="shared" si="6"/>
        <v>0</v>
      </c>
      <c r="I54" s="140"/>
      <c r="J54" s="140"/>
      <c r="K54" s="140">
        <f t="shared" si="7"/>
        <v>0</v>
      </c>
      <c r="L54" s="82"/>
    </row>
    <row r="55" spans="1:12" ht="12" customHeight="1" x14ac:dyDescent="0.25">
      <c r="A55" s="574"/>
      <c r="B55" s="141">
        <v>2</v>
      </c>
      <c r="C55" s="140"/>
      <c r="D55" s="140"/>
      <c r="E55" s="140">
        <f t="shared" si="8"/>
        <v>0</v>
      </c>
      <c r="F55" s="140"/>
      <c r="G55" s="140"/>
      <c r="H55" s="140">
        <f t="shared" si="6"/>
        <v>0</v>
      </c>
      <c r="I55" s="140"/>
      <c r="J55" s="140"/>
      <c r="K55" s="140">
        <f t="shared" si="7"/>
        <v>0</v>
      </c>
      <c r="L55" s="82"/>
    </row>
    <row r="56" spans="1:12" ht="12" customHeight="1" x14ac:dyDescent="0.25">
      <c r="A56" s="574"/>
      <c r="B56" s="141">
        <v>3</v>
      </c>
      <c r="C56" s="140"/>
      <c r="D56" s="140"/>
      <c r="E56" s="140">
        <f t="shared" si="8"/>
        <v>0</v>
      </c>
      <c r="F56" s="140"/>
      <c r="G56" s="140"/>
      <c r="H56" s="140">
        <f t="shared" si="6"/>
        <v>0</v>
      </c>
      <c r="I56" s="140"/>
      <c r="J56" s="140"/>
      <c r="K56" s="140">
        <f t="shared" si="7"/>
        <v>0</v>
      </c>
      <c r="L56" s="82"/>
    </row>
    <row r="57" spans="1:12" ht="12" customHeight="1" x14ac:dyDescent="0.25">
      <c r="A57" s="574"/>
      <c r="B57" s="82" t="s">
        <v>375</v>
      </c>
      <c r="C57" s="140"/>
      <c r="D57" s="140"/>
      <c r="E57" s="140">
        <f t="shared" si="8"/>
        <v>0</v>
      </c>
      <c r="F57" s="140"/>
      <c r="G57" s="140"/>
      <c r="H57" s="140">
        <f t="shared" si="6"/>
        <v>0</v>
      </c>
      <c r="I57" s="140"/>
      <c r="J57" s="140"/>
      <c r="K57" s="140">
        <f t="shared" si="7"/>
        <v>0</v>
      </c>
      <c r="L57" s="82"/>
    </row>
    <row r="58" spans="1:12" x14ac:dyDescent="0.25">
      <c r="A58" s="574">
        <v>4</v>
      </c>
      <c r="B58" s="82" t="s">
        <v>386</v>
      </c>
      <c r="C58" s="140"/>
      <c r="D58" s="140"/>
      <c r="E58" s="140"/>
      <c r="F58" s="140"/>
      <c r="G58" s="140"/>
      <c r="H58" s="140"/>
      <c r="I58" s="140"/>
      <c r="J58" s="140"/>
      <c r="K58" s="140"/>
      <c r="L58" s="82"/>
    </row>
    <row r="59" spans="1:12" ht="12" customHeight="1" x14ac:dyDescent="0.25">
      <c r="A59" s="574"/>
      <c r="B59" s="141">
        <v>1</v>
      </c>
      <c r="C59" s="140"/>
      <c r="D59" s="140"/>
      <c r="E59" s="140">
        <f t="shared" si="8"/>
        <v>0</v>
      </c>
      <c r="F59" s="140"/>
      <c r="G59" s="140"/>
      <c r="H59" s="140">
        <f t="shared" si="6"/>
        <v>0</v>
      </c>
      <c r="I59" s="140"/>
      <c r="J59" s="140"/>
      <c r="K59" s="140">
        <f t="shared" si="7"/>
        <v>0</v>
      </c>
      <c r="L59" s="82"/>
    </row>
    <row r="60" spans="1:12" ht="12" customHeight="1" x14ac:dyDescent="0.25">
      <c r="A60" s="574"/>
      <c r="B60" s="141">
        <v>2</v>
      </c>
      <c r="C60" s="140"/>
      <c r="D60" s="140"/>
      <c r="E60" s="140">
        <f t="shared" si="8"/>
        <v>0</v>
      </c>
      <c r="F60" s="140"/>
      <c r="G60" s="140"/>
      <c r="H60" s="140">
        <f t="shared" si="6"/>
        <v>0</v>
      </c>
      <c r="I60" s="140"/>
      <c r="J60" s="140"/>
      <c r="K60" s="140">
        <f t="shared" si="7"/>
        <v>0</v>
      </c>
      <c r="L60" s="82"/>
    </row>
    <row r="61" spans="1:12" ht="12" customHeight="1" x14ac:dyDescent="0.25">
      <c r="A61" s="574"/>
      <c r="B61" s="141">
        <v>3</v>
      </c>
      <c r="C61" s="140"/>
      <c r="D61" s="140"/>
      <c r="E61" s="140">
        <f t="shared" si="8"/>
        <v>0</v>
      </c>
      <c r="F61" s="140"/>
      <c r="G61" s="140"/>
      <c r="H61" s="140">
        <f t="shared" si="6"/>
        <v>0</v>
      </c>
      <c r="I61" s="140"/>
      <c r="J61" s="140"/>
      <c r="K61" s="140">
        <f t="shared" si="7"/>
        <v>0</v>
      </c>
      <c r="L61" s="82"/>
    </row>
    <row r="62" spans="1:12" ht="12" customHeight="1" x14ac:dyDescent="0.25">
      <c r="A62" s="574"/>
      <c r="B62" s="82" t="s">
        <v>375</v>
      </c>
      <c r="C62" s="140"/>
      <c r="D62" s="140"/>
      <c r="E62" s="140">
        <f t="shared" si="8"/>
        <v>0</v>
      </c>
      <c r="F62" s="140"/>
      <c r="G62" s="140"/>
      <c r="H62" s="140">
        <f t="shared" si="6"/>
        <v>0</v>
      </c>
      <c r="I62" s="140"/>
      <c r="J62" s="140"/>
      <c r="K62" s="140">
        <f t="shared" si="7"/>
        <v>0</v>
      </c>
      <c r="L62" s="82"/>
    </row>
    <row r="63" spans="1:12" ht="12" customHeight="1" x14ac:dyDescent="0.25">
      <c r="A63" s="574"/>
      <c r="B63" s="82"/>
      <c r="C63" s="140"/>
      <c r="D63" s="140"/>
      <c r="E63" s="140"/>
      <c r="F63" s="140"/>
      <c r="G63" s="140"/>
      <c r="H63" s="140"/>
      <c r="I63" s="140"/>
      <c r="J63" s="140"/>
      <c r="K63" s="140"/>
      <c r="L63" s="82"/>
    </row>
    <row r="64" spans="1:12" x14ac:dyDescent="0.25">
      <c r="A64" s="574"/>
      <c r="B64" s="82"/>
      <c r="C64" s="140"/>
      <c r="D64" s="140"/>
      <c r="E64" s="140"/>
      <c r="F64" s="140"/>
      <c r="G64" s="140"/>
      <c r="H64" s="140"/>
      <c r="I64" s="140"/>
      <c r="J64" s="140"/>
      <c r="K64" s="140"/>
      <c r="L64" s="82"/>
    </row>
    <row r="65" spans="1:12" ht="15.75" thickBot="1" x14ac:dyDescent="0.3">
      <c r="A65" s="144" t="s">
        <v>387</v>
      </c>
      <c r="B65" s="144"/>
      <c r="C65" s="145">
        <f>SUM(C43:C64)</f>
        <v>0</v>
      </c>
      <c r="D65" s="145">
        <f>SUM(D43:D64)</f>
        <v>0</v>
      </c>
      <c r="E65" s="145">
        <f>SUM(E43:E64)</f>
        <v>0</v>
      </c>
      <c r="F65" s="145">
        <f t="shared" ref="F65:K65" si="9">SUM(F43:F64)</f>
        <v>0</v>
      </c>
      <c r="G65" s="145">
        <f t="shared" si="9"/>
        <v>0</v>
      </c>
      <c r="H65" s="145">
        <f t="shared" si="9"/>
        <v>0</v>
      </c>
      <c r="I65" s="145">
        <f t="shared" si="9"/>
        <v>0</v>
      </c>
      <c r="J65" s="145">
        <f t="shared" si="9"/>
        <v>0</v>
      </c>
      <c r="K65" s="145">
        <f t="shared" si="9"/>
        <v>0</v>
      </c>
      <c r="L65" s="82"/>
    </row>
    <row r="67" spans="1:12" x14ac:dyDescent="0.25">
      <c r="A67" s="727" t="s">
        <v>388</v>
      </c>
      <c r="B67" s="727"/>
      <c r="C67" s="727"/>
      <c r="D67" s="727"/>
    </row>
    <row r="68" spans="1:12" x14ac:dyDescent="0.25">
      <c r="A68" s="727" t="s">
        <v>389</v>
      </c>
      <c r="B68" s="727"/>
      <c r="C68" s="727"/>
      <c r="D68" s="727"/>
    </row>
    <row r="69" spans="1:12" x14ac:dyDescent="0.25">
      <c r="A69" s="727"/>
      <c r="B69" s="727"/>
      <c r="C69" s="727"/>
      <c r="D69" s="727"/>
    </row>
    <row r="70" spans="1:12" x14ac:dyDescent="0.25">
      <c r="A70" s="727"/>
      <c r="B70" s="727"/>
      <c r="C70" s="727"/>
      <c r="D70" s="727"/>
    </row>
    <row r="71" spans="1:12" x14ac:dyDescent="0.25">
      <c r="A71" s="727"/>
      <c r="B71" s="727"/>
      <c r="C71" s="727"/>
      <c r="D71" s="727"/>
    </row>
  </sheetData>
  <mergeCells count="8">
    <mergeCell ref="I12:K13"/>
    <mergeCell ref="A3:K3"/>
    <mergeCell ref="Z5:AV5"/>
    <mergeCell ref="A7:A9"/>
    <mergeCell ref="B7:B9"/>
    <mergeCell ref="C8:E8"/>
    <mergeCell ref="F8:H8"/>
    <mergeCell ref="I8:K8"/>
  </mergeCells>
  <printOptions horizontalCentered="1"/>
  <pageMargins left="1.7" right="0.9" top="1.1499999999999999" bottom="0.9" header="0" footer="0"/>
  <pageSetup paperSize="9" scale="4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B4D40-2980-4A87-8522-2149005B6242}">
  <sheetPr codeName="Sheet75">
    <tabColor rgb="FF92D050"/>
    <pageSetUpPr fitToPage="1"/>
  </sheetPr>
  <dimension ref="A1:O27"/>
  <sheetViews>
    <sheetView zoomScale="80" zoomScaleNormal="80" workbookViewId="0">
      <selection activeCell="F19" sqref="F19"/>
    </sheetView>
  </sheetViews>
  <sheetFormatPr defaultColWidth="9.140625" defaultRowHeight="15" x14ac:dyDescent="0.25"/>
  <cols>
    <col min="1" max="1" width="5.7109375" style="70" customWidth="1"/>
    <col min="2" max="2" width="35.5703125" style="70" customWidth="1"/>
    <col min="3" max="5" width="14.7109375" style="70" customWidth="1"/>
    <col min="6" max="6" width="25.7109375" style="70" customWidth="1"/>
    <col min="7" max="7" width="12.42578125" style="70" customWidth="1"/>
    <col min="8" max="13" width="10.7109375" style="70" customWidth="1"/>
    <col min="14" max="14" width="12.42578125" style="70" customWidth="1"/>
    <col min="15" max="15" width="11.85546875" style="70" customWidth="1"/>
    <col min="16" max="256" width="9.140625" style="70"/>
    <col min="257" max="257" width="5.7109375" style="70" customWidth="1"/>
    <col min="258" max="258" width="35.5703125" style="70" customWidth="1"/>
    <col min="259" max="262" width="25.7109375" style="70" customWidth="1"/>
    <col min="263" max="263" width="12.42578125" style="70" customWidth="1"/>
    <col min="264" max="269" width="10.7109375" style="70" customWidth="1"/>
    <col min="270" max="270" width="12.42578125" style="70" customWidth="1"/>
    <col min="271" max="271" width="11.85546875" style="70" customWidth="1"/>
    <col min="272" max="512" width="9.140625" style="70"/>
    <col min="513" max="513" width="5.7109375" style="70" customWidth="1"/>
    <col min="514" max="514" width="35.5703125" style="70" customWidth="1"/>
    <col min="515" max="518" width="25.7109375" style="70" customWidth="1"/>
    <col min="519" max="519" width="12.42578125" style="70" customWidth="1"/>
    <col min="520" max="525" width="10.7109375" style="70" customWidth="1"/>
    <col min="526" max="526" width="12.42578125" style="70" customWidth="1"/>
    <col min="527" max="527" width="11.85546875" style="70" customWidth="1"/>
    <col min="528" max="768" width="9.140625" style="70"/>
    <col min="769" max="769" width="5.7109375" style="70" customWidth="1"/>
    <col min="770" max="770" width="35.5703125" style="70" customWidth="1"/>
    <col min="771" max="774" width="25.7109375" style="70" customWidth="1"/>
    <col min="775" max="775" width="12.42578125" style="70" customWidth="1"/>
    <col min="776" max="781" width="10.7109375" style="70" customWidth="1"/>
    <col min="782" max="782" width="12.42578125" style="70" customWidth="1"/>
    <col min="783" max="783" width="11.85546875" style="70" customWidth="1"/>
    <col min="784" max="1024" width="9.140625" style="70"/>
    <col min="1025" max="1025" width="5.7109375" style="70" customWidth="1"/>
    <col min="1026" max="1026" width="35.5703125" style="70" customWidth="1"/>
    <col min="1027" max="1030" width="25.7109375" style="70" customWidth="1"/>
    <col min="1031" max="1031" width="12.42578125" style="70" customWidth="1"/>
    <col min="1032" max="1037" width="10.7109375" style="70" customWidth="1"/>
    <col min="1038" max="1038" width="12.42578125" style="70" customWidth="1"/>
    <col min="1039" max="1039" width="11.85546875" style="70" customWidth="1"/>
    <col min="1040" max="1280" width="9.140625" style="70"/>
    <col min="1281" max="1281" width="5.7109375" style="70" customWidth="1"/>
    <col min="1282" max="1282" width="35.5703125" style="70" customWidth="1"/>
    <col min="1283" max="1286" width="25.7109375" style="70" customWidth="1"/>
    <col min="1287" max="1287" width="12.42578125" style="70" customWidth="1"/>
    <col min="1288" max="1293" width="10.7109375" style="70" customWidth="1"/>
    <col min="1294" max="1294" width="12.42578125" style="70" customWidth="1"/>
    <col min="1295" max="1295" width="11.85546875" style="70" customWidth="1"/>
    <col min="1296" max="1536" width="9.140625" style="70"/>
    <col min="1537" max="1537" width="5.7109375" style="70" customWidth="1"/>
    <col min="1538" max="1538" width="35.5703125" style="70" customWidth="1"/>
    <col min="1539" max="1542" width="25.7109375" style="70" customWidth="1"/>
    <col min="1543" max="1543" width="12.42578125" style="70" customWidth="1"/>
    <col min="1544" max="1549" width="10.7109375" style="70" customWidth="1"/>
    <col min="1550" max="1550" width="12.42578125" style="70" customWidth="1"/>
    <col min="1551" max="1551" width="11.85546875" style="70" customWidth="1"/>
    <col min="1552" max="1792" width="9.140625" style="70"/>
    <col min="1793" max="1793" width="5.7109375" style="70" customWidth="1"/>
    <col min="1794" max="1794" width="35.5703125" style="70" customWidth="1"/>
    <col min="1795" max="1798" width="25.7109375" style="70" customWidth="1"/>
    <col min="1799" max="1799" width="12.42578125" style="70" customWidth="1"/>
    <col min="1800" max="1805" width="10.7109375" style="70" customWidth="1"/>
    <col min="1806" max="1806" width="12.42578125" style="70" customWidth="1"/>
    <col min="1807" max="1807" width="11.85546875" style="70" customWidth="1"/>
    <col min="1808" max="2048" width="9.140625" style="70"/>
    <col min="2049" max="2049" width="5.7109375" style="70" customWidth="1"/>
    <col min="2050" max="2050" width="35.5703125" style="70" customWidth="1"/>
    <col min="2051" max="2054" width="25.7109375" style="70" customWidth="1"/>
    <col min="2055" max="2055" width="12.42578125" style="70" customWidth="1"/>
    <col min="2056" max="2061" width="10.7109375" style="70" customWidth="1"/>
    <col min="2062" max="2062" width="12.42578125" style="70" customWidth="1"/>
    <col min="2063" max="2063" width="11.85546875" style="70" customWidth="1"/>
    <col min="2064" max="2304" width="9.140625" style="70"/>
    <col min="2305" max="2305" width="5.7109375" style="70" customWidth="1"/>
    <col min="2306" max="2306" width="35.5703125" style="70" customWidth="1"/>
    <col min="2307" max="2310" width="25.7109375" style="70" customWidth="1"/>
    <col min="2311" max="2311" width="12.42578125" style="70" customWidth="1"/>
    <col min="2312" max="2317" width="10.7109375" style="70" customWidth="1"/>
    <col min="2318" max="2318" width="12.42578125" style="70" customWidth="1"/>
    <col min="2319" max="2319" width="11.85546875" style="70" customWidth="1"/>
    <col min="2320" max="2560" width="9.140625" style="70"/>
    <col min="2561" max="2561" width="5.7109375" style="70" customWidth="1"/>
    <col min="2562" max="2562" width="35.5703125" style="70" customWidth="1"/>
    <col min="2563" max="2566" width="25.7109375" style="70" customWidth="1"/>
    <col min="2567" max="2567" width="12.42578125" style="70" customWidth="1"/>
    <col min="2568" max="2573" width="10.7109375" style="70" customWidth="1"/>
    <col min="2574" max="2574" width="12.42578125" style="70" customWidth="1"/>
    <col min="2575" max="2575" width="11.85546875" style="70" customWidth="1"/>
    <col min="2576" max="2816" width="9.140625" style="70"/>
    <col min="2817" max="2817" width="5.7109375" style="70" customWidth="1"/>
    <col min="2818" max="2818" width="35.5703125" style="70" customWidth="1"/>
    <col min="2819" max="2822" width="25.7109375" style="70" customWidth="1"/>
    <col min="2823" max="2823" width="12.42578125" style="70" customWidth="1"/>
    <col min="2824" max="2829" width="10.7109375" style="70" customWidth="1"/>
    <col min="2830" max="2830" width="12.42578125" style="70" customWidth="1"/>
    <col min="2831" max="2831" width="11.85546875" style="70" customWidth="1"/>
    <col min="2832" max="3072" width="9.140625" style="70"/>
    <col min="3073" max="3073" width="5.7109375" style="70" customWidth="1"/>
    <col min="3074" max="3074" width="35.5703125" style="70" customWidth="1"/>
    <col min="3075" max="3078" width="25.7109375" style="70" customWidth="1"/>
    <col min="3079" max="3079" width="12.42578125" style="70" customWidth="1"/>
    <col min="3080" max="3085" width="10.7109375" style="70" customWidth="1"/>
    <col min="3086" max="3086" width="12.42578125" style="70" customWidth="1"/>
    <col min="3087" max="3087" width="11.85546875" style="70" customWidth="1"/>
    <col min="3088" max="3328" width="9.140625" style="70"/>
    <col min="3329" max="3329" width="5.7109375" style="70" customWidth="1"/>
    <col min="3330" max="3330" width="35.5703125" style="70" customWidth="1"/>
    <col min="3331" max="3334" width="25.7109375" style="70" customWidth="1"/>
    <col min="3335" max="3335" width="12.42578125" style="70" customWidth="1"/>
    <col min="3336" max="3341" width="10.7109375" style="70" customWidth="1"/>
    <col min="3342" max="3342" width="12.42578125" style="70" customWidth="1"/>
    <col min="3343" max="3343" width="11.85546875" style="70" customWidth="1"/>
    <col min="3344" max="3584" width="9.140625" style="70"/>
    <col min="3585" max="3585" width="5.7109375" style="70" customWidth="1"/>
    <col min="3586" max="3586" width="35.5703125" style="70" customWidth="1"/>
    <col min="3587" max="3590" width="25.7109375" style="70" customWidth="1"/>
    <col min="3591" max="3591" width="12.42578125" style="70" customWidth="1"/>
    <col min="3592" max="3597" width="10.7109375" style="70" customWidth="1"/>
    <col min="3598" max="3598" width="12.42578125" style="70" customWidth="1"/>
    <col min="3599" max="3599" width="11.85546875" style="70" customWidth="1"/>
    <col min="3600" max="3840" width="9.140625" style="70"/>
    <col min="3841" max="3841" width="5.7109375" style="70" customWidth="1"/>
    <col min="3842" max="3842" width="35.5703125" style="70" customWidth="1"/>
    <col min="3843" max="3846" width="25.7109375" style="70" customWidth="1"/>
    <col min="3847" max="3847" width="12.42578125" style="70" customWidth="1"/>
    <col min="3848" max="3853" width="10.7109375" style="70" customWidth="1"/>
    <col min="3854" max="3854" width="12.42578125" style="70" customWidth="1"/>
    <col min="3855" max="3855" width="11.85546875" style="70" customWidth="1"/>
    <col min="3856" max="4096" width="9.140625" style="70"/>
    <col min="4097" max="4097" width="5.7109375" style="70" customWidth="1"/>
    <col min="4098" max="4098" width="35.5703125" style="70" customWidth="1"/>
    <col min="4099" max="4102" width="25.7109375" style="70" customWidth="1"/>
    <col min="4103" max="4103" width="12.42578125" style="70" customWidth="1"/>
    <col min="4104" max="4109" width="10.7109375" style="70" customWidth="1"/>
    <col min="4110" max="4110" width="12.42578125" style="70" customWidth="1"/>
    <col min="4111" max="4111" width="11.85546875" style="70" customWidth="1"/>
    <col min="4112" max="4352" width="9.140625" style="70"/>
    <col min="4353" max="4353" width="5.7109375" style="70" customWidth="1"/>
    <col min="4354" max="4354" width="35.5703125" style="70" customWidth="1"/>
    <col min="4355" max="4358" width="25.7109375" style="70" customWidth="1"/>
    <col min="4359" max="4359" width="12.42578125" style="70" customWidth="1"/>
    <col min="4360" max="4365" width="10.7109375" style="70" customWidth="1"/>
    <col min="4366" max="4366" width="12.42578125" style="70" customWidth="1"/>
    <col min="4367" max="4367" width="11.85546875" style="70" customWidth="1"/>
    <col min="4368" max="4608" width="9.140625" style="70"/>
    <col min="4609" max="4609" width="5.7109375" style="70" customWidth="1"/>
    <col min="4610" max="4610" width="35.5703125" style="70" customWidth="1"/>
    <col min="4611" max="4614" width="25.7109375" style="70" customWidth="1"/>
    <col min="4615" max="4615" width="12.42578125" style="70" customWidth="1"/>
    <col min="4616" max="4621" width="10.7109375" style="70" customWidth="1"/>
    <col min="4622" max="4622" width="12.42578125" style="70" customWidth="1"/>
    <col min="4623" max="4623" width="11.85546875" style="70" customWidth="1"/>
    <col min="4624" max="4864" width="9.140625" style="70"/>
    <col min="4865" max="4865" width="5.7109375" style="70" customWidth="1"/>
    <col min="4866" max="4866" width="35.5703125" style="70" customWidth="1"/>
    <col min="4867" max="4870" width="25.7109375" style="70" customWidth="1"/>
    <col min="4871" max="4871" width="12.42578125" style="70" customWidth="1"/>
    <col min="4872" max="4877" width="10.7109375" style="70" customWidth="1"/>
    <col min="4878" max="4878" width="12.42578125" style="70" customWidth="1"/>
    <col min="4879" max="4879" width="11.85546875" style="70" customWidth="1"/>
    <col min="4880" max="5120" width="9.140625" style="70"/>
    <col min="5121" max="5121" width="5.7109375" style="70" customWidth="1"/>
    <col min="5122" max="5122" width="35.5703125" style="70" customWidth="1"/>
    <col min="5123" max="5126" width="25.7109375" style="70" customWidth="1"/>
    <col min="5127" max="5127" width="12.42578125" style="70" customWidth="1"/>
    <col min="5128" max="5133" width="10.7109375" style="70" customWidth="1"/>
    <col min="5134" max="5134" width="12.42578125" style="70" customWidth="1"/>
    <col min="5135" max="5135" width="11.85546875" style="70" customWidth="1"/>
    <col min="5136" max="5376" width="9.140625" style="70"/>
    <col min="5377" max="5377" width="5.7109375" style="70" customWidth="1"/>
    <col min="5378" max="5378" width="35.5703125" style="70" customWidth="1"/>
    <col min="5379" max="5382" width="25.7109375" style="70" customWidth="1"/>
    <col min="5383" max="5383" width="12.42578125" style="70" customWidth="1"/>
    <col min="5384" max="5389" width="10.7109375" style="70" customWidth="1"/>
    <col min="5390" max="5390" width="12.42578125" style="70" customWidth="1"/>
    <col min="5391" max="5391" width="11.85546875" style="70" customWidth="1"/>
    <col min="5392" max="5632" width="9.140625" style="70"/>
    <col min="5633" max="5633" width="5.7109375" style="70" customWidth="1"/>
    <col min="5634" max="5634" width="35.5703125" style="70" customWidth="1"/>
    <col min="5635" max="5638" width="25.7109375" style="70" customWidth="1"/>
    <col min="5639" max="5639" width="12.42578125" style="70" customWidth="1"/>
    <col min="5640" max="5645" width="10.7109375" style="70" customWidth="1"/>
    <col min="5646" max="5646" width="12.42578125" style="70" customWidth="1"/>
    <col min="5647" max="5647" width="11.85546875" style="70" customWidth="1"/>
    <col min="5648" max="5888" width="9.140625" style="70"/>
    <col min="5889" max="5889" width="5.7109375" style="70" customWidth="1"/>
    <col min="5890" max="5890" width="35.5703125" style="70" customWidth="1"/>
    <col min="5891" max="5894" width="25.7109375" style="70" customWidth="1"/>
    <col min="5895" max="5895" width="12.42578125" style="70" customWidth="1"/>
    <col min="5896" max="5901" width="10.7109375" style="70" customWidth="1"/>
    <col min="5902" max="5902" width="12.42578125" style="70" customWidth="1"/>
    <col min="5903" max="5903" width="11.85546875" style="70" customWidth="1"/>
    <col min="5904" max="6144" width="9.140625" style="70"/>
    <col min="6145" max="6145" width="5.7109375" style="70" customWidth="1"/>
    <col min="6146" max="6146" width="35.5703125" style="70" customWidth="1"/>
    <col min="6147" max="6150" width="25.7109375" style="70" customWidth="1"/>
    <col min="6151" max="6151" width="12.42578125" style="70" customWidth="1"/>
    <col min="6152" max="6157" width="10.7109375" style="70" customWidth="1"/>
    <col min="6158" max="6158" width="12.42578125" style="70" customWidth="1"/>
    <col min="6159" max="6159" width="11.85546875" style="70" customWidth="1"/>
    <col min="6160" max="6400" width="9.140625" style="70"/>
    <col min="6401" max="6401" width="5.7109375" style="70" customWidth="1"/>
    <col min="6402" max="6402" width="35.5703125" style="70" customWidth="1"/>
    <col min="6403" max="6406" width="25.7109375" style="70" customWidth="1"/>
    <col min="6407" max="6407" width="12.42578125" style="70" customWidth="1"/>
    <col min="6408" max="6413" width="10.7109375" style="70" customWidth="1"/>
    <col min="6414" max="6414" width="12.42578125" style="70" customWidth="1"/>
    <col min="6415" max="6415" width="11.85546875" style="70" customWidth="1"/>
    <col min="6416" max="6656" width="9.140625" style="70"/>
    <col min="6657" max="6657" width="5.7109375" style="70" customWidth="1"/>
    <col min="6658" max="6658" width="35.5703125" style="70" customWidth="1"/>
    <col min="6659" max="6662" width="25.7109375" style="70" customWidth="1"/>
    <col min="6663" max="6663" width="12.42578125" style="70" customWidth="1"/>
    <col min="6664" max="6669" width="10.7109375" style="70" customWidth="1"/>
    <col min="6670" max="6670" width="12.42578125" style="70" customWidth="1"/>
    <col min="6671" max="6671" width="11.85546875" style="70" customWidth="1"/>
    <col min="6672" max="6912" width="9.140625" style="70"/>
    <col min="6913" max="6913" width="5.7109375" style="70" customWidth="1"/>
    <col min="6914" max="6914" width="35.5703125" style="70" customWidth="1"/>
    <col min="6915" max="6918" width="25.7109375" style="70" customWidth="1"/>
    <col min="6919" max="6919" width="12.42578125" style="70" customWidth="1"/>
    <col min="6920" max="6925" width="10.7109375" style="70" customWidth="1"/>
    <col min="6926" max="6926" width="12.42578125" style="70" customWidth="1"/>
    <col min="6927" max="6927" width="11.85546875" style="70" customWidth="1"/>
    <col min="6928" max="7168" width="9.140625" style="70"/>
    <col min="7169" max="7169" width="5.7109375" style="70" customWidth="1"/>
    <col min="7170" max="7170" width="35.5703125" style="70" customWidth="1"/>
    <col min="7171" max="7174" width="25.7109375" style="70" customWidth="1"/>
    <col min="7175" max="7175" width="12.42578125" style="70" customWidth="1"/>
    <col min="7176" max="7181" width="10.7109375" style="70" customWidth="1"/>
    <col min="7182" max="7182" width="12.42578125" style="70" customWidth="1"/>
    <col min="7183" max="7183" width="11.85546875" style="70" customWidth="1"/>
    <col min="7184" max="7424" width="9.140625" style="70"/>
    <col min="7425" max="7425" width="5.7109375" style="70" customWidth="1"/>
    <col min="7426" max="7426" width="35.5703125" style="70" customWidth="1"/>
    <col min="7427" max="7430" width="25.7109375" style="70" customWidth="1"/>
    <col min="7431" max="7431" width="12.42578125" style="70" customWidth="1"/>
    <col min="7432" max="7437" width="10.7109375" style="70" customWidth="1"/>
    <col min="7438" max="7438" width="12.42578125" style="70" customWidth="1"/>
    <col min="7439" max="7439" width="11.85546875" style="70" customWidth="1"/>
    <col min="7440" max="7680" width="9.140625" style="70"/>
    <col min="7681" max="7681" width="5.7109375" style="70" customWidth="1"/>
    <col min="7682" max="7682" width="35.5703125" style="70" customWidth="1"/>
    <col min="7683" max="7686" width="25.7109375" style="70" customWidth="1"/>
    <col min="7687" max="7687" width="12.42578125" style="70" customWidth="1"/>
    <col min="7688" max="7693" width="10.7109375" style="70" customWidth="1"/>
    <col min="7694" max="7694" width="12.42578125" style="70" customWidth="1"/>
    <col min="7695" max="7695" width="11.85546875" style="70" customWidth="1"/>
    <col min="7696" max="7936" width="9.140625" style="70"/>
    <col min="7937" max="7937" width="5.7109375" style="70" customWidth="1"/>
    <col min="7938" max="7938" width="35.5703125" style="70" customWidth="1"/>
    <col min="7939" max="7942" width="25.7109375" style="70" customWidth="1"/>
    <col min="7943" max="7943" width="12.42578125" style="70" customWidth="1"/>
    <col min="7944" max="7949" width="10.7109375" style="70" customWidth="1"/>
    <col min="7950" max="7950" width="12.42578125" style="70" customWidth="1"/>
    <col min="7951" max="7951" width="11.85546875" style="70" customWidth="1"/>
    <col min="7952" max="8192" width="9.140625" style="70"/>
    <col min="8193" max="8193" width="5.7109375" style="70" customWidth="1"/>
    <col min="8194" max="8194" width="35.5703125" style="70" customWidth="1"/>
    <col min="8195" max="8198" width="25.7109375" style="70" customWidth="1"/>
    <col min="8199" max="8199" width="12.42578125" style="70" customWidth="1"/>
    <col min="8200" max="8205" width="10.7109375" style="70" customWidth="1"/>
    <col min="8206" max="8206" width="12.42578125" style="70" customWidth="1"/>
    <col min="8207" max="8207" width="11.85546875" style="70" customWidth="1"/>
    <col min="8208" max="8448" width="9.140625" style="70"/>
    <col min="8449" max="8449" width="5.7109375" style="70" customWidth="1"/>
    <col min="8450" max="8450" width="35.5703125" style="70" customWidth="1"/>
    <col min="8451" max="8454" width="25.7109375" style="70" customWidth="1"/>
    <col min="8455" max="8455" width="12.42578125" style="70" customWidth="1"/>
    <col min="8456" max="8461" width="10.7109375" style="70" customWidth="1"/>
    <col min="8462" max="8462" width="12.42578125" style="70" customWidth="1"/>
    <col min="8463" max="8463" width="11.85546875" style="70" customWidth="1"/>
    <col min="8464" max="8704" width="9.140625" style="70"/>
    <col min="8705" max="8705" width="5.7109375" style="70" customWidth="1"/>
    <col min="8706" max="8706" width="35.5703125" style="70" customWidth="1"/>
    <col min="8707" max="8710" width="25.7109375" style="70" customWidth="1"/>
    <col min="8711" max="8711" width="12.42578125" style="70" customWidth="1"/>
    <col min="8712" max="8717" width="10.7109375" style="70" customWidth="1"/>
    <col min="8718" max="8718" width="12.42578125" style="70" customWidth="1"/>
    <col min="8719" max="8719" width="11.85546875" style="70" customWidth="1"/>
    <col min="8720" max="8960" width="9.140625" style="70"/>
    <col min="8961" max="8961" width="5.7109375" style="70" customWidth="1"/>
    <col min="8962" max="8962" width="35.5703125" style="70" customWidth="1"/>
    <col min="8963" max="8966" width="25.7109375" style="70" customWidth="1"/>
    <col min="8967" max="8967" width="12.42578125" style="70" customWidth="1"/>
    <col min="8968" max="8973" width="10.7109375" style="70" customWidth="1"/>
    <col min="8974" max="8974" width="12.42578125" style="70" customWidth="1"/>
    <col min="8975" max="8975" width="11.85546875" style="70" customWidth="1"/>
    <col min="8976" max="9216" width="9.140625" style="70"/>
    <col min="9217" max="9217" width="5.7109375" style="70" customWidth="1"/>
    <col min="9218" max="9218" width="35.5703125" style="70" customWidth="1"/>
    <col min="9219" max="9222" width="25.7109375" style="70" customWidth="1"/>
    <col min="9223" max="9223" width="12.42578125" style="70" customWidth="1"/>
    <col min="9224" max="9229" width="10.7109375" style="70" customWidth="1"/>
    <col min="9230" max="9230" width="12.42578125" style="70" customWidth="1"/>
    <col min="9231" max="9231" width="11.85546875" style="70" customWidth="1"/>
    <col min="9232" max="9472" width="9.140625" style="70"/>
    <col min="9473" max="9473" width="5.7109375" style="70" customWidth="1"/>
    <col min="9474" max="9474" width="35.5703125" style="70" customWidth="1"/>
    <col min="9475" max="9478" width="25.7109375" style="70" customWidth="1"/>
    <col min="9479" max="9479" width="12.42578125" style="70" customWidth="1"/>
    <col min="9480" max="9485" width="10.7109375" style="70" customWidth="1"/>
    <col min="9486" max="9486" width="12.42578125" style="70" customWidth="1"/>
    <col min="9487" max="9487" width="11.85546875" style="70" customWidth="1"/>
    <col min="9488" max="9728" width="9.140625" style="70"/>
    <col min="9729" max="9729" width="5.7109375" style="70" customWidth="1"/>
    <col min="9730" max="9730" width="35.5703125" style="70" customWidth="1"/>
    <col min="9731" max="9734" width="25.7109375" style="70" customWidth="1"/>
    <col min="9735" max="9735" width="12.42578125" style="70" customWidth="1"/>
    <col min="9736" max="9741" width="10.7109375" style="70" customWidth="1"/>
    <col min="9742" max="9742" width="12.42578125" style="70" customWidth="1"/>
    <col min="9743" max="9743" width="11.85546875" style="70" customWidth="1"/>
    <col min="9744" max="9984" width="9.140625" style="70"/>
    <col min="9985" max="9985" width="5.7109375" style="70" customWidth="1"/>
    <col min="9986" max="9986" width="35.5703125" style="70" customWidth="1"/>
    <col min="9987" max="9990" width="25.7109375" style="70" customWidth="1"/>
    <col min="9991" max="9991" width="12.42578125" style="70" customWidth="1"/>
    <col min="9992" max="9997" width="10.7109375" style="70" customWidth="1"/>
    <col min="9998" max="9998" width="12.42578125" style="70" customWidth="1"/>
    <col min="9999" max="9999" width="11.85546875" style="70" customWidth="1"/>
    <col min="10000" max="10240" width="9.140625" style="70"/>
    <col min="10241" max="10241" width="5.7109375" style="70" customWidth="1"/>
    <col min="10242" max="10242" width="35.5703125" style="70" customWidth="1"/>
    <col min="10243" max="10246" width="25.7109375" style="70" customWidth="1"/>
    <col min="10247" max="10247" width="12.42578125" style="70" customWidth="1"/>
    <col min="10248" max="10253" width="10.7109375" style="70" customWidth="1"/>
    <col min="10254" max="10254" width="12.42578125" style="70" customWidth="1"/>
    <col min="10255" max="10255" width="11.85546875" style="70" customWidth="1"/>
    <col min="10256" max="10496" width="9.140625" style="70"/>
    <col min="10497" max="10497" width="5.7109375" style="70" customWidth="1"/>
    <col min="10498" max="10498" width="35.5703125" style="70" customWidth="1"/>
    <col min="10499" max="10502" width="25.7109375" style="70" customWidth="1"/>
    <col min="10503" max="10503" width="12.42578125" style="70" customWidth="1"/>
    <col min="10504" max="10509" width="10.7109375" style="70" customWidth="1"/>
    <col min="10510" max="10510" width="12.42578125" style="70" customWidth="1"/>
    <col min="10511" max="10511" width="11.85546875" style="70" customWidth="1"/>
    <col min="10512" max="10752" width="9.140625" style="70"/>
    <col min="10753" max="10753" width="5.7109375" style="70" customWidth="1"/>
    <col min="10754" max="10754" width="35.5703125" style="70" customWidth="1"/>
    <col min="10755" max="10758" width="25.7109375" style="70" customWidth="1"/>
    <col min="10759" max="10759" width="12.42578125" style="70" customWidth="1"/>
    <col min="10760" max="10765" width="10.7109375" style="70" customWidth="1"/>
    <col min="10766" max="10766" width="12.42578125" style="70" customWidth="1"/>
    <col min="10767" max="10767" width="11.85546875" style="70" customWidth="1"/>
    <col min="10768" max="11008" width="9.140625" style="70"/>
    <col min="11009" max="11009" width="5.7109375" style="70" customWidth="1"/>
    <col min="11010" max="11010" width="35.5703125" style="70" customWidth="1"/>
    <col min="11011" max="11014" width="25.7109375" style="70" customWidth="1"/>
    <col min="11015" max="11015" width="12.42578125" style="70" customWidth="1"/>
    <col min="11016" max="11021" width="10.7109375" style="70" customWidth="1"/>
    <col min="11022" max="11022" width="12.42578125" style="70" customWidth="1"/>
    <col min="11023" max="11023" width="11.85546875" style="70" customWidth="1"/>
    <col min="11024" max="11264" width="9.140625" style="70"/>
    <col min="11265" max="11265" width="5.7109375" style="70" customWidth="1"/>
    <col min="11266" max="11266" width="35.5703125" style="70" customWidth="1"/>
    <col min="11267" max="11270" width="25.7109375" style="70" customWidth="1"/>
    <col min="11271" max="11271" width="12.42578125" style="70" customWidth="1"/>
    <col min="11272" max="11277" width="10.7109375" style="70" customWidth="1"/>
    <col min="11278" max="11278" width="12.42578125" style="70" customWidth="1"/>
    <col min="11279" max="11279" width="11.85546875" style="70" customWidth="1"/>
    <col min="11280" max="11520" width="9.140625" style="70"/>
    <col min="11521" max="11521" width="5.7109375" style="70" customWidth="1"/>
    <col min="11522" max="11522" width="35.5703125" style="70" customWidth="1"/>
    <col min="11523" max="11526" width="25.7109375" style="70" customWidth="1"/>
    <col min="11527" max="11527" width="12.42578125" style="70" customWidth="1"/>
    <col min="11528" max="11533" width="10.7109375" style="70" customWidth="1"/>
    <col min="11534" max="11534" width="12.42578125" style="70" customWidth="1"/>
    <col min="11535" max="11535" width="11.85546875" style="70" customWidth="1"/>
    <col min="11536" max="11776" width="9.140625" style="70"/>
    <col min="11777" max="11777" width="5.7109375" style="70" customWidth="1"/>
    <col min="11778" max="11778" width="35.5703125" style="70" customWidth="1"/>
    <col min="11779" max="11782" width="25.7109375" style="70" customWidth="1"/>
    <col min="11783" max="11783" width="12.42578125" style="70" customWidth="1"/>
    <col min="11784" max="11789" width="10.7109375" style="70" customWidth="1"/>
    <col min="11790" max="11790" width="12.42578125" style="70" customWidth="1"/>
    <col min="11791" max="11791" width="11.85546875" style="70" customWidth="1"/>
    <col min="11792" max="12032" width="9.140625" style="70"/>
    <col min="12033" max="12033" width="5.7109375" style="70" customWidth="1"/>
    <col min="12034" max="12034" width="35.5703125" style="70" customWidth="1"/>
    <col min="12035" max="12038" width="25.7109375" style="70" customWidth="1"/>
    <col min="12039" max="12039" width="12.42578125" style="70" customWidth="1"/>
    <col min="12040" max="12045" width="10.7109375" style="70" customWidth="1"/>
    <col min="12046" max="12046" width="12.42578125" style="70" customWidth="1"/>
    <col min="12047" max="12047" width="11.85546875" style="70" customWidth="1"/>
    <col min="12048" max="12288" width="9.140625" style="70"/>
    <col min="12289" max="12289" width="5.7109375" style="70" customWidth="1"/>
    <col min="12290" max="12290" width="35.5703125" style="70" customWidth="1"/>
    <col min="12291" max="12294" width="25.7109375" style="70" customWidth="1"/>
    <col min="12295" max="12295" width="12.42578125" style="70" customWidth="1"/>
    <col min="12296" max="12301" width="10.7109375" style="70" customWidth="1"/>
    <col min="12302" max="12302" width="12.42578125" style="70" customWidth="1"/>
    <col min="12303" max="12303" width="11.85546875" style="70" customWidth="1"/>
    <col min="12304" max="12544" width="9.140625" style="70"/>
    <col min="12545" max="12545" width="5.7109375" style="70" customWidth="1"/>
    <col min="12546" max="12546" width="35.5703125" style="70" customWidth="1"/>
    <col min="12547" max="12550" width="25.7109375" style="70" customWidth="1"/>
    <col min="12551" max="12551" width="12.42578125" style="70" customWidth="1"/>
    <col min="12552" max="12557" width="10.7109375" style="70" customWidth="1"/>
    <col min="12558" max="12558" width="12.42578125" style="70" customWidth="1"/>
    <col min="12559" max="12559" width="11.85546875" style="70" customWidth="1"/>
    <col min="12560" max="12800" width="9.140625" style="70"/>
    <col min="12801" max="12801" width="5.7109375" style="70" customWidth="1"/>
    <col min="12802" max="12802" width="35.5703125" style="70" customWidth="1"/>
    <col min="12803" max="12806" width="25.7109375" style="70" customWidth="1"/>
    <col min="12807" max="12807" width="12.42578125" style="70" customWidth="1"/>
    <col min="12808" max="12813" width="10.7109375" style="70" customWidth="1"/>
    <col min="12814" max="12814" width="12.42578125" style="70" customWidth="1"/>
    <col min="12815" max="12815" width="11.85546875" style="70" customWidth="1"/>
    <col min="12816" max="13056" width="9.140625" style="70"/>
    <col min="13057" max="13057" width="5.7109375" style="70" customWidth="1"/>
    <col min="13058" max="13058" width="35.5703125" style="70" customWidth="1"/>
    <col min="13059" max="13062" width="25.7109375" style="70" customWidth="1"/>
    <col min="13063" max="13063" width="12.42578125" style="70" customWidth="1"/>
    <col min="13064" max="13069" width="10.7109375" style="70" customWidth="1"/>
    <col min="13070" max="13070" width="12.42578125" style="70" customWidth="1"/>
    <col min="13071" max="13071" width="11.85546875" style="70" customWidth="1"/>
    <col min="13072" max="13312" width="9.140625" style="70"/>
    <col min="13313" max="13313" width="5.7109375" style="70" customWidth="1"/>
    <col min="13314" max="13314" width="35.5703125" style="70" customWidth="1"/>
    <col min="13315" max="13318" width="25.7109375" style="70" customWidth="1"/>
    <col min="13319" max="13319" width="12.42578125" style="70" customWidth="1"/>
    <col min="13320" max="13325" width="10.7109375" style="70" customWidth="1"/>
    <col min="13326" max="13326" width="12.42578125" style="70" customWidth="1"/>
    <col min="13327" max="13327" width="11.85546875" style="70" customWidth="1"/>
    <col min="13328" max="13568" width="9.140625" style="70"/>
    <col min="13569" max="13569" width="5.7109375" style="70" customWidth="1"/>
    <col min="13570" max="13570" width="35.5703125" style="70" customWidth="1"/>
    <col min="13571" max="13574" width="25.7109375" style="70" customWidth="1"/>
    <col min="13575" max="13575" width="12.42578125" style="70" customWidth="1"/>
    <col min="13576" max="13581" width="10.7109375" style="70" customWidth="1"/>
    <col min="13582" max="13582" width="12.42578125" style="70" customWidth="1"/>
    <col min="13583" max="13583" width="11.85546875" style="70" customWidth="1"/>
    <col min="13584" max="13824" width="9.140625" style="70"/>
    <col min="13825" max="13825" width="5.7109375" style="70" customWidth="1"/>
    <col min="13826" max="13826" width="35.5703125" style="70" customWidth="1"/>
    <col min="13827" max="13830" width="25.7109375" style="70" customWidth="1"/>
    <col min="13831" max="13831" width="12.42578125" style="70" customWidth="1"/>
    <col min="13832" max="13837" width="10.7109375" style="70" customWidth="1"/>
    <col min="13838" max="13838" width="12.42578125" style="70" customWidth="1"/>
    <col min="13839" max="13839" width="11.85546875" style="70" customWidth="1"/>
    <col min="13840" max="14080" width="9.140625" style="70"/>
    <col min="14081" max="14081" width="5.7109375" style="70" customWidth="1"/>
    <col min="14082" max="14082" width="35.5703125" style="70" customWidth="1"/>
    <col min="14083" max="14086" width="25.7109375" style="70" customWidth="1"/>
    <col min="14087" max="14087" width="12.42578125" style="70" customWidth="1"/>
    <col min="14088" max="14093" width="10.7109375" style="70" customWidth="1"/>
    <col min="14094" max="14094" width="12.42578125" style="70" customWidth="1"/>
    <col min="14095" max="14095" width="11.85546875" style="70" customWidth="1"/>
    <col min="14096" max="14336" width="9.140625" style="70"/>
    <col min="14337" max="14337" width="5.7109375" style="70" customWidth="1"/>
    <col min="14338" max="14338" width="35.5703125" style="70" customWidth="1"/>
    <col min="14339" max="14342" width="25.7109375" style="70" customWidth="1"/>
    <col min="14343" max="14343" width="12.42578125" style="70" customWidth="1"/>
    <col min="14344" max="14349" width="10.7109375" style="70" customWidth="1"/>
    <col min="14350" max="14350" width="12.42578125" style="70" customWidth="1"/>
    <col min="14351" max="14351" width="11.85546875" style="70" customWidth="1"/>
    <col min="14352" max="14592" width="9.140625" style="70"/>
    <col min="14593" max="14593" width="5.7109375" style="70" customWidth="1"/>
    <col min="14594" max="14594" width="35.5703125" style="70" customWidth="1"/>
    <col min="14595" max="14598" width="25.7109375" style="70" customWidth="1"/>
    <col min="14599" max="14599" width="12.42578125" style="70" customWidth="1"/>
    <col min="14600" max="14605" width="10.7109375" style="70" customWidth="1"/>
    <col min="14606" max="14606" width="12.42578125" style="70" customWidth="1"/>
    <col min="14607" max="14607" width="11.85546875" style="70" customWidth="1"/>
    <col min="14608" max="14848" width="9.140625" style="70"/>
    <col min="14849" max="14849" width="5.7109375" style="70" customWidth="1"/>
    <col min="14850" max="14850" width="35.5703125" style="70" customWidth="1"/>
    <col min="14851" max="14854" width="25.7109375" style="70" customWidth="1"/>
    <col min="14855" max="14855" width="12.42578125" style="70" customWidth="1"/>
    <col min="14856" max="14861" width="10.7109375" style="70" customWidth="1"/>
    <col min="14862" max="14862" width="12.42578125" style="70" customWidth="1"/>
    <col min="14863" max="14863" width="11.85546875" style="70" customWidth="1"/>
    <col min="14864" max="15104" width="9.140625" style="70"/>
    <col min="15105" max="15105" width="5.7109375" style="70" customWidth="1"/>
    <col min="15106" max="15106" width="35.5703125" style="70" customWidth="1"/>
    <col min="15107" max="15110" width="25.7109375" style="70" customWidth="1"/>
    <col min="15111" max="15111" width="12.42578125" style="70" customWidth="1"/>
    <col min="15112" max="15117" width="10.7109375" style="70" customWidth="1"/>
    <col min="15118" max="15118" width="12.42578125" style="70" customWidth="1"/>
    <col min="15119" max="15119" width="11.85546875" style="70" customWidth="1"/>
    <col min="15120" max="15360" width="9.140625" style="70"/>
    <col min="15361" max="15361" width="5.7109375" style="70" customWidth="1"/>
    <col min="15362" max="15362" width="35.5703125" style="70" customWidth="1"/>
    <col min="15363" max="15366" width="25.7109375" style="70" customWidth="1"/>
    <col min="15367" max="15367" width="12.42578125" style="70" customWidth="1"/>
    <col min="15368" max="15373" width="10.7109375" style="70" customWidth="1"/>
    <col min="15374" max="15374" width="12.42578125" style="70" customWidth="1"/>
    <col min="15375" max="15375" width="11.85546875" style="70" customWidth="1"/>
    <col min="15376" max="15616" width="9.140625" style="70"/>
    <col min="15617" max="15617" width="5.7109375" style="70" customWidth="1"/>
    <col min="15618" max="15618" width="35.5703125" style="70" customWidth="1"/>
    <col min="15619" max="15622" width="25.7109375" style="70" customWidth="1"/>
    <col min="15623" max="15623" width="12.42578125" style="70" customWidth="1"/>
    <col min="15624" max="15629" width="10.7109375" style="70" customWidth="1"/>
    <col min="15630" max="15630" width="12.42578125" style="70" customWidth="1"/>
    <col min="15631" max="15631" width="11.85546875" style="70" customWidth="1"/>
    <col min="15632" max="15872" width="9.140625" style="70"/>
    <col min="15873" max="15873" width="5.7109375" style="70" customWidth="1"/>
    <col min="15874" max="15874" width="35.5703125" style="70" customWidth="1"/>
    <col min="15875" max="15878" width="25.7109375" style="70" customWidth="1"/>
    <col min="15879" max="15879" width="12.42578125" style="70" customWidth="1"/>
    <col min="15880" max="15885" width="10.7109375" style="70" customWidth="1"/>
    <col min="15886" max="15886" width="12.42578125" style="70" customWidth="1"/>
    <col min="15887" max="15887" width="11.85546875" style="70" customWidth="1"/>
    <col min="15888" max="16128" width="9.140625" style="70"/>
    <col min="16129" max="16129" width="5.7109375" style="70" customWidth="1"/>
    <col min="16130" max="16130" width="35.5703125" style="70" customWidth="1"/>
    <col min="16131" max="16134" width="25.7109375" style="70" customWidth="1"/>
    <col min="16135" max="16135" width="12.42578125" style="70" customWidth="1"/>
    <col min="16136" max="16141" width="10.7109375" style="70" customWidth="1"/>
    <col min="16142" max="16142" width="12.42578125" style="70" customWidth="1"/>
    <col min="16143" max="16143" width="11.85546875" style="70" customWidth="1"/>
    <col min="16144" max="16384" width="9.140625" style="70"/>
  </cols>
  <sheetData>
    <row r="1" spans="1:15" ht="15.75" x14ac:dyDescent="0.25">
      <c r="A1" s="289" t="s">
        <v>848</v>
      </c>
    </row>
    <row r="2" spans="1:15" x14ac:dyDescent="0.25">
      <c r="A2" s="127" t="s">
        <v>316</v>
      </c>
      <c r="B2" s="127"/>
    </row>
    <row r="3" spans="1:15" ht="15.75" x14ac:dyDescent="0.25">
      <c r="A3" s="1094" t="s">
        <v>801</v>
      </c>
      <c r="B3" s="1094"/>
      <c r="C3" s="1094"/>
      <c r="D3" s="1094"/>
      <c r="E3" s="1094"/>
      <c r="F3" s="1094"/>
    </row>
    <row r="4" spans="1:15" ht="15.75" x14ac:dyDescent="0.25">
      <c r="A4" s="222"/>
      <c r="B4" s="222"/>
      <c r="C4" s="587" t="str">
        <f>'1'!$E$5</f>
        <v>KABUPATEN/KOTA</v>
      </c>
      <c r="D4" s="588" t="str">
        <f>'1'!$F$5</f>
        <v>….......</v>
      </c>
      <c r="E4" s="222"/>
      <c r="F4" s="222"/>
    </row>
    <row r="5" spans="1:15" ht="15.75" x14ac:dyDescent="0.25">
      <c r="A5" s="222"/>
      <c r="B5" s="222"/>
      <c r="C5" s="587" t="str">
        <f>'1'!$E$6</f>
        <v>TAHUN</v>
      </c>
      <c r="D5" s="588" t="str">
        <f>'1'!$F$6</f>
        <v>….......</v>
      </c>
      <c r="E5" s="222"/>
      <c r="F5" s="222"/>
    </row>
    <row r="6" spans="1:15" ht="15.75" thickBot="1" x14ac:dyDescent="0.3">
      <c r="A6" s="71"/>
      <c r="B6" s="71"/>
      <c r="C6" s="71"/>
      <c r="D6" s="71"/>
      <c r="E6" s="71"/>
      <c r="F6" s="71"/>
    </row>
    <row r="7" spans="1:15" ht="39" customHeight="1" x14ac:dyDescent="0.25">
      <c r="A7" s="1096" t="s">
        <v>2</v>
      </c>
      <c r="B7" s="1127" t="s">
        <v>802</v>
      </c>
      <c r="C7" s="1152" t="s">
        <v>1247</v>
      </c>
      <c r="D7" s="1152"/>
      <c r="E7" s="1152"/>
      <c r="F7" s="1152"/>
      <c r="G7" s="577"/>
      <c r="H7" s="1333"/>
      <c r="I7" s="1333"/>
      <c r="J7" s="1333"/>
      <c r="K7" s="1332"/>
      <c r="L7" s="1332"/>
      <c r="M7" s="1332"/>
      <c r="N7" s="577"/>
      <c r="O7" s="579"/>
    </row>
    <row r="8" spans="1:15" ht="45" customHeight="1" x14ac:dyDescent="0.25">
      <c r="A8" s="1071"/>
      <c r="B8" s="1129"/>
      <c r="C8" s="763" t="s">
        <v>6</v>
      </c>
      <c r="D8" s="763" t="s">
        <v>7</v>
      </c>
      <c r="E8" s="763" t="s">
        <v>370</v>
      </c>
      <c r="F8" s="763" t="s">
        <v>803</v>
      </c>
      <c r="G8" s="577"/>
      <c r="H8" s="577"/>
      <c r="I8" s="577"/>
      <c r="J8" s="577"/>
      <c r="K8" s="577"/>
      <c r="L8" s="577"/>
      <c r="M8" s="577"/>
      <c r="N8" s="577"/>
      <c r="O8" s="579"/>
    </row>
    <row r="9" spans="1:15" s="908" customFormat="1" ht="12" x14ac:dyDescent="0.25">
      <c r="A9" s="906">
        <v>1</v>
      </c>
      <c r="B9" s="906">
        <v>2</v>
      </c>
      <c r="C9" s="906">
        <v>3</v>
      </c>
      <c r="D9" s="906">
        <v>4</v>
      </c>
      <c r="E9" s="906">
        <v>5</v>
      </c>
      <c r="F9" s="906">
        <v>6</v>
      </c>
      <c r="G9" s="915"/>
      <c r="H9" s="915"/>
      <c r="I9" s="915"/>
      <c r="J9" s="915"/>
      <c r="K9" s="915"/>
      <c r="L9" s="915"/>
      <c r="M9" s="915"/>
      <c r="N9" s="915"/>
      <c r="O9" s="915"/>
    </row>
    <row r="10" spans="1:15" ht="24.95" customHeight="1" x14ac:dyDescent="0.25">
      <c r="A10" s="556">
        <v>1</v>
      </c>
      <c r="B10" s="556" t="s">
        <v>804</v>
      </c>
      <c r="C10" s="315"/>
      <c r="D10" s="315"/>
      <c r="E10" s="315">
        <f t="shared" ref="E10:E15" si="0">SUM(C10:D10)</f>
        <v>0</v>
      </c>
      <c r="F10" s="276" t="e">
        <f t="shared" ref="F10:F15" si="1">E10/$E$20*100</f>
        <v>#DIV/0!</v>
      </c>
      <c r="H10" s="105"/>
      <c r="I10" s="105"/>
      <c r="J10" s="105"/>
      <c r="K10" s="105"/>
      <c r="L10" s="105"/>
      <c r="M10" s="105"/>
      <c r="N10" s="105"/>
    </row>
    <row r="11" spans="1:15" ht="24.95" customHeight="1" x14ac:dyDescent="0.25">
      <c r="A11" s="556">
        <v>2</v>
      </c>
      <c r="B11" s="556" t="s">
        <v>805</v>
      </c>
      <c r="C11" s="315"/>
      <c r="D11" s="315"/>
      <c r="E11" s="315">
        <f t="shared" si="0"/>
        <v>0</v>
      </c>
      <c r="F11" s="276" t="e">
        <f t="shared" si="1"/>
        <v>#DIV/0!</v>
      </c>
      <c r="H11" s="105"/>
      <c r="I11" s="105"/>
      <c r="J11" s="105"/>
      <c r="K11" s="105"/>
      <c r="L11" s="105"/>
      <c r="M11" s="105"/>
      <c r="N11" s="105"/>
    </row>
    <row r="12" spans="1:15" ht="24.95" customHeight="1" x14ac:dyDescent="0.25">
      <c r="A12" s="556">
        <v>3</v>
      </c>
      <c r="B12" s="556" t="s">
        <v>806</v>
      </c>
      <c r="C12" s="315"/>
      <c r="D12" s="315"/>
      <c r="E12" s="315">
        <f>SUM(C12:D12)</f>
        <v>0</v>
      </c>
      <c r="F12" s="276" t="e">
        <f t="shared" si="1"/>
        <v>#DIV/0!</v>
      </c>
      <c r="H12" s="105"/>
      <c r="I12" s="105"/>
      <c r="J12" s="105"/>
      <c r="K12" s="105"/>
      <c r="L12" s="105"/>
      <c r="M12" s="105"/>
      <c r="N12" s="105"/>
    </row>
    <row r="13" spans="1:15" ht="24.95" customHeight="1" x14ac:dyDescent="0.25">
      <c r="A13" s="556">
        <v>4</v>
      </c>
      <c r="B13" s="556" t="s">
        <v>807</v>
      </c>
      <c r="C13" s="315"/>
      <c r="D13" s="315"/>
      <c r="E13" s="315">
        <f t="shared" si="0"/>
        <v>0</v>
      </c>
      <c r="F13" s="276" t="e">
        <f t="shared" si="1"/>
        <v>#DIV/0!</v>
      </c>
      <c r="H13" s="105"/>
      <c r="I13" s="105"/>
      <c r="J13" s="105"/>
      <c r="K13" s="105"/>
      <c r="L13" s="105"/>
      <c r="M13" s="105"/>
      <c r="N13" s="105"/>
    </row>
    <row r="14" spans="1:15" ht="24.95" customHeight="1" x14ac:dyDescent="0.25">
      <c r="A14" s="556">
        <v>5</v>
      </c>
      <c r="B14" s="556" t="s">
        <v>808</v>
      </c>
      <c r="C14" s="315"/>
      <c r="D14" s="315"/>
      <c r="E14" s="315">
        <f>SUM(C14:D14)</f>
        <v>0</v>
      </c>
      <c r="F14" s="276" t="e">
        <f t="shared" si="1"/>
        <v>#DIV/0!</v>
      </c>
      <c r="H14" s="105"/>
      <c r="I14" s="105"/>
      <c r="J14" s="105"/>
      <c r="K14" s="105"/>
      <c r="L14" s="105"/>
      <c r="M14" s="105"/>
      <c r="N14" s="105"/>
    </row>
    <row r="15" spans="1:15" ht="24.95" customHeight="1" x14ac:dyDescent="0.25">
      <c r="A15" s="556">
        <v>6</v>
      </c>
      <c r="B15" s="556" t="s">
        <v>809</v>
      </c>
      <c r="C15" s="315"/>
      <c r="D15" s="315"/>
      <c r="E15" s="315">
        <f t="shared" si="0"/>
        <v>0</v>
      </c>
      <c r="F15" s="276" t="e">
        <f t="shared" si="1"/>
        <v>#DIV/0!</v>
      </c>
      <c r="H15" s="105"/>
      <c r="I15" s="105"/>
      <c r="J15" s="105"/>
      <c r="K15" s="105"/>
      <c r="L15" s="105"/>
      <c r="M15" s="105"/>
      <c r="N15" s="105"/>
    </row>
    <row r="16" spans="1:15" ht="24.95" customHeight="1" x14ac:dyDescent="0.25">
      <c r="A16" s="72"/>
      <c r="B16" s="72"/>
      <c r="C16" s="315"/>
      <c r="D16" s="315"/>
      <c r="E16" s="315"/>
      <c r="F16" s="276"/>
      <c r="H16" s="105"/>
      <c r="I16" s="105"/>
      <c r="J16" s="105"/>
      <c r="K16" s="105"/>
      <c r="L16" s="105"/>
      <c r="M16" s="105"/>
      <c r="N16" s="105"/>
    </row>
    <row r="17" spans="1:14" ht="24.95" customHeight="1" x14ac:dyDescent="0.25">
      <c r="A17" s="72"/>
      <c r="B17" s="72"/>
      <c r="C17" s="315"/>
      <c r="D17" s="315"/>
      <c r="E17" s="315"/>
      <c r="F17" s="276"/>
      <c r="H17" s="105"/>
      <c r="I17" s="105"/>
      <c r="J17" s="105"/>
      <c r="K17" s="105"/>
      <c r="L17" s="105"/>
      <c r="M17" s="105"/>
      <c r="N17" s="105"/>
    </row>
    <row r="18" spans="1:14" ht="24.95" customHeight="1" x14ac:dyDescent="0.25">
      <c r="A18" s="72"/>
      <c r="B18" s="72"/>
      <c r="C18" s="315"/>
      <c r="D18" s="315"/>
      <c r="E18" s="315"/>
      <c r="F18" s="276"/>
      <c r="H18" s="105"/>
      <c r="I18" s="105"/>
      <c r="J18" s="105"/>
      <c r="K18" s="105"/>
      <c r="L18" s="105"/>
      <c r="M18" s="105"/>
      <c r="N18" s="105"/>
    </row>
    <row r="19" spans="1:14" ht="24.95" customHeight="1" x14ac:dyDescent="0.25">
      <c r="A19" s="72"/>
      <c r="B19" s="72"/>
      <c r="C19" s="315"/>
      <c r="D19" s="315"/>
      <c r="E19" s="315"/>
      <c r="F19" s="276"/>
      <c r="H19" s="105"/>
      <c r="I19" s="105"/>
      <c r="J19" s="105"/>
      <c r="K19" s="105"/>
      <c r="L19" s="105"/>
      <c r="M19" s="105"/>
      <c r="N19" s="105"/>
    </row>
    <row r="20" spans="1:14" ht="24.95" customHeight="1" x14ac:dyDescent="0.25">
      <c r="A20" s="564" t="s">
        <v>484</v>
      </c>
      <c r="B20" s="565"/>
      <c r="C20" s="427">
        <f>SUM(C10:C19)</f>
        <v>0</v>
      </c>
      <c r="D20" s="428">
        <f>SUM(D10:D19)</f>
        <v>0</v>
      </c>
      <c r="E20" s="428">
        <f>SUM(E10:E19)</f>
        <v>0</v>
      </c>
      <c r="F20" s="429"/>
      <c r="H20" s="105"/>
      <c r="I20" s="105"/>
      <c r="J20" s="105"/>
      <c r="K20" s="105"/>
      <c r="L20" s="105"/>
      <c r="M20" s="105"/>
      <c r="N20" s="105"/>
    </row>
    <row r="21" spans="1:14" ht="24.95" customHeight="1" x14ac:dyDescent="0.25">
      <c r="A21" s="430" t="s">
        <v>810</v>
      </c>
      <c r="B21" s="222"/>
      <c r="C21" s="431" t="e">
        <f>C20/$E$20*100</f>
        <v>#DIV/0!</v>
      </c>
      <c r="D21" s="431" t="e">
        <f>D20/$E$20*100</f>
        <v>#DIV/0!</v>
      </c>
      <c r="E21" s="432"/>
      <c r="F21" s="432"/>
      <c r="H21" s="105"/>
      <c r="I21" s="105"/>
      <c r="J21" s="105"/>
      <c r="K21" s="105"/>
      <c r="L21" s="105"/>
      <c r="M21" s="105"/>
      <c r="N21" s="105"/>
    </row>
    <row r="22" spans="1:14" ht="24.95" customHeight="1" x14ac:dyDescent="0.25">
      <c r="A22" s="564" t="s">
        <v>811</v>
      </c>
      <c r="B22" s="565"/>
      <c r="C22" s="433"/>
      <c r="D22" s="433"/>
      <c r="E22" s="433"/>
      <c r="F22" s="204"/>
      <c r="H22" s="105"/>
      <c r="I22" s="105"/>
      <c r="J22" s="105"/>
      <c r="K22" s="105"/>
      <c r="L22" s="105"/>
      <c r="M22" s="105"/>
      <c r="N22" s="105"/>
    </row>
    <row r="23" spans="1:14" ht="24.95" customHeight="1" x14ac:dyDescent="0.25">
      <c r="A23" s="564" t="s">
        <v>812</v>
      </c>
      <c r="B23" s="565"/>
      <c r="C23" s="433"/>
      <c r="D23" s="433"/>
      <c r="E23" s="433"/>
      <c r="F23" s="204"/>
      <c r="H23" s="105"/>
      <c r="I23" s="105"/>
      <c r="J23" s="105"/>
      <c r="K23" s="105"/>
      <c r="L23" s="105"/>
      <c r="M23" s="105"/>
      <c r="N23" s="105"/>
    </row>
    <row r="24" spans="1:14" ht="24.95" customHeight="1" thickBot="1" x14ac:dyDescent="0.3">
      <c r="A24" s="567" t="s">
        <v>813</v>
      </c>
      <c r="B24" s="568"/>
      <c r="C24" s="434"/>
      <c r="D24" s="434"/>
      <c r="E24" s="434"/>
      <c r="F24" s="281" t="e">
        <f>F23/F22*100</f>
        <v>#DIV/0!</v>
      </c>
      <c r="H24" s="105"/>
      <c r="I24" s="105"/>
      <c r="J24" s="105"/>
      <c r="K24" s="105"/>
      <c r="L24" s="105"/>
      <c r="M24" s="105"/>
      <c r="N24" s="105"/>
    </row>
    <row r="25" spans="1:14" ht="17.25" customHeight="1" x14ac:dyDescent="0.25">
      <c r="C25" s="274"/>
      <c r="D25" s="274"/>
      <c r="E25" s="274"/>
      <c r="F25" s="274"/>
      <c r="H25" s="105"/>
      <c r="I25" s="105"/>
      <c r="J25" s="105"/>
      <c r="K25" s="105"/>
      <c r="L25" s="105"/>
      <c r="M25" s="105"/>
      <c r="N25" s="105"/>
    </row>
    <row r="26" spans="1:14" x14ac:dyDescent="0.25">
      <c r="A26" s="727" t="s">
        <v>411</v>
      </c>
    </row>
    <row r="27" spans="1:14" x14ac:dyDescent="0.25">
      <c r="A27" s="727" t="s">
        <v>814</v>
      </c>
    </row>
  </sheetData>
  <mergeCells count="6">
    <mergeCell ref="K7:M7"/>
    <mergeCell ref="A3:F3"/>
    <mergeCell ref="A7:A8"/>
    <mergeCell ref="B7:B8"/>
    <mergeCell ref="C7:F7"/>
    <mergeCell ref="H7:J7"/>
  </mergeCells>
  <printOptions horizontalCentered="1"/>
  <pageMargins left="1.41" right="0.9" top="1.1499999999999999" bottom="0.9" header="0" footer="0"/>
  <pageSetup paperSize="9" scale="74" orientation="landscape" horizontalDpi="300" verticalDpi="300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D9FA4-450B-4ED5-8690-959FB7F27464}">
  <sheetPr codeName="Sheet57">
    <tabColor rgb="FF92D050"/>
    <pageSetUpPr fitToPage="1"/>
  </sheetPr>
  <dimension ref="A1:G37"/>
  <sheetViews>
    <sheetView zoomScale="60" zoomScaleNormal="60" workbookViewId="0">
      <selection activeCell="N41" sqref="N41"/>
    </sheetView>
  </sheetViews>
  <sheetFormatPr defaultColWidth="9.140625" defaultRowHeight="15" x14ac:dyDescent="0.25"/>
  <cols>
    <col min="1" max="1" width="5.7109375" style="70" customWidth="1"/>
    <col min="2" max="3" width="29.42578125" style="70" customWidth="1"/>
    <col min="4" max="4" width="26.5703125" style="70" customWidth="1"/>
    <col min="5" max="5" width="29.7109375" style="70" customWidth="1"/>
    <col min="6" max="6" width="27" style="70" customWidth="1"/>
    <col min="7" max="243" width="9.140625" style="70"/>
    <col min="244" max="244" width="5.7109375" style="70" customWidth="1"/>
    <col min="245" max="246" width="21.7109375" style="70" customWidth="1"/>
    <col min="247" max="247" width="21.85546875" style="70" customWidth="1"/>
    <col min="248" max="248" width="24.42578125" style="70" customWidth="1"/>
    <col min="249" max="249" width="23.7109375" style="70" customWidth="1"/>
    <col min="250" max="250" width="16.5703125" style="70" customWidth="1"/>
    <col min="251" max="251" width="18.28515625" style="70" customWidth="1"/>
    <col min="252" max="252" width="10.7109375" style="70" customWidth="1"/>
    <col min="253" max="253" width="11.28515625" style="70" customWidth="1"/>
    <col min="254" max="254" width="10.7109375" style="70" customWidth="1"/>
    <col min="255" max="259" width="10" style="70" customWidth="1"/>
    <col min="260" max="262" width="11.5703125" style="70" customWidth="1"/>
    <col min="263" max="499" width="9.140625" style="70"/>
    <col min="500" max="500" width="5.7109375" style="70" customWidth="1"/>
    <col min="501" max="502" width="21.7109375" style="70" customWidth="1"/>
    <col min="503" max="503" width="21.85546875" style="70" customWidth="1"/>
    <col min="504" max="504" width="24.42578125" style="70" customWidth="1"/>
    <col min="505" max="505" width="23.7109375" style="70" customWidth="1"/>
    <col min="506" max="506" width="16.5703125" style="70" customWidth="1"/>
    <col min="507" max="507" width="18.28515625" style="70" customWidth="1"/>
    <col min="508" max="508" width="10.7109375" style="70" customWidth="1"/>
    <col min="509" max="509" width="11.28515625" style="70" customWidth="1"/>
    <col min="510" max="510" width="10.7109375" style="70" customWidth="1"/>
    <col min="511" max="515" width="10" style="70" customWidth="1"/>
    <col min="516" max="518" width="11.5703125" style="70" customWidth="1"/>
    <col min="519" max="755" width="9.140625" style="70"/>
    <col min="756" max="756" width="5.7109375" style="70" customWidth="1"/>
    <col min="757" max="758" width="21.7109375" style="70" customWidth="1"/>
    <col min="759" max="759" width="21.85546875" style="70" customWidth="1"/>
    <col min="760" max="760" width="24.42578125" style="70" customWidth="1"/>
    <col min="761" max="761" width="23.7109375" style="70" customWidth="1"/>
    <col min="762" max="762" width="16.5703125" style="70" customWidth="1"/>
    <col min="763" max="763" width="18.28515625" style="70" customWidth="1"/>
    <col min="764" max="764" width="10.7109375" style="70" customWidth="1"/>
    <col min="765" max="765" width="11.28515625" style="70" customWidth="1"/>
    <col min="766" max="766" width="10.7109375" style="70" customWidth="1"/>
    <col min="767" max="771" width="10" style="70" customWidth="1"/>
    <col min="772" max="774" width="11.5703125" style="70" customWidth="1"/>
    <col min="775" max="1011" width="9.140625" style="70"/>
    <col min="1012" max="1012" width="5.7109375" style="70" customWidth="1"/>
    <col min="1013" max="1014" width="21.7109375" style="70" customWidth="1"/>
    <col min="1015" max="1015" width="21.85546875" style="70" customWidth="1"/>
    <col min="1016" max="1016" width="24.42578125" style="70" customWidth="1"/>
    <col min="1017" max="1017" width="23.7109375" style="70" customWidth="1"/>
    <col min="1018" max="1018" width="16.5703125" style="70" customWidth="1"/>
    <col min="1019" max="1019" width="18.28515625" style="70" customWidth="1"/>
    <col min="1020" max="1020" width="10.7109375" style="70" customWidth="1"/>
    <col min="1021" max="1021" width="11.28515625" style="70" customWidth="1"/>
    <col min="1022" max="1022" width="10.7109375" style="70" customWidth="1"/>
    <col min="1023" max="1027" width="10" style="70" customWidth="1"/>
    <col min="1028" max="1030" width="11.5703125" style="70" customWidth="1"/>
    <col min="1031" max="1267" width="9.140625" style="70"/>
    <col min="1268" max="1268" width="5.7109375" style="70" customWidth="1"/>
    <col min="1269" max="1270" width="21.7109375" style="70" customWidth="1"/>
    <col min="1271" max="1271" width="21.85546875" style="70" customWidth="1"/>
    <col min="1272" max="1272" width="24.42578125" style="70" customWidth="1"/>
    <col min="1273" max="1273" width="23.7109375" style="70" customWidth="1"/>
    <col min="1274" max="1274" width="16.5703125" style="70" customWidth="1"/>
    <col min="1275" max="1275" width="18.28515625" style="70" customWidth="1"/>
    <col min="1276" max="1276" width="10.7109375" style="70" customWidth="1"/>
    <col min="1277" max="1277" width="11.28515625" style="70" customWidth="1"/>
    <col min="1278" max="1278" width="10.7109375" style="70" customWidth="1"/>
    <col min="1279" max="1283" width="10" style="70" customWidth="1"/>
    <col min="1284" max="1286" width="11.5703125" style="70" customWidth="1"/>
    <col min="1287" max="1523" width="9.140625" style="70"/>
    <col min="1524" max="1524" width="5.7109375" style="70" customWidth="1"/>
    <col min="1525" max="1526" width="21.7109375" style="70" customWidth="1"/>
    <col min="1527" max="1527" width="21.85546875" style="70" customWidth="1"/>
    <col min="1528" max="1528" width="24.42578125" style="70" customWidth="1"/>
    <col min="1529" max="1529" width="23.7109375" style="70" customWidth="1"/>
    <col min="1530" max="1530" width="16.5703125" style="70" customWidth="1"/>
    <col min="1531" max="1531" width="18.28515625" style="70" customWidth="1"/>
    <col min="1532" max="1532" width="10.7109375" style="70" customWidth="1"/>
    <col min="1533" max="1533" width="11.28515625" style="70" customWidth="1"/>
    <col min="1534" max="1534" width="10.7109375" style="70" customWidth="1"/>
    <col min="1535" max="1539" width="10" style="70" customWidth="1"/>
    <col min="1540" max="1542" width="11.5703125" style="70" customWidth="1"/>
    <col min="1543" max="1779" width="9.140625" style="70"/>
    <col min="1780" max="1780" width="5.7109375" style="70" customWidth="1"/>
    <col min="1781" max="1782" width="21.7109375" style="70" customWidth="1"/>
    <col min="1783" max="1783" width="21.85546875" style="70" customWidth="1"/>
    <col min="1784" max="1784" width="24.42578125" style="70" customWidth="1"/>
    <col min="1785" max="1785" width="23.7109375" style="70" customWidth="1"/>
    <col min="1786" max="1786" width="16.5703125" style="70" customWidth="1"/>
    <col min="1787" max="1787" width="18.28515625" style="70" customWidth="1"/>
    <col min="1788" max="1788" width="10.7109375" style="70" customWidth="1"/>
    <col min="1789" max="1789" width="11.28515625" style="70" customWidth="1"/>
    <col min="1790" max="1790" width="10.7109375" style="70" customWidth="1"/>
    <col min="1791" max="1795" width="10" style="70" customWidth="1"/>
    <col min="1796" max="1798" width="11.5703125" style="70" customWidth="1"/>
    <col min="1799" max="2035" width="9.140625" style="70"/>
    <col min="2036" max="2036" width="5.7109375" style="70" customWidth="1"/>
    <col min="2037" max="2038" width="21.7109375" style="70" customWidth="1"/>
    <col min="2039" max="2039" width="21.85546875" style="70" customWidth="1"/>
    <col min="2040" max="2040" width="24.42578125" style="70" customWidth="1"/>
    <col min="2041" max="2041" width="23.7109375" style="70" customWidth="1"/>
    <col min="2042" max="2042" width="16.5703125" style="70" customWidth="1"/>
    <col min="2043" max="2043" width="18.28515625" style="70" customWidth="1"/>
    <col min="2044" max="2044" width="10.7109375" style="70" customWidth="1"/>
    <col min="2045" max="2045" width="11.28515625" style="70" customWidth="1"/>
    <col min="2046" max="2046" width="10.7109375" style="70" customWidth="1"/>
    <col min="2047" max="2051" width="10" style="70" customWidth="1"/>
    <col min="2052" max="2054" width="11.5703125" style="70" customWidth="1"/>
    <col min="2055" max="2291" width="9.140625" style="70"/>
    <col min="2292" max="2292" width="5.7109375" style="70" customWidth="1"/>
    <col min="2293" max="2294" width="21.7109375" style="70" customWidth="1"/>
    <col min="2295" max="2295" width="21.85546875" style="70" customWidth="1"/>
    <col min="2296" max="2296" width="24.42578125" style="70" customWidth="1"/>
    <col min="2297" max="2297" width="23.7109375" style="70" customWidth="1"/>
    <col min="2298" max="2298" width="16.5703125" style="70" customWidth="1"/>
    <col min="2299" max="2299" width="18.28515625" style="70" customWidth="1"/>
    <col min="2300" max="2300" width="10.7109375" style="70" customWidth="1"/>
    <col min="2301" max="2301" width="11.28515625" style="70" customWidth="1"/>
    <col min="2302" max="2302" width="10.7109375" style="70" customWidth="1"/>
    <col min="2303" max="2307" width="10" style="70" customWidth="1"/>
    <col min="2308" max="2310" width="11.5703125" style="70" customWidth="1"/>
    <col min="2311" max="2547" width="9.140625" style="70"/>
    <col min="2548" max="2548" width="5.7109375" style="70" customWidth="1"/>
    <col min="2549" max="2550" width="21.7109375" style="70" customWidth="1"/>
    <col min="2551" max="2551" width="21.85546875" style="70" customWidth="1"/>
    <col min="2552" max="2552" width="24.42578125" style="70" customWidth="1"/>
    <col min="2553" max="2553" width="23.7109375" style="70" customWidth="1"/>
    <col min="2554" max="2554" width="16.5703125" style="70" customWidth="1"/>
    <col min="2555" max="2555" width="18.28515625" style="70" customWidth="1"/>
    <col min="2556" max="2556" width="10.7109375" style="70" customWidth="1"/>
    <col min="2557" max="2557" width="11.28515625" style="70" customWidth="1"/>
    <col min="2558" max="2558" width="10.7109375" style="70" customWidth="1"/>
    <col min="2559" max="2563" width="10" style="70" customWidth="1"/>
    <col min="2564" max="2566" width="11.5703125" style="70" customWidth="1"/>
    <col min="2567" max="2803" width="9.140625" style="70"/>
    <col min="2804" max="2804" width="5.7109375" style="70" customWidth="1"/>
    <col min="2805" max="2806" width="21.7109375" style="70" customWidth="1"/>
    <col min="2807" max="2807" width="21.85546875" style="70" customWidth="1"/>
    <col min="2808" max="2808" width="24.42578125" style="70" customWidth="1"/>
    <col min="2809" max="2809" width="23.7109375" style="70" customWidth="1"/>
    <col min="2810" max="2810" width="16.5703125" style="70" customWidth="1"/>
    <col min="2811" max="2811" width="18.28515625" style="70" customWidth="1"/>
    <col min="2812" max="2812" width="10.7109375" style="70" customWidth="1"/>
    <col min="2813" max="2813" width="11.28515625" style="70" customWidth="1"/>
    <col min="2814" max="2814" width="10.7109375" style="70" customWidth="1"/>
    <col min="2815" max="2819" width="10" style="70" customWidth="1"/>
    <col min="2820" max="2822" width="11.5703125" style="70" customWidth="1"/>
    <col min="2823" max="3059" width="9.140625" style="70"/>
    <col min="3060" max="3060" width="5.7109375" style="70" customWidth="1"/>
    <col min="3061" max="3062" width="21.7109375" style="70" customWidth="1"/>
    <col min="3063" max="3063" width="21.85546875" style="70" customWidth="1"/>
    <col min="3064" max="3064" width="24.42578125" style="70" customWidth="1"/>
    <col min="3065" max="3065" width="23.7109375" style="70" customWidth="1"/>
    <col min="3066" max="3066" width="16.5703125" style="70" customWidth="1"/>
    <col min="3067" max="3067" width="18.28515625" style="70" customWidth="1"/>
    <col min="3068" max="3068" width="10.7109375" style="70" customWidth="1"/>
    <col min="3069" max="3069" width="11.28515625" style="70" customWidth="1"/>
    <col min="3070" max="3070" width="10.7109375" style="70" customWidth="1"/>
    <col min="3071" max="3075" width="10" style="70" customWidth="1"/>
    <col min="3076" max="3078" width="11.5703125" style="70" customWidth="1"/>
    <col min="3079" max="3315" width="9.140625" style="70"/>
    <col min="3316" max="3316" width="5.7109375" style="70" customWidth="1"/>
    <col min="3317" max="3318" width="21.7109375" style="70" customWidth="1"/>
    <col min="3319" max="3319" width="21.85546875" style="70" customWidth="1"/>
    <col min="3320" max="3320" width="24.42578125" style="70" customWidth="1"/>
    <col min="3321" max="3321" width="23.7109375" style="70" customWidth="1"/>
    <col min="3322" max="3322" width="16.5703125" style="70" customWidth="1"/>
    <col min="3323" max="3323" width="18.28515625" style="70" customWidth="1"/>
    <col min="3324" max="3324" width="10.7109375" style="70" customWidth="1"/>
    <col min="3325" max="3325" width="11.28515625" style="70" customWidth="1"/>
    <col min="3326" max="3326" width="10.7109375" style="70" customWidth="1"/>
    <col min="3327" max="3331" width="10" style="70" customWidth="1"/>
    <col min="3332" max="3334" width="11.5703125" style="70" customWidth="1"/>
    <col min="3335" max="3571" width="9.140625" style="70"/>
    <col min="3572" max="3572" width="5.7109375" style="70" customWidth="1"/>
    <col min="3573" max="3574" width="21.7109375" style="70" customWidth="1"/>
    <col min="3575" max="3575" width="21.85546875" style="70" customWidth="1"/>
    <col min="3576" max="3576" width="24.42578125" style="70" customWidth="1"/>
    <col min="3577" max="3577" width="23.7109375" style="70" customWidth="1"/>
    <col min="3578" max="3578" width="16.5703125" style="70" customWidth="1"/>
    <col min="3579" max="3579" width="18.28515625" style="70" customWidth="1"/>
    <col min="3580" max="3580" width="10.7109375" style="70" customWidth="1"/>
    <col min="3581" max="3581" width="11.28515625" style="70" customWidth="1"/>
    <col min="3582" max="3582" width="10.7109375" style="70" customWidth="1"/>
    <col min="3583" max="3587" width="10" style="70" customWidth="1"/>
    <col min="3588" max="3590" width="11.5703125" style="70" customWidth="1"/>
    <col min="3591" max="3827" width="9.140625" style="70"/>
    <col min="3828" max="3828" width="5.7109375" style="70" customWidth="1"/>
    <col min="3829" max="3830" width="21.7109375" style="70" customWidth="1"/>
    <col min="3831" max="3831" width="21.85546875" style="70" customWidth="1"/>
    <col min="3832" max="3832" width="24.42578125" style="70" customWidth="1"/>
    <col min="3833" max="3833" width="23.7109375" style="70" customWidth="1"/>
    <col min="3834" max="3834" width="16.5703125" style="70" customWidth="1"/>
    <col min="3835" max="3835" width="18.28515625" style="70" customWidth="1"/>
    <col min="3836" max="3836" width="10.7109375" style="70" customWidth="1"/>
    <col min="3837" max="3837" width="11.28515625" style="70" customWidth="1"/>
    <col min="3838" max="3838" width="10.7109375" style="70" customWidth="1"/>
    <col min="3839" max="3843" width="10" style="70" customWidth="1"/>
    <col min="3844" max="3846" width="11.5703125" style="70" customWidth="1"/>
    <col min="3847" max="4083" width="9.140625" style="70"/>
    <col min="4084" max="4084" width="5.7109375" style="70" customWidth="1"/>
    <col min="4085" max="4086" width="21.7109375" style="70" customWidth="1"/>
    <col min="4087" max="4087" width="21.85546875" style="70" customWidth="1"/>
    <col min="4088" max="4088" width="24.42578125" style="70" customWidth="1"/>
    <col min="4089" max="4089" width="23.7109375" style="70" customWidth="1"/>
    <col min="4090" max="4090" width="16.5703125" style="70" customWidth="1"/>
    <col min="4091" max="4091" width="18.28515625" style="70" customWidth="1"/>
    <col min="4092" max="4092" width="10.7109375" style="70" customWidth="1"/>
    <col min="4093" max="4093" width="11.28515625" style="70" customWidth="1"/>
    <col min="4094" max="4094" width="10.7109375" style="70" customWidth="1"/>
    <col min="4095" max="4099" width="10" style="70" customWidth="1"/>
    <col min="4100" max="4102" width="11.5703125" style="70" customWidth="1"/>
    <col min="4103" max="4339" width="9.140625" style="70"/>
    <col min="4340" max="4340" width="5.7109375" style="70" customWidth="1"/>
    <col min="4341" max="4342" width="21.7109375" style="70" customWidth="1"/>
    <col min="4343" max="4343" width="21.85546875" style="70" customWidth="1"/>
    <col min="4344" max="4344" width="24.42578125" style="70" customWidth="1"/>
    <col min="4345" max="4345" width="23.7109375" style="70" customWidth="1"/>
    <col min="4346" max="4346" width="16.5703125" style="70" customWidth="1"/>
    <col min="4347" max="4347" width="18.28515625" style="70" customWidth="1"/>
    <col min="4348" max="4348" width="10.7109375" style="70" customWidth="1"/>
    <col min="4349" max="4349" width="11.28515625" style="70" customWidth="1"/>
    <col min="4350" max="4350" width="10.7109375" style="70" customWidth="1"/>
    <col min="4351" max="4355" width="10" style="70" customWidth="1"/>
    <col min="4356" max="4358" width="11.5703125" style="70" customWidth="1"/>
    <col min="4359" max="4595" width="9.140625" style="70"/>
    <col min="4596" max="4596" width="5.7109375" style="70" customWidth="1"/>
    <col min="4597" max="4598" width="21.7109375" style="70" customWidth="1"/>
    <col min="4599" max="4599" width="21.85546875" style="70" customWidth="1"/>
    <col min="4600" max="4600" width="24.42578125" style="70" customWidth="1"/>
    <col min="4601" max="4601" width="23.7109375" style="70" customWidth="1"/>
    <col min="4602" max="4602" width="16.5703125" style="70" customWidth="1"/>
    <col min="4603" max="4603" width="18.28515625" style="70" customWidth="1"/>
    <col min="4604" max="4604" width="10.7109375" style="70" customWidth="1"/>
    <col min="4605" max="4605" width="11.28515625" style="70" customWidth="1"/>
    <col min="4606" max="4606" width="10.7109375" style="70" customWidth="1"/>
    <col min="4607" max="4611" width="10" style="70" customWidth="1"/>
    <col min="4612" max="4614" width="11.5703125" style="70" customWidth="1"/>
    <col min="4615" max="4851" width="9.140625" style="70"/>
    <col min="4852" max="4852" width="5.7109375" style="70" customWidth="1"/>
    <col min="4853" max="4854" width="21.7109375" style="70" customWidth="1"/>
    <col min="4855" max="4855" width="21.85546875" style="70" customWidth="1"/>
    <col min="4856" max="4856" width="24.42578125" style="70" customWidth="1"/>
    <col min="4857" max="4857" width="23.7109375" style="70" customWidth="1"/>
    <col min="4858" max="4858" width="16.5703125" style="70" customWidth="1"/>
    <col min="4859" max="4859" width="18.28515625" style="70" customWidth="1"/>
    <col min="4860" max="4860" width="10.7109375" style="70" customWidth="1"/>
    <col min="4861" max="4861" width="11.28515625" style="70" customWidth="1"/>
    <col min="4862" max="4862" width="10.7109375" style="70" customWidth="1"/>
    <col min="4863" max="4867" width="10" style="70" customWidth="1"/>
    <col min="4868" max="4870" width="11.5703125" style="70" customWidth="1"/>
    <col min="4871" max="5107" width="9.140625" style="70"/>
    <col min="5108" max="5108" width="5.7109375" style="70" customWidth="1"/>
    <col min="5109" max="5110" width="21.7109375" style="70" customWidth="1"/>
    <col min="5111" max="5111" width="21.85546875" style="70" customWidth="1"/>
    <col min="5112" max="5112" width="24.42578125" style="70" customWidth="1"/>
    <col min="5113" max="5113" width="23.7109375" style="70" customWidth="1"/>
    <col min="5114" max="5114" width="16.5703125" style="70" customWidth="1"/>
    <col min="5115" max="5115" width="18.28515625" style="70" customWidth="1"/>
    <col min="5116" max="5116" width="10.7109375" style="70" customWidth="1"/>
    <col min="5117" max="5117" width="11.28515625" style="70" customWidth="1"/>
    <col min="5118" max="5118" width="10.7109375" style="70" customWidth="1"/>
    <col min="5119" max="5123" width="10" style="70" customWidth="1"/>
    <col min="5124" max="5126" width="11.5703125" style="70" customWidth="1"/>
    <col min="5127" max="5363" width="9.140625" style="70"/>
    <col min="5364" max="5364" width="5.7109375" style="70" customWidth="1"/>
    <col min="5365" max="5366" width="21.7109375" style="70" customWidth="1"/>
    <col min="5367" max="5367" width="21.85546875" style="70" customWidth="1"/>
    <col min="5368" max="5368" width="24.42578125" style="70" customWidth="1"/>
    <col min="5369" max="5369" width="23.7109375" style="70" customWidth="1"/>
    <col min="5370" max="5370" width="16.5703125" style="70" customWidth="1"/>
    <col min="5371" max="5371" width="18.28515625" style="70" customWidth="1"/>
    <col min="5372" max="5372" width="10.7109375" style="70" customWidth="1"/>
    <col min="5373" max="5373" width="11.28515625" style="70" customWidth="1"/>
    <col min="5374" max="5374" width="10.7109375" style="70" customWidth="1"/>
    <col min="5375" max="5379" width="10" style="70" customWidth="1"/>
    <col min="5380" max="5382" width="11.5703125" style="70" customWidth="1"/>
    <col min="5383" max="5619" width="9.140625" style="70"/>
    <col min="5620" max="5620" width="5.7109375" style="70" customWidth="1"/>
    <col min="5621" max="5622" width="21.7109375" style="70" customWidth="1"/>
    <col min="5623" max="5623" width="21.85546875" style="70" customWidth="1"/>
    <col min="5624" max="5624" width="24.42578125" style="70" customWidth="1"/>
    <col min="5625" max="5625" width="23.7109375" style="70" customWidth="1"/>
    <col min="5626" max="5626" width="16.5703125" style="70" customWidth="1"/>
    <col min="5627" max="5627" width="18.28515625" style="70" customWidth="1"/>
    <col min="5628" max="5628" width="10.7109375" style="70" customWidth="1"/>
    <col min="5629" max="5629" width="11.28515625" style="70" customWidth="1"/>
    <col min="5630" max="5630" width="10.7109375" style="70" customWidth="1"/>
    <col min="5631" max="5635" width="10" style="70" customWidth="1"/>
    <col min="5636" max="5638" width="11.5703125" style="70" customWidth="1"/>
    <col min="5639" max="5875" width="9.140625" style="70"/>
    <col min="5876" max="5876" width="5.7109375" style="70" customWidth="1"/>
    <col min="5877" max="5878" width="21.7109375" style="70" customWidth="1"/>
    <col min="5879" max="5879" width="21.85546875" style="70" customWidth="1"/>
    <col min="5880" max="5880" width="24.42578125" style="70" customWidth="1"/>
    <col min="5881" max="5881" width="23.7109375" style="70" customWidth="1"/>
    <col min="5882" max="5882" width="16.5703125" style="70" customWidth="1"/>
    <col min="5883" max="5883" width="18.28515625" style="70" customWidth="1"/>
    <col min="5884" max="5884" width="10.7109375" style="70" customWidth="1"/>
    <col min="5885" max="5885" width="11.28515625" style="70" customWidth="1"/>
    <col min="5886" max="5886" width="10.7109375" style="70" customWidth="1"/>
    <col min="5887" max="5891" width="10" style="70" customWidth="1"/>
    <col min="5892" max="5894" width="11.5703125" style="70" customWidth="1"/>
    <col min="5895" max="6131" width="9.140625" style="70"/>
    <col min="6132" max="6132" width="5.7109375" style="70" customWidth="1"/>
    <col min="6133" max="6134" width="21.7109375" style="70" customWidth="1"/>
    <col min="6135" max="6135" width="21.85546875" style="70" customWidth="1"/>
    <col min="6136" max="6136" width="24.42578125" style="70" customWidth="1"/>
    <col min="6137" max="6137" width="23.7109375" style="70" customWidth="1"/>
    <col min="6138" max="6138" width="16.5703125" style="70" customWidth="1"/>
    <col min="6139" max="6139" width="18.28515625" style="70" customWidth="1"/>
    <col min="6140" max="6140" width="10.7109375" style="70" customWidth="1"/>
    <col min="6141" max="6141" width="11.28515625" style="70" customWidth="1"/>
    <col min="6142" max="6142" width="10.7109375" style="70" customWidth="1"/>
    <col min="6143" max="6147" width="10" style="70" customWidth="1"/>
    <col min="6148" max="6150" width="11.5703125" style="70" customWidth="1"/>
    <col min="6151" max="6387" width="9.140625" style="70"/>
    <col min="6388" max="6388" width="5.7109375" style="70" customWidth="1"/>
    <col min="6389" max="6390" width="21.7109375" style="70" customWidth="1"/>
    <col min="6391" max="6391" width="21.85546875" style="70" customWidth="1"/>
    <col min="6392" max="6392" width="24.42578125" style="70" customWidth="1"/>
    <col min="6393" max="6393" width="23.7109375" style="70" customWidth="1"/>
    <col min="6394" max="6394" width="16.5703125" style="70" customWidth="1"/>
    <col min="6395" max="6395" width="18.28515625" style="70" customWidth="1"/>
    <col min="6396" max="6396" width="10.7109375" style="70" customWidth="1"/>
    <col min="6397" max="6397" width="11.28515625" style="70" customWidth="1"/>
    <col min="6398" max="6398" width="10.7109375" style="70" customWidth="1"/>
    <col min="6399" max="6403" width="10" style="70" customWidth="1"/>
    <col min="6404" max="6406" width="11.5703125" style="70" customWidth="1"/>
    <col min="6407" max="6643" width="9.140625" style="70"/>
    <col min="6644" max="6644" width="5.7109375" style="70" customWidth="1"/>
    <col min="6645" max="6646" width="21.7109375" style="70" customWidth="1"/>
    <col min="6647" max="6647" width="21.85546875" style="70" customWidth="1"/>
    <col min="6648" max="6648" width="24.42578125" style="70" customWidth="1"/>
    <col min="6649" max="6649" width="23.7109375" style="70" customWidth="1"/>
    <col min="6650" max="6650" width="16.5703125" style="70" customWidth="1"/>
    <col min="6651" max="6651" width="18.28515625" style="70" customWidth="1"/>
    <col min="6652" max="6652" width="10.7109375" style="70" customWidth="1"/>
    <col min="6653" max="6653" width="11.28515625" style="70" customWidth="1"/>
    <col min="6654" max="6654" width="10.7109375" style="70" customWidth="1"/>
    <col min="6655" max="6659" width="10" style="70" customWidth="1"/>
    <col min="6660" max="6662" width="11.5703125" style="70" customWidth="1"/>
    <col min="6663" max="6899" width="9.140625" style="70"/>
    <col min="6900" max="6900" width="5.7109375" style="70" customWidth="1"/>
    <col min="6901" max="6902" width="21.7109375" style="70" customWidth="1"/>
    <col min="6903" max="6903" width="21.85546875" style="70" customWidth="1"/>
    <col min="6904" max="6904" width="24.42578125" style="70" customWidth="1"/>
    <col min="6905" max="6905" width="23.7109375" style="70" customWidth="1"/>
    <col min="6906" max="6906" width="16.5703125" style="70" customWidth="1"/>
    <col min="6907" max="6907" width="18.28515625" style="70" customWidth="1"/>
    <col min="6908" max="6908" width="10.7109375" style="70" customWidth="1"/>
    <col min="6909" max="6909" width="11.28515625" style="70" customWidth="1"/>
    <col min="6910" max="6910" width="10.7109375" style="70" customWidth="1"/>
    <col min="6911" max="6915" width="10" style="70" customWidth="1"/>
    <col min="6916" max="6918" width="11.5703125" style="70" customWidth="1"/>
    <col min="6919" max="7155" width="9.140625" style="70"/>
    <col min="7156" max="7156" width="5.7109375" style="70" customWidth="1"/>
    <col min="7157" max="7158" width="21.7109375" style="70" customWidth="1"/>
    <col min="7159" max="7159" width="21.85546875" style="70" customWidth="1"/>
    <col min="7160" max="7160" width="24.42578125" style="70" customWidth="1"/>
    <col min="7161" max="7161" width="23.7109375" style="70" customWidth="1"/>
    <col min="7162" max="7162" width="16.5703125" style="70" customWidth="1"/>
    <col min="7163" max="7163" width="18.28515625" style="70" customWidth="1"/>
    <col min="7164" max="7164" width="10.7109375" style="70" customWidth="1"/>
    <col min="7165" max="7165" width="11.28515625" style="70" customWidth="1"/>
    <col min="7166" max="7166" width="10.7109375" style="70" customWidth="1"/>
    <col min="7167" max="7171" width="10" style="70" customWidth="1"/>
    <col min="7172" max="7174" width="11.5703125" style="70" customWidth="1"/>
    <col min="7175" max="7411" width="9.140625" style="70"/>
    <col min="7412" max="7412" width="5.7109375" style="70" customWidth="1"/>
    <col min="7413" max="7414" width="21.7109375" style="70" customWidth="1"/>
    <col min="7415" max="7415" width="21.85546875" style="70" customWidth="1"/>
    <col min="7416" max="7416" width="24.42578125" style="70" customWidth="1"/>
    <col min="7417" max="7417" width="23.7109375" style="70" customWidth="1"/>
    <col min="7418" max="7418" width="16.5703125" style="70" customWidth="1"/>
    <col min="7419" max="7419" width="18.28515625" style="70" customWidth="1"/>
    <col min="7420" max="7420" width="10.7109375" style="70" customWidth="1"/>
    <col min="7421" max="7421" width="11.28515625" style="70" customWidth="1"/>
    <col min="7422" max="7422" width="10.7109375" style="70" customWidth="1"/>
    <col min="7423" max="7427" width="10" style="70" customWidth="1"/>
    <col min="7428" max="7430" width="11.5703125" style="70" customWidth="1"/>
    <col min="7431" max="7667" width="9.140625" style="70"/>
    <col min="7668" max="7668" width="5.7109375" style="70" customWidth="1"/>
    <col min="7669" max="7670" width="21.7109375" style="70" customWidth="1"/>
    <col min="7671" max="7671" width="21.85546875" style="70" customWidth="1"/>
    <col min="7672" max="7672" width="24.42578125" style="70" customWidth="1"/>
    <col min="7673" max="7673" width="23.7109375" style="70" customWidth="1"/>
    <col min="7674" max="7674" width="16.5703125" style="70" customWidth="1"/>
    <col min="7675" max="7675" width="18.28515625" style="70" customWidth="1"/>
    <col min="7676" max="7676" width="10.7109375" style="70" customWidth="1"/>
    <col min="7677" max="7677" width="11.28515625" style="70" customWidth="1"/>
    <col min="7678" max="7678" width="10.7109375" style="70" customWidth="1"/>
    <col min="7679" max="7683" width="10" style="70" customWidth="1"/>
    <col min="7684" max="7686" width="11.5703125" style="70" customWidth="1"/>
    <col min="7687" max="7923" width="9.140625" style="70"/>
    <col min="7924" max="7924" width="5.7109375" style="70" customWidth="1"/>
    <col min="7925" max="7926" width="21.7109375" style="70" customWidth="1"/>
    <col min="7927" max="7927" width="21.85546875" style="70" customWidth="1"/>
    <col min="7928" max="7928" width="24.42578125" style="70" customWidth="1"/>
    <col min="7929" max="7929" width="23.7109375" style="70" customWidth="1"/>
    <col min="7930" max="7930" width="16.5703125" style="70" customWidth="1"/>
    <col min="7931" max="7931" width="18.28515625" style="70" customWidth="1"/>
    <col min="7932" max="7932" width="10.7109375" style="70" customWidth="1"/>
    <col min="7933" max="7933" width="11.28515625" style="70" customWidth="1"/>
    <col min="7934" max="7934" width="10.7109375" style="70" customWidth="1"/>
    <col min="7935" max="7939" width="10" style="70" customWidth="1"/>
    <col min="7940" max="7942" width="11.5703125" style="70" customWidth="1"/>
    <col min="7943" max="8179" width="9.140625" style="70"/>
    <col min="8180" max="8180" width="5.7109375" style="70" customWidth="1"/>
    <col min="8181" max="8182" width="21.7109375" style="70" customWidth="1"/>
    <col min="8183" max="8183" width="21.85546875" style="70" customWidth="1"/>
    <col min="8184" max="8184" width="24.42578125" style="70" customWidth="1"/>
    <col min="8185" max="8185" width="23.7109375" style="70" customWidth="1"/>
    <col min="8186" max="8186" width="16.5703125" style="70" customWidth="1"/>
    <col min="8187" max="8187" width="18.28515625" style="70" customWidth="1"/>
    <col min="8188" max="8188" width="10.7109375" style="70" customWidth="1"/>
    <col min="8189" max="8189" width="11.28515625" style="70" customWidth="1"/>
    <col min="8190" max="8190" width="10.7109375" style="70" customWidth="1"/>
    <col min="8191" max="8195" width="10" style="70" customWidth="1"/>
    <col min="8196" max="8198" width="11.5703125" style="70" customWidth="1"/>
    <col min="8199" max="8435" width="9.140625" style="70"/>
    <col min="8436" max="8436" width="5.7109375" style="70" customWidth="1"/>
    <col min="8437" max="8438" width="21.7109375" style="70" customWidth="1"/>
    <col min="8439" max="8439" width="21.85546875" style="70" customWidth="1"/>
    <col min="8440" max="8440" width="24.42578125" style="70" customWidth="1"/>
    <col min="8441" max="8441" width="23.7109375" style="70" customWidth="1"/>
    <col min="8442" max="8442" width="16.5703125" style="70" customWidth="1"/>
    <col min="8443" max="8443" width="18.28515625" style="70" customWidth="1"/>
    <col min="8444" max="8444" width="10.7109375" style="70" customWidth="1"/>
    <col min="8445" max="8445" width="11.28515625" style="70" customWidth="1"/>
    <col min="8446" max="8446" width="10.7109375" style="70" customWidth="1"/>
    <col min="8447" max="8451" width="10" style="70" customWidth="1"/>
    <col min="8452" max="8454" width="11.5703125" style="70" customWidth="1"/>
    <col min="8455" max="8691" width="9.140625" style="70"/>
    <col min="8692" max="8692" width="5.7109375" style="70" customWidth="1"/>
    <col min="8693" max="8694" width="21.7109375" style="70" customWidth="1"/>
    <col min="8695" max="8695" width="21.85546875" style="70" customWidth="1"/>
    <col min="8696" max="8696" width="24.42578125" style="70" customWidth="1"/>
    <col min="8697" max="8697" width="23.7109375" style="70" customWidth="1"/>
    <col min="8698" max="8698" width="16.5703125" style="70" customWidth="1"/>
    <col min="8699" max="8699" width="18.28515625" style="70" customWidth="1"/>
    <col min="8700" max="8700" width="10.7109375" style="70" customWidth="1"/>
    <col min="8701" max="8701" width="11.28515625" style="70" customWidth="1"/>
    <col min="8702" max="8702" width="10.7109375" style="70" customWidth="1"/>
    <col min="8703" max="8707" width="10" style="70" customWidth="1"/>
    <col min="8708" max="8710" width="11.5703125" style="70" customWidth="1"/>
    <col min="8711" max="8947" width="9.140625" style="70"/>
    <col min="8948" max="8948" width="5.7109375" style="70" customWidth="1"/>
    <col min="8949" max="8950" width="21.7109375" style="70" customWidth="1"/>
    <col min="8951" max="8951" width="21.85546875" style="70" customWidth="1"/>
    <col min="8952" max="8952" width="24.42578125" style="70" customWidth="1"/>
    <col min="8953" max="8953" width="23.7109375" style="70" customWidth="1"/>
    <col min="8954" max="8954" width="16.5703125" style="70" customWidth="1"/>
    <col min="8955" max="8955" width="18.28515625" style="70" customWidth="1"/>
    <col min="8956" max="8956" width="10.7109375" style="70" customWidth="1"/>
    <col min="8957" max="8957" width="11.28515625" style="70" customWidth="1"/>
    <col min="8958" max="8958" width="10.7109375" style="70" customWidth="1"/>
    <col min="8959" max="8963" width="10" style="70" customWidth="1"/>
    <col min="8964" max="8966" width="11.5703125" style="70" customWidth="1"/>
    <col min="8967" max="9203" width="9.140625" style="70"/>
    <col min="9204" max="9204" width="5.7109375" style="70" customWidth="1"/>
    <col min="9205" max="9206" width="21.7109375" style="70" customWidth="1"/>
    <col min="9207" max="9207" width="21.85546875" style="70" customWidth="1"/>
    <col min="9208" max="9208" width="24.42578125" style="70" customWidth="1"/>
    <col min="9209" max="9209" width="23.7109375" style="70" customWidth="1"/>
    <col min="9210" max="9210" width="16.5703125" style="70" customWidth="1"/>
    <col min="9211" max="9211" width="18.28515625" style="70" customWidth="1"/>
    <col min="9212" max="9212" width="10.7109375" style="70" customWidth="1"/>
    <col min="9213" max="9213" width="11.28515625" style="70" customWidth="1"/>
    <col min="9214" max="9214" width="10.7109375" style="70" customWidth="1"/>
    <col min="9215" max="9219" width="10" style="70" customWidth="1"/>
    <col min="9220" max="9222" width="11.5703125" style="70" customWidth="1"/>
    <col min="9223" max="9459" width="9.140625" style="70"/>
    <col min="9460" max="9460" width="5.7109375" style="70" customWidth="1"/>
    <col min="9461" max="9462" width="21.7109375" style="70" customWidth="1"/>
    <col min="9463" max="9463" width="21.85546875" style="70" customWidth="1"/>
    <col min="9464" max="9464" width="24.42578125" style="70" customWidth="1"/>
    <col min="9465" max="9465" width="23.7109375" style="70" customWidth="1"/>
    <col min="9466" max="9466" width="16.5703125" style="70" customWidth="1"/>
    <col min="9467" max="9467" width="18.28515625" style="70" customWidth="1"/>
    <col min="9468" max="9468" width="10.7109375" style="70" customWidth="1"/>
    <col min="9469" max="9469" width="11.28515625" style="70" customWidth="1"/>
    <col min="9470" max="9470" width="10.7109375" style="70" customWidth="1"/>
    <col min="9471" max="9475" width="10" style="70" customWidth="1"/>
    <col min="9476" max="9478" width="11.5703125" style="70" customWidth="1"/>
    <col min="9479" max="9715" width="9.140625" style="70"/>
    <col min="9716" max="9716" width="5.7109375" style="70" customWidth="1"/>
    <col min="9717" max="9718" width="21.7109375" style="70" customWidth="1"/>
    <col min="9719" max="9719" width="21.85546875" style="70" customWidth="1"/>
    <col min="9720" max="9720" width="24.42578125" style="70" customWidth="1"/>
    <col min="9721" max="9721" width="23.7109375" style="70" customWidth="1"/>
    <col min="9722" max="9722" width="16.5703125" style="70" customWidth="1"/>
    <col min="9723" max="9723" width="18.28515625" style="70" customWidth="1"/>
    <col min="9724" max="9724" width="10.7109375" style="70" customWidth="1"/>
    <col min="9725" max="9725" width="11.28515625" style="70" customWidth="1"/>
    <col min="9726" max="9726" width="10.7109375" style="70" customWidth="1"/>
    <col min="9727" max="9731" width="10" style="70" customWidth="1"/>
    <col min="9732" max="9734" width="11.5703125" style="70" customWidth="1"/>
    <col min="9735" max="9971" width="9.140625" style="70"/>
    <col min="9972" max="9972" width="5.7109375" style="70" customWidth="1"/>
    <col min="9973" max="9974" width="21.7109375" style="70" customWidth="1"/>
    <col min="9975" max="9975" width="21.85546875" style="70" customWidth="1"/>
    <col min="9976" max="9976" width="24.42578125" style="70" customWidth="1"/>
    <col min="9977" max="9977" width="23.7109375" style="70" customWidth="1"/>
    <col min="9978" max="9978" width="16.5703125" style="70" customWidth="1"/>
    <col min="9979" max="9979" width="18.28515625" style="70" customWidth="1"/>
    <col min="9980" max="9980" width="10.7109375" style="70" customWidth="1"/>
    <col min="9981" max="9981" width="11.28515625" style="70" customWidth="1"/>
    <col min="9982" max="9982" width="10.7109375" style="70" customWidth="1"/>
    <col min="9983" max="9987" width="10" style="70" customWidth="1"/>
    <col min="9988" max="9990" width="11.5703125" style="70" customWidth="1"/>
    <col min="9991" max="10227" width="9.140625" style="70"/>
    <col min="10228" max="10228" width="5.7109375" style="70" customWidth="1"/>
    <col min="10229" max="10230" width="21.7109375" style="70" customWidth="1"/>
    <col min="10231" max="10231" width="21.85546875" style="70" customWidth="1"/>
    <col min="10232" max="10232" width="24.42578125" style="70" customWidth="1"/>
    <col min="10233" max="10233" width="23.7109375" style="70" customWidth="1"/>
    <col min="10234" max="10234" width="16.5703125" style="70" customWidth="1"/>
    <col min="10235" max="10235" width="18.28515625" style="70" customWidth="1"/>
    <col min="10236" max="10236" width="10.7109375" style="70" customWidth="1"/>
    <col min="10237" max="10237" width="11.28515625" style="70" customWidth="1"/>
    <col min="10238" max="10238" width="10.7109375" style="70" customWidth="1"/>
    <col min="10239" max="10243" width="10" style="70" customWidth="1"/>
    <col min="10244" max="10246" width="11.5703125" style="70" customWidth="1"/>
    <col min="10247" max="10483" width="9.140625" style="70"/>
    <col min="10484" max="10484" width="5.7109375" style="70" customWidth="1"/>
    <col min="10485" max="10486" width="21.7109375" style="70" customWidth="1"/>
    <col min="10487" max="10487" width="21.85546875" style="70" customWidth="1"/>
    <col min="10488" max="10488" width="24.42578125" style="70" customWidth="1"/>
    <col min="10489" max="10489" width="23.7109375" style="70" customWidth="1"/>
    <col min="10490" max="10490" width="16.5703125" style="70" customWidth="1"/>
    <col min="10491" max="10491" width="18.28515625" style="70" customWidth="1"/>
    <col min="10492" max="10492" width="10.7109375" style="70" customWidth="1"/>
    <col min="10493" max="10493" width="11.28515625" style="70" customWidth="1"/>
    <col min="10494" max="10494" width="10.7109375" style="70" customWidth="1"/>
    <col min="10495" max="10499" width="10" style="70" customWidth="1"/>
    <col min="10500" max="10502" width="11.5703125" style="70" customWidth="1"/>
    <col min="10503" max="10739" width="9.140625" style="70"/>
    <col min="10740" max="10740" width="5.7109375" style="70" customWidth="1"/>
    <col min="10741" max="10742" width="21.7109375" style="70" customWidth="1"/>
    <col min="10743" max="10743" width="21.85546875" style="70" customWidth="1"/>
    <col min="10744" max="10744" width="24.42578125" style="70" customWidth="1"/>
    <col min="10745" max="10745" width="23.7109375" style="70" customWidth="1"/>
    <col min="10746" max="10746" width="16.5703125" style="70" customWidth="1"/>
    <col min="10747" max="10747" width="18.28515625" style="70" customWidth="1"/>
    <col min="10748" max="10748" width="10.7109375" style="70" customWidth="1"/>
    <col min="10749" max="10749" width="11.28515625" style="70" customWidth="1"/>
    <col min="10750" max="10750" width="10.7109375" style="70" customWidth="1"/>
    <col min="10751" max="10755" width="10" style="70" customWidth="1"/>
    <col min="10756" max="10758" width="11.5703125" style="70" customWidth="1"/>
    <col min="10759" max="10995" width="9.140625" style="70"/>
    <col min="10996" max="10996" width="5.7109375" style="70" customWidth="1"/>
    <col min="10997" max="10998" width="21.7109375" style="70" customWidth="1"/>
    <col min="10999" max="10999" width="21.85546875" style="70" customWidth="1"/>
    <col min="11000" max="11000" width="24.42578125" style="70" customWidth="1"/>
    <col min="11001" max="11001" width="23.7109375" style="70" customWidth="1"/>
    <col min="11002" max="11002" width="16.5703125" style="70" customWidth="1"/>
    <col min="11003" max="11003" width="18.28515625" style="70" customWidth="1"/>
    <col min="11004" max="11004" width="10.7109375" style="70" customWidth="1"/>
    <col min="11005" max="11005" width="11.28515625" style="70" customWidth="1"/>
    <col min="11006" max="11006" width="10.7109375" style="70" customWidth="1"/>
    <col min="11007" max="11011" width="10" style="70" customWidth="1"/>
    <col min="11012" max="11014" width="11.5703125" style="70" customWidth="1"/>
    <col min="11015" max="11251" width="9.140625" style="70"/>
    <col min="11252" max="11252" width="5.7109375" style="70" customWidth="1"/>
    <col min="11253" max="11254" width="21.7109375" style="70" customWidth="1"/>
    <col min="11255" max="11255" width="21.85546875" style="70" customWidth="1"/>
    <col min="11256" max="11256" width="24.42578125" style="70" customWidth="1"/>
    <col min="11257" max="11257" width="23.7109375" style="70" customWidth="1"/>
    <col min="11258" max="11258" width="16.5703125" style="70" customWidth="1"/>
    <col min="11259" max="11259" width="18.28515625" style="70" customWidth="1"/>
    <col min="11260" max="11260" width="10.7109375" style="70" customWidth="1"/>
    <col min="11261" max="11261" width="11.28515625" style="70" customWidth="1"/>
    <col min="11262" max="11262" width="10.7109375" style="70" customWidth="1"/>
    <col min="11263" max="11267" width="10" style="70" customWidth="1"/>
    <col min="11268" max="11270" width="11.5703125" style="70" customWidth="1"/>
    <col min="11271" max="11507" width="9.140625" style="70"/>
    <col min="11508" max="11508" width="5.7109375" style="70" customWidth="1"/>
    <col min="11509" max="11510" width="21.7109375" style="70" customWidth="1"/>
    <col min="11511" max="11511" width="21.85546875" style="70" customWidth="1"/>
    <col min="11512" max="11512" width="24.42578125" style="70" customWidth="1"/>
    <col min="11513" max="11513" width="23.7109375" style="70" customWidth="1"/>
    <col min="11514" max="11514" width="16.5703125" style="70" customWidth="1"/>
    <col min="11515" max="11515" width="18.28515625" style="70" customWidth="1"/>
    <col min="11516" max="11516" width="10.7109375" style="70" customWidth="1"/>
    <col min="11517" max="11517" width="11.28515625" style="70" customWidth="1"/>
    <col min="11518" max="11518" width="10.7109375" style="70" customWidth="1"/>
    <col min="11519" max="11523" width="10" style="70" customWidth="1"/>
    <col min="11524" max="11526" width="11.5703125" style="70" customWidth="1"/>
    <col min="11527" max="11763" width="9.140625" style="70"/>
    <col min="11764" max="11764" width="5.7109375" style="70" customWidth="1"/>
    <col min="11765" max="11766" width="21.7109375" style="70" customWidth="1"/>
    <col min="11767" max="11767" width="21.85546875" style="70" customWidth="1"/>
    <col min="11768" max="11768" width="24.42578125" style="70" customWidth="1"/>
    <col min="11769" max="11769" width="23.7109375" style="70" customWidth="1"/>
    <col min="11770" max="11770" width="16.5703125" style="70" customWidth="1"/>
    <col min="11771" max="11771" width="18.28515625" style="70" customWidth="1"/>
    <col min="11772" max="11772" width="10.7109375" style="70" customWidth="1"/>
    <col min="11773" max="11773" width="11.28515625" style="70" customWidth="1"/>
    <col min="11774" max="11774" width="10.7109375" style="70" customWidth="1"/>
    <col min="11775" max="11779" width="10" style="70" customWidth="1"/>
    <col min="11780" max="11782" width="11.5703125" style="70" customWidth="1"/>
    <col min="11783" max="12019" width="9.140625" style="70"/>
    <col min="12020" max="12020" width="5.7109375" style="70" customWidth="1"/>
    <col min="12021" max="12022" width="21.7109375" style="70" customWidth="1"/>
    <col min="12023" max="12023" width="21.85546875" style="70" customWidth="1"/>
    <col min="12024" max="12024" width="24.42578125" style="70" customWidth="1"/>
    <col min="12025" max="12025" width="23.7109375" style="70" customWidth="1"/>
    <col min="12026" max="12026" width="16.5703125" style="70" customWidth="1"/>
    <col min="12027" max="12027" width="18.28515625" style="70" customWidth="1"/>
    <col min="12028" max="12028" width="10.7109375" style="70" customWidth="1"/>
    <col min="12029" max="12029" width="11.28515625" style="70" customWidth="1"/>
    <col min="12030" max="12030" width="10.7109375" style="70" customWidth="1"/>
    <col min="12031" max="12035" width="10" style="70" customWidth="1"/>
    <col min="12036" max="12038" width="11.5703125" style="70" customWidth="1"/>
    <col min="12039" max="12275" width="9.140625" style="70"/>
    <col min="12276" max="12276" width="5.7109375" style="70" customWidth="1"/>
    <col min="12277" max="12278" width="21.7109375" style="70" customWidth="1"/>
    <col min="12279" max="12279" width="21.85546875" style="70" customWidth="1"/>
    <col min="12280" max="12280" width="24.42578125" style="70" customWidth="1"/>
    <col min="12281" max="12281" width="23.7109375" style="70" customWidth="1"/>
    <col min="12282" max="12282" width="16.5703125" style="70" customWidth="1"/>
    <col min="12283" max="12283" width="18.28515625" style="70" customWidth="1"/>
    <col min="12284" max="12284" width="10.7109375" style="70" customWidth="1"/>
    <col min="12285" max="12285" width="11.28515625" style="70" customWidth="1"/>
    <col min="12286" max="12286" width="10.7109375" style="70" customWidth="1"/>
    <col min="12287" max="12291" width="10" style="70" customWidth="1"/>
    <col min="12292" max="12294" width="11.5703125" style="70" customWidth="1"/>
    <col min="12295" max="12531" width="9.140625" style="70"/>
    <col min="12532" max="12532" width="5.7109375" style="70" customWidth="1"/>
    <col min="12533" max="12534" width="21.7109375" style="70" customWidth="1"/>
    <col min="12535" max="12535" width="21.85546875" style="70" customWidth="1"/>
    <col min="12536" max="12536" width="24.42578125" style="70" customWidth="1"/>
    <col min="12537" max="12537" width="23.7109375" style="70" customWidth="1"/>
    <col min="12538" max="12538" width="16.5703125" style="70" customWidth="1"/>
    <col min="12539" max="12539" width="18.28515625" style="70" customWidth="1"/>
    <col min="12540" max="12540" width="10.7109375" style="70" customWidth="1"/>
    <col min="12541" max="12541" width="11.28515625" style="70" customWidth="1"/>
    <col min="12542" max="12542" width="10.7109375" style="70" customWidth="1"/>
    <col min="12543" max="12547" width="10" style="70" customWidth="1"/>
    <col min="12548" max="12550" width="11.5703125" style="70" customWidth="1"/>
    <col min="12551" max="12787" width="9.140625" style="70"/>
    <col min="12788" max="12788" width="5.7109375" style="70" customWidth="1"/>
    <col min="12789" max="12790" width="21.7109375" style="70" customWidth="1"/>
    <col min="12791" max="12791" width="21.85546875" style="70" customWidth="1"/>
    <col min="12792" max="12792" width="24.42578125" style="70" customWidth="1"/>
    <col min="12793" max="12793" width="23.7109375" style="70" customWidth="1"/>
    <col min="12794" max="12794" width="16.5703125" style="70" customWidth="1"/>
    <col min="12795" max="12795" width="18.28515625" style="70" customWidth="1"/>
    <col min="12796" max="12796" width="10.7109375" style="70" customWidth="1"/>
    <col min="12797" max="12797" width="11.28515625" style="70" customWidth="1"/>
    <col min="12798" max="12798" width="10.7109375" style="70" customWidth="1"/>
    <col min="12799" max="12803" width="10" style="70" customWidth="1"/>
    <col min="12804" max="12806" width="11.5703125" style="70" customWidth="1"/>
    <col min="12807" max="13043" width="9.140625" style="70"/>
    <col min="13044" max="13044" width="5.7109375" style="70" customWidth="1"/>
    <col min="13045" max="13046" width="21.7109375" style="70" customWidth="1"/>
    <col min="13047" max="13047" width="21.85546875" style="70" customWidth="1"/>
    <col min="13048" max="13048" width="24.42578125" style="70" customWidth="1"/>
    <col min="13049" max="13049" width="23.7109375" style="70" customWidth="1"/>
    <col min="13050" max="13050" width="16.5703125" style="70" customWidth="1"/>
    <col min="13051" max="13051" width="18.28515625" style="70" customWidth="1"/>
    <col min="13052" max="13052" width="10.7109375" style="70" customWidth="1"/>
    <col min="13053" max="13053" width="11.28515625" style="70" customWidth="1"/>
    <col min="13054" max="13054" width="10.7109375" style="70" customWidth="1"/>
    <col min="13055" max="13059" width="10" style="70" customWidth="1"/>
    <col min="13060" max="13062" width="11.5703125" style="70" customWidth="1"/>
    <col min="13063" max="13299" width="9.140625" style="70"/>
    <col min="13300" max="13300" width="5.7109375" style="70" customWidth="1"/>
    <col min="13301" max="13302" width="21.7109375" style="70" customWidth="1"/>
    <col min="13303" max="13303" width="21.85546875" style="70" customWidth="1"/>
    <col min="13304" max="13304" width="24.42578125" style="70" customWidth="1"/>
    <col min="13305" max="13305" width="23.7109375" style="70" customWidth="1"/>
    <col min="13306" max="13306" width="16.5703125" style="70" customWidth="1"/>
    <col min="13307" max="13307" width="18.28515625" style="70" customWidth="1"/>
    <col min="13308" max="13308" width="10.7109375" style="70" customWidth="1"/>
    <col min="13309" max="13309" width="11.28515625" style="70" customWidth="1"/>
    <col min="13310" max="13310" width="10.7109375" style="70" customWidth="1"/>
    <col min="13311" max="13315" width="10" style="70" customWidth="1"/>
    <col min="13316" max="13318" width="11.5703125" style="70" customWidth="1"/>
    <col min="13319" max="13555" width="9.140625" style="70"/>
    <col min="13556" max="13556" width="5.7109375" style="70" customWidth="1"/>
    <col min="13557" max="13558" width="21.7109375" style="70" customWidth="1"/>
    <col min="13559" max="13559" width="21.85546875" style="70" customWidth="1"/>
    <col min="13560" max="13560" width="24.42578125" style="70" customWidth="1"/>
    <col min="13561" max="13561" width="23.7109375" style="70" customWidth="1"/>
    <col min="13562" max="13562" width="16.5703125" style="70" customWidth="1"/>
    <col min="13563" max="13563" width="18.28515625" style="70" customWidth="1"/>
    <col min="13564" max="13564" width="10.7109375" style="70" customWidth="1"/>
    <col min="13565" max="13565" width="11.28515625" style="70" customWidth="1"/>
    <col min="13566" max="13566" width="10.7109375" style="70" customWidth="1"/>
    <col min="13567" max="13571" width="10" style="70" customWidth="1"/>
    <col min="13572" max="13574" width="11.5703125" style="70" customWidth="1"/>
    <col min="13575" max="13811" width="9.140625" style="70"/>
    <col min="13812" max="13812" width="5.7109375" style="70" customWidth="1"/>
    <col min="13813" max="13814" width="21.7109375" style="70" customWidth="1"/>
    <col min="13815" max="13815" width="21.85546875" style="70" customWidth="1"/>
    <col min="13816" max="13816" width="24.42578125" style="70" customWidth="1"/>
    <col min="13817" max="13817" width="23.7109375" style="70" customWidth="1"/>
    <col min="13818" max="13818" width="16.5703125" style="70" customWidth="1"/>
    <col min="13819" max="13819" width="18.28515625" style="70" customWidth="1"/>
    <col min="13820" max="13820" width="10.7109375" style="70" customWidth="1"/>
    <col min="13821" max="13821" width="11.28515625" style="70" customWidth="1"/>
    <col min="13822" max="13822" width="10.7109375" style="70" customWidth="1"/>
    <col min="13823" max="13827" width="10" style="70" customWidth="1"/>
    <col min="13828" max="13830" width="11.5703125" style="70" customWidth="1"/>
    <col min="13831" max="14067" width="9.140625" style="70"/>
    <col min="14068" max="14068" width="5.7109375" style="70" customWidth="1"/>
    <col min="14069" max="14070" width="21.7109375" style="70" customWidth="1"/>
    <col min="14071" max="14071" width="21.85546875" style="70" customWidth="1"/>
    <col min="14072" max="14072" width="24.42578125" style="70" customWidth="1"/>
    <col min="14073" max="14073" width="23.7109375" style="70" customWidth="1"/>
    <col min="14074" max="14074" width="16.5703125" style="70" customWidth="1"/>
    <col min="14075" max="14075" width="18.28515625" style="70" customWidth="1"/>
    <col min="14076" max="14076" width="10.7109375" style="70" customWidth="1"/>
    <col min="14077" max="14077" width="11.28515625" style="70" customWidth="1"/>
    <col min="14078" max="14078" width="10.7109375" style="70" customWidth="1"/>
    <col min="14079" max="14083" width="10" style="70" customWidth="1"/>
    <col min="14084" max="14086" width="11.5703125" style="70" customWidth="1"/>
    <col min="14087" max="14323" width="9.140625" style="70"/>
    <col min="14324" max="14324" width="5.7109375" style="70" customWidth="1"/>
    <col min="14325" max="14326" width="21.7109375" style="70" customWidth="1"/>
    <col min="14327" max="14327" width="21.85546875" style="70" customWidth="1"/>
    <col min="14328" max="14328" width="24.42578125" style="70" customWidth="1"/>
    <col min="14329" max="14329" width="23.7109375" style="70" customWidth="1"/>
    <col min="14330" max="14330" width="16.5703125" style="70" customWidth="1"/>
    <col min="14331" max="14331" width="18.28515625" style="70" customWidth="1"/>
    <col min="14332" max="14332" width="10.7109375" style="70" customWidth="1"/>
    <col min="14333" max="14333" width="11.28515625" style="70" customWidth="1"/>
    <col min="14334" max="14334" width="10.7109375" style="70" customWidth="1"/>
    <col min="14335" max="14339" width="10" style="70" customWidth="1"/>
    <col min="14340" max="14342" width="11.5703125" style="70" customWidth="1"/>
    <col min="14343" max="14579" width="9.140625" style="70"/>
    <col min="14580" max="14580" width="5.7109375" style="70" customWidth="1"/>
    <col min="14581" max="14582" width="21.7109375" style="70" customWidth="1"/>
    <col min="14583" max="14583" width="21.85546875" style="70" customWidth="1"/>
    <col min="14584" max="14584" width="24.42578125" style="70" customWidth="1"/>
    <col min="14585" max="14585" width="23.7109375" style="70" customWidth="1"/>
    <col min="14586" max="14586" width="16.5703125" style="70" customWidth="1"/>
    <col min="14587" max="14587" width="18.28515625" style="70" customWidth="1"/>
    <col min="14588" max="14588" width="10.7109375" style="70" customWidth="1"/>
    <col min="14589" max="14589" width="11.28515625" style="70" customWidth="1"/>
    <col min="14590" max="14590" width="10.7109375" style="70" customWidth="1"/>
    <col min="14591" max="14595" width="10" style="70" customWidth="1"/>
    <col min="14596" max="14598" width="11.5703125" style="70" customWidth="1"/>
    <col min="14599" max="14835" width="9.140625" style="70"/>
    <col min="14836" max="14836" width="5.7109375" style="70" customWidth="1"/>
    <col min="14837" max="14838" width="21.7109375" style="70" customWidth="1"/>
    <col min="14839" max="14839" width="21.85546875" style="70" customWidth="1"/>
    <col min="14840" max="14840" width="24.42578125" style="70" customWidth="1"/>
    <col min="14841" max="14841" width="23.7109375" style="70" customWidth="1"/>
    <col min="14842" max="14842" width="16.5703125" style="70" customWidth="1"/>
    <col min="14843" max="14843" width="18.28515625" style="70" customWidth="1"/>
    <col min="14844" max="14844" width="10.7109375" style="70" customWidth="1"/>
    <col min="14845" max="14845" width="11.28515625" style="70" customWidth="1"/>
    <col min="14846" max="14846" width="10.7109375" style="70" customWidth="1"/>
    <col min="14847" max="14851" width="10" style="70" customWidth="1"/>
    <col min="14852" max="14854" width="11.5703125" style="70" customWidth="1"/>
    <col min="14855" max="15091" width="9.140625" style="70"/>
    <col min="15092" max="15092" width="5.7109375" style="70" customWidth="1"/>
    <col min="15093" max="15094" width="21.7109375" style="70" customWidth="1"/>
    <col min="15095" max="15095" width="21.85546875" style="70" customWidth="1"/>
    <col min="15096" max="15096" width="24.42578125" style="70" customWidth="1"/>
    <col min="15097" max="15097" width="23.7109375" style="70" customWidth="1"/>
    <col min="15098" max="15098" width="16.5703125" style="70" customWidth="1"/>
    <col min="15099" max="15099" width="18.28515625" style="70" customWidth="1"/>
    <col min="15100" max="15100" width="10.7109375" style="70" customWidth="1"/>
    <col min="15101" max="15101" width="11.28515625" style="70" customWidth="1"/>
    <col min="15102" max="15102" width="10.7109375" style="70" customWidth="1"/>
    <col min="15103" max="15107" width="10" style="70" customWidth="1"/>
    <col min="15108" max="15110" width="11.5703125" style="70" customWidth="1"/>
    <col min="15111" max="15347" width="9.140625" style="70"/>
    <col min="15348" max="15348" width="5.7109375" style="70" customWidth="1"/>
    <col min="15349" max="15350" width="21.7109375" style="70" customWidth="1"/>
    <col min="15351" max="15351" width="21.85546875" style="70" customWidth="1"/>
    <col min="15352" max="15352" width="24.42578125" style="70" customWidth="1"/>
    <col min="15353" max="15353" width="23.7109375" style="70" customWidth="1"/>
    <col min="15354" max="15354" width="16.5703125" style="70" customWidth="1"/>
    <col min="15355" max="15355" width="18.28515625" style="70" customWidth="1"/>
    <col min="15356" max="15356" width="10.7109375" style="70" customWidth="1"/>
    <col min="15357" max="15357" width="11.28515625" style="70" customWidth="1"/>
    <col min="15358" max="15358" width="10.7109375" style="70" customWidth="1"/>
    <col min="15359" max="15363" width="10" style="70" customWidth="1"/>
    <col min="15364" max="15366" width="11.5703125" style="70" customWidth="1"/>
    <col min="15367" max="15603" width="9.140625" style="70"/>
    <col min="15604" max="15604" width="5.7109375" style="70" customWidth="1"/>
    <col min="15605" max="15606" width="21.7109375" style="70" customWidth="1"/>
    <col min="15607" max="15607" width="21.85546875" style="70" customWidth="1"/>
    <col min="15608" max="15608" width="24.42578125" style="70" customWidth="1"/>
    <col min="15609" max="15609" width="23.7109375" style="70" customWidth="1"/>
    <col min="15610" max="15610" width="16.5703125" style="70" customWidth="1"/>
    <col min="15611" max="15611" width="18.28515625" style="70" customWidth="1"/>
    <col min="15612" max="15612" width="10.7109375" style="70" customWidth="1"/>
    <col min="15613" max="15613" width="11.28515625" style="70" customWidth="1"/>
    <col min="15614" max="15614" width="10.7109375" style="70" customWidth="1"/>
    <col min="15615" max="15619" width="10" style="70" customWidth="1"/>
    <col min="15620" max="15622" width="11.5703125" style="70" customWidth="1"/>
    <col min="15623" max="15859" width="9.140625" style="70"/>
    <col min="15860" max="15860" width="5.7109375" style="70" customWidth="1"/>
    <col min="15861" max="15862" width="21.7109375" style="70" customWidth="1"/>
    <col min="15863" max="15863" width="21.85546875" style="70" customWidth="1"/>
    <col min="15864" max="15864" width="24.42578125" style="70" customWidth="1"/>
    <col min="15865" max="15865" width="23.7109375" style="70" customWidth="1"/>
    <col min="15866" max="15866" width="16.5703125" style="70" customWidth="1"/>
    <col min="15867" max="15867" width="18.28515625" style="70" customWidth="1"/>
    <col min="15868" max="15868" width="10.7109375" style="70" customWidth="1"/>
    <col min="15869" max="15869" width="11.28515625" style="70" customWidth="1"/>
    <col min="15870" max="15870" width="10.7109375" style="70" customWidth="1"/>
    <col min="15871" max="15875" width="10" style="70" customWidth="1"/>
    <col min="15876" max="15878" width="11.5703125" style="70" customWidth="1"/>
    <col min="15879" max="16115" width="9.140625" style="70"/>
    <col min="16116" max="16116" width="5.7109375" style="70" customWidth="1"/>
    <col min="16117" max="16118" width="21.7109375" style="70" customWidth="1"/>
    <col min="16119" max="16119" width="21.85546875" style="70" customWidth="1"/>
    <col min="16120" max="16120" width="24.42578125" style="70" customWidth="1"/>
    <col min="16121" max="16121" width="23.7109375" style="70" customWidth="1"/>
    <col min="16122" max="16122" width="16.5703125" style="70" customWidth="1"/>
    <col min="16123" max="16123" width="18.28515625" style="70" customWidth="1"/>
    <col min="16124" max="16124" width="10.7109375" style="70" customWidth="1"/>
    <col min="16125" max="16125" width="11.28515625" style="70" customWidth="1"/>
    <col min="16126" max="16126" width="10.7109375" style="70" customWidth="1"/>
    <col min="16127" max="16131" width="10" style="70" customWidth="1"/>
    <col min="16132" max="16134" width="11.5703125" style="70" customWidth="1"/>
    <col min="16135" max="16384" width="9.140625" style="70"/>
  </cols>
  <sheetData>
    <row r="1" spans="1:6" ht="15.75" x14ac:dyDescent="0.25">
      <c r="A1" s="289" t="s">
        <v>1115</v>
      </c>
    </row>
    <row r="3" spans="1:6" ht="15.75" x14ac:dyDescent="0.25">
      <c r="A3" s="1094" t="s">
        <v>1012</v>
      </c>
      <c r="B3" s="1094"/>
      <c r="C3" s="1094"/>
      <c r="D3" s="1094"/>
      <c r="E3" s="1094"/>
      <c r="F3" s="1094"/>
    </row>
    <row r="4" spans="1:6" ht="15.75" x14ac:dyDescent="0.25">
      <c r="A4" s="222"/>
      <c r="B4" s="222"/>
      <c r="C4" s="587" t="str">
        <f>'1'!$E$5</f>
        <v>KABUPATEN/KOTA</v>
      </c>
      <c r="D4" s="588" t="str">
        <f>'1'!$F$5</f>
        <v>….......</v>
      </c>
      <c r="E4" s="587"/>
      <c r="F4" s="587"/>
    </row>
    <row r="5" spans="1:6" ht="15.75" x14ac:dyDescent="0.25">
      <c r="A5" s="222"/>
      <c r="B5" s="222"/>
      <c r="C5" s="587" t="str">
        <f>'1'!$E$6</f>
        <v>TAHUN</v>
      </c>
      <c r="D5" s="588" t="str">
        <f>'1'!$F$6</f>
        <v>….......</v>
      </c>
      <c r="E5" s="587"/>
      <c r="F5" s="587"/>
    </row>
    <row r="6" spans="1:6" ht="15.75" thickBot="1" x14ac:dyDescent="0.3">
      <c r="A6" s="109"/>
      <c r="B6" s="109"/>
      <c r="C6" s="109"/>
      <c r="D6" s="109"/>
      <c r="E6" s="71"/>
      <c r="F6" s="71"/>
    </row>
    <row r="7" spans="1:6" ht="17.25" customHeight="1" x14ac:dyDescent="0.25">
      <c r="A7" s="1070" t="s">
        <v>2</v>
      </c>
      <c r="B7" s="1070" t="s">
        <v>254</v>
      </c>
      <c r="C7" s="1070" t="s">
        <v>409</v>
      </c>
      <c r="D7" s="1089" t="s">
        <v>1011</v>
      </c>
      <c r="E7" s="1089" t="s">
        <v>1014</v>
      </c>
      <c r="F7" s="1089" t="s">
        <v>1013</v>
      </c>
    </row>
    <row r="8" spans="1:6" ht="32.25" customHeight="1" x14ac:dyDescent="0.25">
      <c r="A8" s="1070"/>
      <c r="B8" s="1070"/>
      <c r="C8" s="1070"/>
      <c r="D8" s="1089"/>
      <c r="E8" s="1089"/>
      <c r="F8" s="1089"/>
    </row>
    <row r="9" spans="1:6" ht="34.5" customHeight="1" x14ac:dyDescent="0.25">
      <c r="A9" s="1071"/>
      <c r="B9" s="1071"/>
      <c r="C9" s="1071"/>
      <c r="D9" s="1077"/>
      <c r="E9" s="1077"/>
      <c r="F9" s="1077"/>
    </row>
    <row r="10" spans="1:6" s="908" customFormat="1" ht="12" x14ac:dyDescent="0.25">
      <c r="A10" s="906">
        <v>1</v>
      </c>
      <c r="B10" s="907">
        <v>2</v>
      </c>
      <c r="C10" s="906">
        <v>3</v>
      </c>
      <c r="D10" s="907">
        <v>4</v>
      </c>
      <c r="E10" s="906">
        <v>5</v>
      </c>
      <c r="F10" s="906">
        <v>6</v>
      </c>
    </row>
    <row r="11" spans="1:6" ht="20.100000000000001" customHeight="1" x14ac:dyDescent="0.25">
      <c r="A11" s="560">
        <v>1</v>
      </c>
      <c r="B11" s="130">
        <f>'9'!B9</f>
        <v>0</v>
      </c>
      <c r="C11" s="130">
        <f>'9'!C9</f>
        <v>0</v>
      </c>
      <c r="D11" s="241"/>
      <c r="E11" s="243"/>
      <c r="F11" s="241" t="e">
        <f>E11/D11*100</f>
        <v>#DIV/0!</v>
      </c>
    </row>
    <row r="12" spans="1:6" ht="20.100000000000001" customHeight="1" x14ac:dyDescent="0.25">
      <c r="A12" s="556">
        <v>2</v>
      </c>
      <c r="B12" s="130">
        <f>'9'!B10</f>
        <v>0</v>
      </c>
      <c r="C12" s="130">
        <f>'9'!C10</f>
        <v>0</v>
      </c>
      <c r="D12" s="241"/>
      <c r="E12" s="241"/>
      <c r="F12" s="241" t="e">
        <f t="shared" ref="F12:F30" si="0">E12/D12*100</f>
        <v>#DIV/0!</v>
      </c>
    </row>
    <row r="13" spans="1:6" ht="20.100000000000001" customHeight="1" x14ac:dyDescent="0.25">
      <c r="A13" s="556">
        <v>3</v>
      </c>
      <c r="B13" s="130">
        <f>'9'!B11</f>
        <v>0</v>
      </c>
      <c r="C13" s="130">
        <f>'9'!C11</f>
        <v>0</v>
      </c>
      <c r="D13" s="241"/>
      <c r="E13" s="241"/>
      <c r="F13" s="241" t="e">
        <f t="shared" si="0"/>
        <v>#DIV/0!</v>
      </c>
    </row>
    <row r="14" spans="1:6" ht="20.100000000000001" customHeight="1" x14ac:dyDescent="0.25">
      <c r="A14" s="556">
        <v>4</v>
      </c>
      <c r="B14" s="130">
        <f>'9'!B12</f>
        <v>0</v>
      </c>
      <c r="C14" s="130">
        <f>'9'!C12</f>
        <v>0</v>
      </c>
      <c r="D14" s="241"/>
      <c r="E14" s="241"/>
      <c r="F14" s="241" t="e">
        <f t="shared" si="0"/>
        <v>#DIV/0!</v>
      </c>
    </row>
    <row r="15" spans="1:6" ht="20.100000000000001" customHeight="1" x14ac:dyDescent="0.25">
      <c r="A15" s="556">
        <v>5</v>
      </c>
      <c r="B15" s="130">
        <f>'9'!B13</f>
        <v>0</v>
      </c>
      <c r="C15" s="130">
        <f>'9'!C13</f>
        <v>0</v>
      </c>
      <c r="D15" s="241"/>
      <c r="E15" s="241"/>
      <c r="F15" s="241" t="e">
        <f t="shared" si="0"/>
        <v>#DIV/0!</v>
      </c>
    </row>
    <row r="16" spans="1:6" ht="20.100000000000001" customHeight="1" x14ac:dyDescent="0.25">
      <c r="A16" s="556">
        <v>6</v>
      </c>
      <c r="B16" s="130">
        <f>'9'!B14</f>
        <v>0</v>
      </c>
      <c r="C16" s="130">
        <f>'9'!C14</f>
        <v>0</v>
      </c>
      <c r="D16" s="241"/>
      <c r="E16" s="241"/>
      <c r="F16" s="241" t="e">
        <f t="shared" si="0"/>
        <v>#DIV/0!</v>
      </c>
    </row>
    <row r="17" spans="1:6" ht="20.100000000000001" customHeight="1" x14ac:dyDescent="0.25">
      <c r="A17" s="556">
        <v>7</v>
      </c>
      <c r="B17" s="130">
        <f>'9'!B15</f>
        <v>0</v>
      </c>
      <c r="C17" s="130">
        <f>'9'!C15</f>
        <v>0</v>
      </c>
      <c r="D17" s="241"/>
      <c r="E17" s="241"/>
      <c r="F17" s="241" t="e">
        <f t="shared" si="0"/>
        <v>#DIV/0!</v>
      </c>
    </row>
    <row r="18" spans="1:6" ht="20.100000000000001" customHeight="1" x14ac:dyDescent="0.25">
      <c r="A18" s="556">
        <v>8</v>
      </c>
      <c r="B18" s="130">
        <f>'9'!B16</f>
        <v>0</v>
      </c>
      <c r="C18" s="130">
        <f>'9'!C16</f>
        <v>0</v>
      </c>
      <c r="D18" s="241"/>
      <c r="E18" s="241"/>
      <c r="F18" s="241" t="e">
        <f t="shared" si="0"/>
        <v>#DIV/0!</v>
      </c>
    </row>
    <row r="19" spans="1:6" ht="20.100000000000001" customHeight="1" x14ac:dyDescent="0.25">
      <c r="A19" s="556">
        <v>9</v>
      </c>
      <c r="B19" s="130">
        <f>'9'!B17</f>
        <v>0</v>
      </c>
      <c r="C19" s="130">
        <f>'9'!C17</f>
        <v>0</v>
      </c>
      <c r="D19" s="241"/>
      <c r="E19" s="241"/>
      <c r="F19" s="241" t="e">
        <f t="shared" si="0"/>
        <v>#DIV/0!</v>
      </c>
    </row>
    <row r="20" spans="1:6" ht="20.100000000000001" customHeight="1" x14ac:dyDescent="0.25">
      <c r="A20" s="556">
        <v>10</v>
      </c>
      <c r="B20" s="130">
        <f>'9'!B18</f>
        <v>0</v>
      </c>
      <c r="C20" s="130">
        <f>'9'!C18</f>
        <v>0</v>
      </c>
      <c r="D20" s="241"/>
      <c r="E20" s="241"/>
      <c r="F20" s="241" t="e">
        <f t="shared" si="0"/>
        <v>#DIV/0!</v>
      </c>
    </row>
    <row r="21" spans="1:6" ht="20.100000000000001" customHeight="1" x14ac:dyDescent="0.25">
      <c r="A21" s="556">
        <v>11</v>
      </c>
      <c r="B21" s="130">
        <f>'9'!B19</f>
        <v>0</v>
      </c>
      <c r="C21" s="130">
        <f>'9'!C19</f>
        <v>0</v>
      </c>
      <c r="D21" s="241"/>
      <c r="E21" s="241"/>
      <c r="F21" s="241" t="e">
        <f t="shared" si="0"/>
        <v>#DIV/0!</v>
      </c>
    </row>
    <row r="22" spans="1:6" ht="20.100000000000001" customHeight="1" x14ac:dyDescent="0.25">
      <c r="A22" s="556">
        <v>12</v>
      </c>
      <c r="B22" s="130">
        <f>'9'!B20</f>
        <v>0</v>
      </c>
      <c r="C22" s="130">
        <f>'9'!C20</f>
        <v>0</v>
      </c>
      <c r="D22" s="241"/>
      <c r="E22" s="241"/>
      <c r="F22" s="241" t="e">
        <f t="shared" si="0"/>
        <v>#DIV/0!</v>
      </c>
    </row>
    <row r="23" spans="1:6" ht="20.100000000000001" customHeight="1" x14ac:dyDescent="0.25">
      <c r="A23" s="556">
        <v>13</v>
      </c>
      <c r="B23" s="130">
        <f>'9'!B21</f>
        <v>0</v>
      </c>
      <c r="C23" s="130">
        <f>'9'!C21</f>
        <v>0</v>
      </c>
      <c r="D23" s="241"/>
      <c r="E23" s="241"/>
      <c r="F23" s="241" t="e">
        <f t="shared" si="0"/>
        <v>#DIV/0!</v>
      </c>
    </row>
    <row r="24" spans="1:6" ht="20.100000000000001" customHeight="1" x14ac:dyDescent="0.25">
      <c r="A24" s="556">
        <v>14</v>
      </c>
      <c r="B24" s="130">
        <f>'9'!B22</f>
        <v>0</v>
      </c>
      <c r="C24" s="130">
        <f>'9'!C22</f>
        <v>0</v>
      </c>
      <c r="D24" s="241"/>
      <c r="E24" s="241"/>
      <c r="F24" s="241" t="e">
        <f t="shared" si="0"/>
        <v>#DIV/0!</v>
      </c>
    </row>
    <row r="25" spans="1:6" ht="20.100000000000001" customHeight="1" x14ac:dyDescent="0.25">
      <c r="A25" s="556">
        <v>15</v>
      </c>
      <c r="B25" s="130">
        <f>'9'!B23</f>
        <v>0</v>
      </c>
      <c r="C25" s="130">
        <f>'9'!C23</f>
        <v>0</v>
      </c>
      <c r="D25" s="241"/>
      <c r="E25" s="241"/>
      <c r="F25" s="241" t="e">
        <f t="shared" si="0"/>
        <v>#DIV/0!</v>
      </c>
    </row>
    <row r="26" spans="1:6" ht="20.100000000000001" customHeight="1" x14ac:dyDescent="0.25">
      <c r="A26" s="556">
        <v>16</v>
      </c>
      <c r="B26" s="130">
        <f>'9'!B24</f>
        <v>0</v>
      </c>
      <c r="C26" s="130">
        <f>'9'!C24</f>
        <v>0</v>
      </c>
      <c r="D26" s="241"/>
      <c r="E26" s="241"/>
      <c r="F26" s="241" t="e">
        <f t="shared" si="0"/>
        <v>#DIV/0!</v>
      </c>
    </row>
    <row r="27" spans="1:6" ht="20.100000000000001" customHeight="1" x14ac:dyDescent="0.25">
      <c r="A27" s="556">
        <v>17</v>
      </c>
      <c r="B27" s="130">
        <f>'9'!B25</f>
        <v>0</v>
      </c>
      <c r="C27" s="130">
        <f>'9'!C25</f>
        <v>0</v>
      </c>
      <c r="D27" s="241"/>
      <c r="E27" s="241"/>
      <c r="F27" s="241" t="e">
        <f t="shared" si="0"/>
        <v>#DIV/0!</v>
      </c>
    </row>
    <row r="28" spans="1:6" ht="20.100000000000001" customHeight="1" x14ac:dyDescent="0.25">
      <c r="A28" s="556">
        <v>18</v>
      </c>
      <c r="B28" s="130">
        <f>'9'!B26</f>
        <v>0</v>
      </c>
      <c r="C28" s="130">
        <f>'9'!C26</f>
        <v>0</v>
      </c>
      <c r="D28" s="241"/>
      <c r="E28" s="241"/>
      <c r="F28" s="241" t="e">
        <f t="shared" si="0"/>
        <v>#DIV/0!</v>
      </c>
    </row>
    <row r="29" spans="1:6" ht="20.100000000000001" customHeight="1" x14ac:dyDescent="0.25">
      <c r="A29" s="556">
        <v>19</v>
      </c>
      <c r="B29" s="130">
        <f>'9'!B27</f>
        <v>0</v>
      </c>
      <c r="C29" s="130">
        <f>'9'!C27</f>
        <v>0</v>
      </c>
      <c r="D29" s="241"/>
      <c r="E29" s="241"/>
      <c r="F29" s="241" t="e">
        <f t="shared" si="0"/>
        <v>#DIV/0!</v>
      </c>
    </row>
    <row r="30" spans="1:6" ht="20.100000000000001" customHeight="1" x14ac:dyDescent="0.25">
      <c r="A30" s="556">
        <v>20</v>
      </c>
      <c r="B30" s="130">
        <f>'9'!B28</f>
        <v>0</v>
      </c>
      <c r="C30" s="130">
        <f>'9'!C28</f>
        <v>0</v>
      </c>
      <c r="D30" s="241"/>
      <c r="E30" s="241"/>
      <c r="F30" s="241" t="e">
        <f t="shared" si="0"/>
        <v>#DIV/0!</v>
      </c>
    </row>
    <row r="31" spans="1:6" ht="20.100000000000001" customHeight="1" x14ac:dyDescent="0.25">
      <c r="A31" s="72"/>
      <c r="B31" s="72"/>
      <c r="C31" s="72"/>
      <c r="D31" s="241"/>
      <c r="E31" s="241"/>
      <c r="F31" s="241"/>
    </row>
    <row r="32" spans="1:6" ht="20.100000000000001" customHeight="1" x14ac:dyDescent="0.25">
      <c r="A32" s="72"/>
      <c r="B32" s="72"/>
      <c r="C32" s="72"/>
      <c r="D32" s="241"/>
      <c r="E32" s="241"/>
      <c r="F32" s="241"/>
    </row>
    <row r="33" spans="1:7" ht="20.100000000000001" customHeight="1" x14ac:dyDescent="0.25">
      <c r="A33" s="72"/>
      <c r="B33" s="72"/>
      <c r="C33" s="72"/>
      <c r="D33" s="241"/>
      <c r="E33" s="241"/>
      <c r="F33" s="241"/>
    </row>
    <row r="34" spans="1:7" ht="20.100000000000001" customHeight="1" x14ac:dyDescent="0.25">
      <c r="A34" s="72"/>
      <c r="B34" s="72"/>
      <c r="C34" s="72"/>
      <c r="D34" s="241"/>
      <c r="E34" s="241"/>
      <c r="F34" s="241"/>
    </row>
    <row r="35" spans="1:7" ht="20.100000000000001" customHeight="1" x14ac:dyDescent="0.25">
      <c r="A35" s="564" t="s">
        <v>484</v>
      </c>
      <c r="B35" s="565"/>
      <c r="C35" s="566"/>
      <c r="D35" s="410">
        <f>SUM(D11:D34)</f>
        <v>0</v>
      </c>
      <c r="E35" s="410">
        <f>SUM(E11:E34)</f>
        <v>0</v>
      </c>
      <c r="F35" s="410" t="e">
        <f>E35/D35</f>
        <v>#DIV/0!</v>
      </c>
      <c r="G35" s="82"/>
    </row>
    <row r="36" spans="1:7" x14ac:dyDescent="0.25">
      <c r="B36" s="69"/>
      <c r="C36" s="69"/>
      <c r="D36" s="69"/>
      <c r="E36" s="133"/>
      <c r="F36" s="133"/>
    </row>
    <row r="37" spans="1:7" x14ac:dyDescent="0.25">
      <c r="A37" s="727" t="s">
        <v>411</v>
      </c>
    </row>
  </sheetData>
  <mergeCells count="7">
    <mergeCell ref="A3:F3"/>
    <mergeCell ref="E7:E9"/>
    <mergeCell ref="F7:F9"/>
    <mergeCell ref="A7:A9"/>
    <mergeCell ref="B7:B9"/>
    <mergeCell ref="C7:C9"/>
    <mergeCell ref="D7:D9"/>
  </mergeCells>
  <printOptions horizontalCentered="1"/>
  <pageMargins left="1.18" right="0.9" top="1.1499999999999999" bottom="0.78" header="0" footer="0"/>
  <pageSetup paperSize="9" scale="62" orientation="landscape" horizontalDpi="300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CAEFE-17EF-4C9C-8F4A-96138E1877E2}">
  <sheetPr codeName="Sheet58">
    <tabColor rgb="FF92D050"/>
    <pageSetUpPr fitToPage="1"/>
  </sheetPr>
  <dimension ref="A1:V42"/>
  <sheetViews>
    <sheetView topLeftCell="H1" zoomScale="80" zoomScaleNormal="80" workbookViewId="0">
      <selection activeCell="D25" sqref="D25"/>
    </sheetView>
  </sheetViews>
  <sheetFormatPr defaultColWidth="10.7109375" defaultRowHeight="15" x14ac:dyDescent="0.25"/>
  <cols>
    <col min="1" max="1" width="5.7109375" style="70" customWidth="1"/>
    <col min="2" max="3" width="23.7109375" style="70" customWidth="1"/>
    <col min="4" max="4" width="14.140625" style="70" customWidth="1"/>
    <col min="5" max="16" width="11.7109375" style="70" customWidth="1"/>
    <col min="17" max="19" width="8.7109375" style="70" customWidth="1"/>
    <col min="20" max="251" width="9.140625" style="70" customWidth="1"/>
    <col min="252" max="252" width="5.7109375" style="70" customWidth="1"/>
    <col min="253" max="253" width="20.7109375" style="70" customWidth="1"/>
    <col min="254" max="254" width="20.42578125" style="70" customWidth="1"/>
    <col min="255" max="256" width="10.7109375" style="70"/>
    <col min="257" max="257" width="5.7109375" style="70" customWidth="1"/>
    <col min="258" max="259" width="23.7109375" style="70" customWidth="1"/>
    <col min="260" max="260" width="14.140625" style="70" customWidth="1"/>
    <col min="261" max="272" width="11.7109375" style="70" customWidth="1"/>
    <col min="273" max="275" width="8.7109375" style="70" customWidth="1"/>
    <col min="276" max="507" width="9.140625" style="70" customWidth="1"/>
    <col min="508" max="508" width="5.7109375" style="70" customWidth="1"/>
    <col min="509" max="509" width="20.7109375" style="70" customWidth="1"/>
    <col min="510" max="510" width="20.42578125" style="70" customWidth="1"/>
    <col min="511" max="512" width="10.7109375" style="70"/>
    <col min="513" max="513" width="5.7109375" style="70" customWidth="1"/>
    <col min="514" max="515" width="23.7109375" style="70" customWidth="1"/>
    <col min="516" max="516" width="14.140625" style="70" customWidth="1"/>
    <col min="517" max="528" width="11.7109375" style="70" customWidth="1"/>
    <col min="529" max="531" width="8.7109375" style="70" customWidth="1"/>
    <col min="532" max="763" width="9.140625" style="70" customWidth="1"/>
    <col min="764" max="764" width="5.7109375" style="70" customWidth="1"/>
    <col min="765" max="765" width="20.7109375" style="70" customWidth="1"/>
    <col min="766" max="766" width="20.42578125" style="70" customWidth="1"/>
    <col min="767" max="768" width="10.7109375" style="70"/>
    <col min="769" max="769" width="5.7109375" style="70" customWidth="1"/>
    <col min="770" max="771" width="23.7109375" style="70" customWidth="1"/>
    <col min="772" max="772" width="14.140625" style="70" customWidth="1"/>
    <col min="773" max="784" width="11.7109375" style="70" customWidth="1"/>
    <col min="785" max="787" width="8.7109375" style="70" customWidth="1"/>
    <col min="788" max="1019" width="9.140625" style="70" customWidth="1"/>
    <col min="1020" max="1020" width="5.7109375" style="70" customWidth="1"/>
    <col min="1021" max="1021" width="20.7109375" style="70" customWidth="1"/>
    <col min="1022" max="1022" width="20.42578125" style="70" customWidth="1"/>
    <col min="1023" max="1024" width="10.7109375" style="70"/>
    <col min="1025" max="1025" width="5.7109375" style="70" customWidth="1"/>
    <col min="1026" max="1027" width="23.7109375" style="70" customWidth="1"/>
    <col min="1028" max="1028" width="14.140625" style="70" customWidth="1"/>
    <col min="1029" max="1040" width="11.7109375" style="70" customWidth="1"/>
    <col min="1041" max="1043" width="8.7109375" style="70" customWidth="1"/>
    <col min="1044" max="1275" width="9.140625" style="70" customWidth="1"/>
    <col min="1276" max="1276" width="5.7109375" style="70" customWidth="1"/>
    <col min="1277" max="1277" width="20.7109375" style="70" customWidth="1"/>
    <col min="1278" max="1278" width="20.42578125" style="70" customWidth="1"/>
    <col min="1279" max="1280" width="10.7109375" style="70"/>
    <col min="1281" max="1281" width="5.7109375" style="70" customWidth="1"/>
    <col min="1282" max="1283" width="23.7109375" style="70" customWidth="1"/>
    <col min="1284" max="1284" width="14.140625" style="70" customWidth="1"/>
    <col min="1285" max="1296" width="11.7109375" style="70" customWidth="1"/>
    <col min="1297" max="1299" width="8.7109375" style="70" customWidth="1"/>
    <col min="1300" max="1531" width="9.140625" style="70" customWidth="1"/>
    <col min="1532" max="1532" width="5.7109375" style="70" customWidth="1"/>
    <col min="1533" max="1533" width="20.7109375" style="70" customWidth="1"/>
    <col min="1534" max="1534" width="20.42578125" style="70" customWidth="1"/>
    <col min="1535" max="1536" width="10.7109375" style="70"/>
    <col min="1537" max="1537" width="5.7109375" style="70" customWidth="1"/>
    <col min="1538" max="1539" width="23.7109375" style="70" customWidth="1"/>
    <col min="1540" max="1540" width="14.140625" style="70" customWidth="1"/>
    <col min="1541" max="1552" width="11.7109375" style="70" customWidth="1"/>
    <col min="1553" max="1555" width="8.7109375" style="70" customWidth="1"/>
    <col min="1556" max="1787" width="9.140625" style="70" customWidth="1"/>
    <col min="1788" max="1788" width="5.7109375" style="70" customWidth="1"/>
    <col min="1789" max="1789" width="20.7109375" style="70" customWidth="1"/>
    <col min="1790" max="1790" width="20.42578125" style="70" customWidth="1"/>
    <col min="1791" max="1792" width="10.7109375" style="70"/>
    <col min="1793" max="1793" width="5.7109375" style="70" customWidth="1"/>
    <col min="1794" max="1795" width="23.7109375" style="70" customWidth="1"/>
    <col min="1796" max="1796" width="14.140625" style="70" customWidth="1"/>
    <col min="1797" max="1808" width="11.7109375" style="70" customWidth="1"/>
    <col min="1809" max="1811" width="8.7109375" style="70" customWidth="1"/>
    <col min="1812" max="2043" width="9.140625" style="70" customWidth="1"/>
    <col min="2044" max="2044" width="5.7109375" style="70" customWidth="1"/>
    <col min="2045" max="2045" width="20.7109375" style="70" customWidth="1"/>
    <col min="2046" max="2046" width="20.42578125" style="70" customWidth="1"/>
    <col min="2047" max="2048" width="10.7109375" style="70"/>
    <col min="2049" max="2049" width="5.7109375" style="70" customWidth="1"/>
    <col min="2050" max="2051" width="23.7109375" style="70" customWidth="1"/>
    <col min="2052" max="2052" width="14.140625" style="70" customWidth="1"/>
    <col min="2053" max="2064" width="11.7109375" style="70" customWidth="1"/>
    <col min="2065" max="2067" width="8.7109375" style="70" customWidth="1"/>
    <col min="2068" max="2299" width="9.140625" style="70" customWidth="1"/>
    <col min="2300" max="2300" width="5.7109375" style="70" customWidth="1"/>
    <col min="2301" max="2301" width="20.7109375" style="70" customWidth="1"/>
    <col min="2302" max="2302" width="20.42578125" style="70" customWidth="1"/>
    <col min="2303" max="2304" width="10.7109375" style="70"/>
    <col min="2305" max="2305" width="5.7109375" style="70" customWidth="1"/>
    <col min="2306" max="2307" width="23.7109375" style="70" customWidth="1"/>
    <col min="2308" max="2308" width="14.140625" style="70" customWidth="1"/>
    <col min="2309" max="2320" width="11.7109375" style="70" customWidth="1"/>
    <col min="2321" max="2323" width="8.7109375" style="70" customWidth="1"/>
    <col min="2324" max="2555" width="9.140625" style="70" customWidth="1"/>
    <col min="2556" max="2556" width="5.7109375" style="70" customWidth="1"/>
    <col min="2557" max="2557" width="20.7109375" style="70" customWidth="1"/>
    <col min="2558" max="2558" width="20.42578125" style="70" customWidth="1"/>
    <col min="2559" max="2560" width="10.7109375" style="70"/>
    <col min="2561" max="2561" width="5.7109375" style="70" customWidth="1"/>
    <col min="2562" max="2563" width="23.7109375" style="70" customWidth="1"/>
    <col min="2564" max="2564" width="14.140625" style="70" customWidth="1"/>
    <col min="2565" max="2576" width="11.7109375" style="70" customWidth="1"/>
    <col min="2577" max="2579" width="8.7109375" style="70" customWidth="1"/>
    <col min="2580" max="2811" width="9.140625" style="70" customWidth="1"/>
    <col min="2812" max="2812" width="5.7109375" style="70" customWidth="1"/>
    <col min="2813" max="2813" width="20.7109375" style="70" customWidth="1"/>
    <col min="2814" max="2814" width="20.42578125" style="70" customWidth="1"/>
    <col min="2815" max="2816" width="10.7109375" style="70"/>
    <col min="2817" max="2817" width="5.7109375" style="70" customWidth="1"/>
    <col min="2818" max="2819" width="23.7109375" style="70" customWidth="1"/>
    <col min="2820" max="2820" width="14.140625" style="70" customWidth="1"/>
    <col min="2821" max="2832" width="11.7109375" style="70" customWidth="1"/>
    <col min="2833" max="2835" width="8.7109375" style="70" customWidth="1"/>
    <col min="2836" max="3067" width="9.140625" style="70" customWidth="1"/>
    <col min="3068" max="3068" width="5.7109375" style="70" customWidth="1"/>
    <col min="3069" max="3069" width="20.7109375" style="70" customWidth="1"/>
    <col min="3070" max="3070" width="20.42578125" style="70" customWidth="1"/>
    <col min="3071" max="3072" width="10.7109375" style="70"/>
    <col min="3073" max="3073" width="5.7109375" style="70" customWidth="1"/>
    <col min="3074" max="3075" width="23.7109375" style="70" customWidth="1"/>
    <col min="3076" max="3076" width="14.140625" style="70" customWidth="1"/>
    <col min="3077" max="3088" width="11.7109375" style="70" customWidth="1"/>
    <col min="3089" max="3091" width="8.7109375" style="70" customWidth="1"/>
    <col min="3092" max="3323" width="9.140625" style="70" customWidth="1"/>
    <col min="3324" max="3324" width="5.7109375" style="70" customWidth="1"/>
    <col min="3325" max="3325" width="20.7109375" style="70" customWidth="1"/>
    <col min="3326" max="3326" width="20.42578125" style="70" customWidth="1"/>
    <col min="3327" max="3328" width="10.7109375" style="70"/>
    <col min="3329" max="3329" width="5.7109375" style="70" customWidth="1"/>
    <col min="3330" max="3331" width="23.7109375" style="70" customWidth="1"/>
    <col min="3332" max="3332" width="14.140625" style="70" customWidth="1"/>
    <col min="3333" max="3344" width="11.7109375" style="70" customWidth="1"/>
    <col min="3345" max="3347" width="8.7109375" style="70" customWidth="1"/>
    <col min="3348" max="3579" width="9.140625" style="70" customWidth="1"/>
    <col min="3580" max="3580" width="5.7109375" style="70" customWidth="1"/>
    <col min="3581" max="3581" width="20.7109375" style="70" customWidth="1"/>
    <col min="3582" max="3582" width="20.42578125" style="70" customWidth="1"/>
    <col min="3583" max="3584" width="10.7109375" style="70"/>
    <col min="3585" max="3585" width="5.7109375" style="70" customWidth="1"/>
    <col min="3586" max="3587" width="23.7109375" style="70" customWidth="1"/>
    <col min="3588" max="3588" width="14.140625" style="70" customWidth="1"/>
    <col min="3589" max="3600" width="11.7109375" style="70" customWidth="1"/>
    <col min="3601" max="3603" width="8.7109375" style="70" customWidth="1"/>
    <col min="3604" max="3835" width="9.140625" style="70" customWidth="1"/>
    <col min="3836" max="3836" width="5.7109375" style="70" customWidth="1"/>
    <col min="3837" max="3837" width="20.7109375" style="70" customWidth="1"/>
    <col min="3838" max="3838" width="20.42578125" style="70" customWidth="1"/>
    <col min="3839" max="3840" width="10.7109375" style="70"/>
    <col min="3841" max="3841" width="5.7109375" style="70" customWidth="1"/>
    <col min="3842" max="3843" width="23.7109375" style="70" customWidth="1"/>
    <col min="3844" max="3844" width="14.140625" style="70" customWidth="1"/>
    <col min="3845" max="3856" width="11.7109375" style="70" customWidth="1"/>
    <col min="3857" max="3859" width="8.7109375" style="70" customWidth="1"/>
    <col min="3860" max="4091" width="9.140625" style="70" customWidth="1"/>
    <col min="4092" max="4092" width="5.7109375" style="70" customWidth="1"/>
    <col min="4093" max="4093" width="20.7109375" style="70" customWidth="1"/>
    <col min="4094" max="4094" width="20.42578125" style="70" customWidth="1"/>
    <col min="4095" max="4096" width="10.7109375" style="70"/>
    <col min="4097" max="4097" width="5.7109375" style="70" customWidth="1"/>
    <col min="4098" max="4099" width="23.7109375" style="70" customWidth="1"/>
    <col min="4100" max="4100" width="14.140625" style="70" customWidth="1"/>
    <col min="4101" max="4112" width="11.7109375" style="70" customWidth="1"/>
    <col min="4113" max="4115" width="8.7109375" style="70" customWidth="1"/>
    <col min="4116" max="4347" width="9.140625" style="70" customWidth="1"/>
    <col min="4348" max="4348" width="5.7109375" style="70" customWidth="1"/>
    <col min="4349" max="4349" width="20.7109375" style="70" customWidth="1"/>
    <col min="4350" max="4350" width="20.42578125" style="70" customWidth="1"/>
    <col min="4351" max="4352" width="10.7109375" style="70"/>
    <col min="4353" max="4353" width="5.7109375" style="70" customWidth="1"/>
    <col min="4354" max="4355" width="23.7109375" style="70" customWidth="1"/>
    <col min="4356" max="4356" width="14.140625" style="70" customWidth="1"/>
    <col min="4357" max="4368" width="11.7109375" style="70" customWidth="1"/>
    <col min="4369" max="4371" width="8.7109375" style="70" customWidth="1"/>
    <col min="4372" max="4603" width="9.140625" style="70" customWidth="1"/>
    <col min="4604" max="4604" width="5.7109375" style="70" customWidth="1"/>
    <col min="4605" max="4605" width="20.7109375" style="70" customWidth="1"/>
    <col min="4606" max="4606" width="20.42578125" style="70" customWidth="1"/>
    <col min="4607" max="4608" width="10.7109375" style="70"/>
    <col min="4609" max="4609" width="5.7109375" style="70" customWidth="1"/>
    <col min="4610" max="4611" width="23.7109375" style="70" customWidth="1"/>
    <col min="4612" max="4612" width="14.140625" style="70" customWidth="1"/>
    <col min="4613" max="4624" width="11.7109375" style="70" customWidth="1"/>
    <col min="4625" max="4627" width="8.7109375" style="70" customWidth="1"/>
    <col min="4628" max="4859" width="9.140625" style="70" customWidth="1"/>
    <col min="4860" max="4860" width="5.7109375" style="70" customWidth="1"/>
    <col min="4861" max="4861" width="20.7109375" style="70" customWidth="1"/>
    <col min="4862" max="4862" width="20.42578125" style="70" customWidth="1"/>
    <col min="4863" max="4864" width="10.7109375" style="70"/>
    <col min="4865" max="4865" width="5.7109375" style="70" customWidth="1"/>
    <col min="4866" max="4867" width="23.7109375" style="70" customWidth="1"/>
    <col min="4868" max="4868" width="14.140625" style="70" customWidth="1"/>
    <col min="4869" max="4880" width="11.7109375" style="70" customWidth="1"/>
    <col min="4881" max="4883" width="8.7109375" style="70" customWidth="1"/>
    <col min="4884" max="5115" width="9.140625" style="70" customWidth="1"/>
    <col min="5116" max="5116" width="5.7109375" style="70" customWidth="1"/>
    <col min="5117" max="5117" width="20.7109375" style="70" customWidth="1"/>
    <col min="5118" max="5118" width="20.42578125" style="70" customWidth="1"/>
    <col min="5119" max="5120" width="10.7109375" style="70"/>
    <col min="5121" max="5121" width="5.7109375" style="70" customWidth="1"/>
    <col min="5122" max="5123" width="23.7109375" style="70" customWidth="1"/>
    <col min="5124" max="5124" width="14.140625" style="70" customWidth="1"/>
    <col min="5125" max="5136" width="11.7109375" style="70" customWidth="1"/>
    <col min="5137" max="5139" width="8.7109375" style="70" customWidth="1"/>
    <col min="5140" max="5371" width="9.140625" style="70" customWidth="1"/>
    <col min="5372" max="5372" width="5.7109375" style="70" customWidth="1"/>
    <col min="5373" max="5373" width="20.7109375" style="70" customWidth="1"/>
    <col min="5374" max="5374" width="20.42578125" style="70" customWidth="1"/>
    <col min="5375" max="5376" width="10.7109375" style="70"/>
    <col min="5377" max="5377" width="5.7109375" style="70" customWidth="1"/>
    <col min="5378" max="5379" width="23.7109375" style="70" customWidth="1"/>
    <col min="5380" max="5380" width="14.140625" style="70" customWidth="1"/>
    <col min="5381" max="5392" width="11.7109375" style="70" customWidth="1"/>
    <col min="5393" max="5395" width="8.7109375" style="70" customWidth="1"/>
    <col min="5396" max="5627" width="9.140625" style="70" customWidth="1"/>
    <col min="5628" max="5628" width="5.7109375" style="70" customWidth="1"/>
    <col min="5629" max="5629" width="20.7109375" style="70" customWidth="1"/>
    <col min="5630" max="5630" width="20.42578125" style="70" customWidth="1"/>
    <col min="5631" max="5632" width="10.7109375" style="70"/>
    <col min="5633" max="5633" width="5.7109375" style="70" customWidth="1"/>
    <col min="5634" max="5635" width="23.7109375" style="70" customWidth="1"/>
    <col min="5636" max="5636" width="14.140625" style="70" customWidth="1"/>
    <col min="5637" max="5648" width="11.7109375" style="70" customWidth="1"/>
    <col min="5649" max="5651" width="8.7109375" style="70" customWidth="1"/>
    <col min="5652" max="5883" width="9.140625" style="70" customWidth="1"/>
    <col min="5884" max="5884" width="5.7109375" style="70" customWidth="1"/>
    <col min="5885" max="5885" width="20.7109375" style="70" customWidth="1"/>
    <col min="5886" max="5886" width="20.42578125" style="70" customWidth="1"/>
    <col min="5887" max="5888" width="10.7109375" style="70"/>
    <col min="5889" max="5889" width="5.7109375" style="70" customWidth="1"/>
    <col min="5890" max="5891" width="23.7109375" style="70" customWidth="1"/>
    <col min="5892" max="5892" width="14.140625" style="70" customWidth="1"/>
    <col min="5893" max="5904" width="11.7109375" style="70" customWidth="1"/>
    <col min="5905" max="5907" width="8.7109375" style="70" customWidth="1"/>
    <col min="5908" max="6139" width="9.140625" style="70" customWidth="1"/>
    <col min="6140" max="6140" width="5.7109375" style="70" customWidth="1"/>
    <col min="6141" max="6141" width="20.7109375" style="70" customWidth="1"/>
    <col min="6142" max="6142" width="20.42578125" style="70" customWidth="1"/>
    <col min="6143" max="6144" width="10.7109375" style="70"/>
    <col min="6145" max="6145" width="5.7109375" style="70" customWidth="1"/>
    <col min="6146" max="6147" width="23.7109375" style="70" customWidth="1"/>
    <col min="6148" max="6148" width="14.140625" style="70" customWidth="1"/>
    <col min="6149" max="6160" width="11.7109375" style="70" customWidth="1"/>
    <col min="6161" max="6163" width="8.7109375" style="70" customWidth="1"/>
    <col min="6164" max="6395" width="9.140625" style="70" customWidth="1"/>
    <col min="6396" max="6396" width="5.7109375" style="70" customWidth="1"/>
    <col min="6397" max="6397" width="20.7109375" style="70" customWidth="1"/>
    <col min="6398" max="6398" width="20.42578125" style="70" customWidth="1"/>
    <col min="6399" max="6400" width="10.7109375" style="70"/>
    <col min="6401" max="6401" width="5.7109375" style="70" customWidth="1"/>
    <col min="6402" max="6403" width="23.7109375" style="70" customWidth="1"/>
    <col min="6404" max="6404" width="14.140625" style="70" customWidth="1"/>
    <col min="6405" max="6416" width="11.7109375" style="70" customWidth="1"/>
    <col min="6417" max="6419" width="8.7109375" style="70" customWidth="1"/>
    <col min="6420" max="6651" width="9.140625" style="70" customWidth="1"/>
    <col min="6652" max="6652" width="5.7109375" style="70" customWidth="1"/>
    <col min="6653" max="6653" width="20.7109375" style="70" customWidth="1"/>
    <col min="6654" max="6654" width="20.42578125" style="70" customWidth="1"/>
    <col min="6655" max="6656" width="10.7109375" style="70"/>
    <col min="6657" max="6657" width="5.7109375" style="70" customWidth="1"/>
    <col min="6658" max="6659" width="23.7109375" style="70" customWidth="1"/>
    <col min="6660" max="6660" width="14.140625" style="70" customWidth="1"/>
    <col min="6661" max="6672" width="11.7109375" style="70" customWidth="1"/>
    <col min="6673" max="6675" width="8.7109375" style="70" customWidth="1"/>
    <col min="6676" max="6907" width="9.140625" style="70" customWidth="1"/>
    <col min="6908" max="6908" width="5.7109375" style="70" customWidth="1"/>
    <col min="6909" max="6909" width="20.7109375" style="70" customWidth="1"/>
    <col min="6910" max="6910" width="20.42578125" style="70" customWidth="1"/>
    <col min="6911" max="6912" width="10.7109375" style="70"/>
    <col min="6913" max="6913" width="5.7109375" style="70" customWidth="1"/>
    <col min="6914" max="6915" width="23.7109375" style="70" customWidth="1"/>
    <col min="6916" max="6916" width="14.140625" style="70" customWidth="1"/>
    <col min="6917" max="6928" width="11.7109375" style="70" customWidth="1"/>
    <col min="6929" max="6931" width="8.7109375" style="70" customWidth="1"/>
    <col min="6932" max="7163" width="9.140625" style="70" customWidth="1"/>
    <col min="7164" max="7164" width="5.7109375" style="70" customWidth="1"/>
    <col min="7165" max="7165" width="20.7109375" style="70" customWidth="1"/>
    <col min="7166" max="7166" width="20.42578125" style="70" customWidth="1"/>
    <col min="7167" max="7168" width="10.7109375" style="70"/>
    <col min="7169" max="7169" width="5.7109375" style="70" customWidth="1"/>
    <col min="7170" max="7171" width="23.7109375" style="70" customWidth="1"/>
    <col min="7172" max="7172" width="14.140625" style="70" customWidth="1"/>
    <col min="7173" max="7184" width="11.7109375" style="70" customWidth="1"/>
    <col min="7185" max="7187" width="8.7109375" style="70" customWidth="1"/>
    <col min="7188" max="7419" width="9.140625" style="70" customWidth="1"/>
    <col min="7420" max="7420" width="5.7109375" style="70" customWidth="1"/>
    <col min="7421" max="7421" width="20.7109375" style="70" customWidth="1"/>
    <col min="7422" max="7422" width="20.42578125" style="70" customWidth="1"/>
    <col min="7423" max="7424" width="10.7109375" style="70"/>
    <col min="7425" max="7425" width="5.7109375" style="70" customWidth="1"/>
    <col min="7426" max="7427" width="23.7109375" style="70" customWidth="1"/>
    <col min="7428" max="7428" width="14.140625" style="70" customWidth="1"/>
    <col min="7429" max="7440" width="11.7109375" style="70" customWidth="1"/>
    <col min="7441" max="7443" width="8.7109375" style="70" customWidth="1"/>
    <col min="7444" max="7675" width="9.140625" style="70" customWidth="1"/>
    <col min="7676" max="7676" width="5.7109375" style="70" customWidth="1"/>
    <col min="7677" max="7677" width="20.7109375" style="70" customWidth="1"/>
    <col min="7678" max="7678" width="20.42578125" style="70" customWidth="1"/>
    <col min="7679" max="7680" width="10.7109375" style="70"/>
    <col min="7681" max="7681" width="5.7109375" style="70" customWidth="1"/>
    <col min="7682" max="7683" width="23.7109375" style="70" customWidth="1"/>
    <col min="7684" max="7684" width="14.140625" style="70" customWidth="1"/>
    <col min="7685" max="7696" width="11.7109375" style="70" customWidth="1"/>
    <col min="7697" max="7699" width="8.7109375" style="70" customWidth="1"/>
    <col min="7700" max="7931" width="9.140625" style="70" customWidth="1"/>
    <col min="7932" max="7932" width="5.7109375" style="70" customWidth="1"/>
    <col min="7933" max="7933" width="20.7109375" style="70" customWidth="1"/>
    <col min="7934" max="7934" width="20.42578125" style="70" customWidth="1"/>
    <col min="7935" max="7936" width="10.7109375" style="70"/>
    <col min="7937" max="7937" width="5.7109375" style="70" customWidth="1"/>
    <col min="7938" max="7939" width="23.7109375" style="70" customWidth="1"/>
    <col min="7940" max="7940" width="14.140625" style="70" customWidth="1"/>
    <col min="7941" max="7952" width="11.7109375" style="70" customWidth="1"/>
    <col min="7953" max="7955" width="8.7109375" style="70" customWidth="1"/>
    <col min="7956" max="8187" width="9.140625" style="70" customWidth="1"/>
    <col min="8188" max="8188" width="5.7109375" style="70" customWidth="1"/>
    <col min="8189" max="8189" width="20.7109375" style="70" customWidth="1"/>
    <col min="8190" max="8190" width="20.42578125" style="70" customWidth="1"/>
    <col min="8191" max="8192" width="10.7109375" style="70"/>
    <col min="8193" max="8193" width="5.7109375" style="70" customWidth="1"/>
    <col min="8194" max="8195" width="23.7109375" style="70" customWidth="1"/>
    <col min="8196" max="8196" width="14.140625" style="70" customWidth="1"/>
    <col min="8197" max="8208" width="11.7109375" style="70" customWidth="1"/>
    <col min="8209" max="8211" width="8.7109375" style="70" customWidth="1"/>
    <col min="8212" max="8443" width="9.140625" style="70" customWidth="1"/>
    <col min="8444" max="8444" width="5.7109375" style="70" customWidth="1"/>
    <col min="8445" max="8445" width="20.7109375" style="70" customWidth="1"/>
    <col min="8446" max="8446" width="20.42578125" style="70" customWidth="1"/>
    <col min="8447" max="8448" width="10.7109375" style="70"/>
    <col min="8449" max="8449" width="5.7109375" style="70" customWidth="1"/>
    <col min="8450" max="8451" width="23.7109375" style="70" customWidth="1"/>
    <col min="8452" max="8452" width="14.140625" style="70" customWidth="1"/>
    <col min="8453" max="8464" width="11.7109375" style="70" customWidth="1"/>
    <col min="8465" max="8467" width="8.7109375" style="70" customWidth="1"/>
    <col min="8468" max="8699" width="9.140625" style="70" customWidth="1"/>
    <col min="8700" max="8700" width="5.7109375" style="70" customWidth="1"/>
    <col min="8701" max="8701" width="20.7109375" style="70" customWidth="1"/>
    <col min="8702" max="8702" width="20.42578125" style="70" customWidth="1"/>
    <col min="8703" max="8704" width="10.7109375" style="70"/>
    <col min="8705" max="8705" width="5.7109375" style="70" customWidth="1"/>
    <col min="8706" max="8707" width="23.7109375" style="70" customWidth="1"/>
    <col min="8708" max="8708" width="14.140625" style="70" customWidth="1"/>
    <col min="8709" max="8720" width="11.7109375" style="70" customWidth="1"/>
    <col min="8721" max="8723" width="8.7109375" style="70" customWidth="1"/>
    <col min="8724" max="8955" width="9.140625" style="70" customWidth="1"/>
    <col min="8956" max="8956" width="5.7109375" style="70" customWidth="1"/>
    <col min="8957" max="8957" width="20.7109375" style="70" customWidth="1"/>
    <col min="8958" max="8958" width="20.42578125" style="70" customWidth="1"/>
    <col min="8959" max="8960" width="10.7109375" style="70"/>
    <col min="8961" max="8961" width="5.7109375" style="70" customWidth="1"/>
    <col min="8962" max="8963" width="23.7109375" style="70" customWidth="1"/>
    <col min="8964" max="8964" width="14.140625" style="70" customWidth="1"/>
    <col min="8965" max="8976" width="11.7109375" style="70" customWidth="1"/>
    <col min="8977" max="8979" width="8.7109375" style="70" customWidth="1"/>
    <col min="8980" max="9211" width="9.140625" style="70" customWidth="1"/>
    <col min="9212" max="9212" width="5.7109375" style="70" customWidth="1"/>
    <col min="9213" max="9213" width="20.7109375" style="70" customWidth="1"/>
    <col min="9214" max="9214" width="20.42578125" style="70" customWidth="1"/>
    <col min="9215" max="9216" width="10.7109375" style="70"/>
    <col min="9217" max="9217" width="5.7109375" style="70" customWidth="1"/>
    <col min="9218" max="9219" width="23.7109375" style="70" customWidth="1"/>
    <col min="9220" max="9220" width="14.140625" style="70" customWidth="1"/>
    <col min="9221" max="9232" width="11.7109375" style="70" customWidth="1"/>
    <col min="9233" max="9235" width="8.7109375" style="70" customWidth="1"/>
    <col min="9236" max="9467" width="9.140625" style="70" customWidth="1"/>
    <col min="9468" max="9468" width="5.7109375" style="70" customWidth="1"/>
    <col min="9469" max="9469" width="20.7109375" style="70" customWidth="1"/>
    <col min="9470" max="9470" width="20.42578125" style="70" customWidth="1"/>
    <col min="9471" max="9472" width="10.7109375" style="70"/>
    <col min="9473" max="9473" width="5.7109375" style="70" customWidth="1"/>
    <col min="9474" max="9475" width="23.7109375" style="70" customWidth="1"/>
    <col min="9476" max="9476" width="14.140625" style="70" customWidth="1"/>
    <col min="9477" max="9488" width="11.7109375" style="70" customWidth="1"/>
    <col min="9489" max="9491" width="8.7109375" style="70" customWidth="1"/>
    <col min="9492" max="9723" width="9.140625" style="70" customWidth="1"/>
    <col min="9724" max="9724" width="5.7109375" style="70" customWidth="1"/>
    <col min="9725" max="9725" width="20.7109375" style="70" customWidth="1"/>
    <col min="9726" max="9726" width="20.42578125" style="70" customWidth="1"/>
    <col min="9727" max="9728" width="10.7109375" style="70"/>
    <col min="9729" max="9729" width="5.7109375" style="70" customWidth="1"/>
    <col min="9730" max="9731" width="23.7109375" style="70" customWidth="1"/>
    <col min="9732" max="9732" width="14.140625" style="70" customWidth="1"/>
    <col min="9733" max="9744" width="11.7109375" style="70" customWidth="1"/>
    <col min="9745" max="9747" width="8.7109375" style="70" customWidth="1"/>
    <col min="9748" max="9979" width="9.140625" style="70" customWidth="1"/>
    <col min="9980" max="9980" width="5.7109375" style="70" customWidth="1"/>
    <col min="9981" max="9981" width="20.7109375" style="70" customWidth="1"/>
    <col min="9982" max="9982" width="20.42578125" style="70" customWidth="1"/>
    <col min="9983" max="9984" width="10.7109375" style="70"/>
    <col min="9985" max="9985" width="5.7109375" style="70" customWidth="1"/>
    <col min="9986" max="9987" width="23.7109375" style="70" customWidth="1"/>
    <col min="9988" max="9988" width="14.140625" style="70" customWidth="1"/>
    <col min="9989" max="10000" width="11.7109375" style="70" customWidth="1"/>
    <col min="10001" max="10003" width="8.7109375" style="70" customWidth="1"/>
    <col min="10004" max="10235" width="9.140625" style="70" customWidth="1"/>
    <col min="10236" max="10236" width="5.7109375" style="70" customWidth="1"/>
    <col min="10237" max="10237" width="20.7109375" style="70" customWidth="1"/>
    <col min="10238" max="10238" width="20.42578125" style="70" customWidth="1"/>
    <col min="10239" max="10240" width="10.7109375" style="70"/>
    <col min="10241" max="10241" width="5.7109375" style="70" customWidth="1"/>
    <col min="10242" max="10243" width="23.7109375" style="70" customWidth="1"/>
    <col min="10244" max="10244" width="14.140625" style="70" customWidth="1"/>
    <col min="10245" max="10256" width="11.7109375" style="70" customWidth="1"/>
    <col min="10257" max="10259" width="8.7109375" style="70" customWidth="1"/>
    <col min="10260" max="10491" width="9.140625" style="70" customWidth="1"/>
    <col min="10492" max="10492" width="5.7109375" style="70" customWidth="1"/>
    <col min="10493" max="10493" width="20.7109375" style="70" customWidth="1"/>
    <col min="10494" max="10494" width="20.42578125" style="70" customWidth="1"/>
    <col min="10495" max="10496" width="10.7109375" style="70"/>
    <col min="10497" max="10497" width="5.7109375" style="70" customWidth="1"/>
    <col min="10498" max="10499" width="23.7109375" style="70" customWidth="1"/>
    <col min="10500" max="10500" width="14.140625" style="70" customWidth="1"/>
    <col min="10501" max="10512" width="11.7109375" style="70" customWidth="1"/>
    <col min="10513" max="10515" width="8.7109375" style="70" customWidth="1"/>
    <col min="10516" max="10747" width="9.140625" style="70" customWidth="1"/>
    <col min="10748" max="10748" width="5.7109375" style="70" customWidth="1"/>
    <col min="10749" max="10749" width="20.7109375" style="70" customWidth="1"/>
    <col min="10750" max="10750" width="20.42578125" style="70" customWidth="1"/>
    <col min="10751" max="10752" width="10.7109375" style="70"/>
    <col min="10753" max="10753" width="5.7109375" style="70" customWidth="1"/>
    <col min="10754" max="10755" width="23.7109375" style="70" customWidth="1"/>
    <col min="10756" max="10756" width="14.140625" style="70" customWidth="1"/>
    <col min="10757" max="10768" width="11.7109375" style="70" customWidth="1"/>
    <col min="10769" max="10771" width="8.7109375" style="70" customWidth="1"/>
    <col min="10772" max="11003" width="9.140625" style="70" customWidth="1"/>
    <col min="11004" max="11004" width="5.7109375" style="70" customWidth="1"/>
    <col min="11005" max="11005" width="20.7109375" style="70" customWidth="1"/>
    <col min="11006" max="11006" width="20.42578125" style="70" customWidth="1"/>
    <col min="11007" max="11008" width="10.7109375" style="70"/>
    <col min="11009" max="11009" width="5.7109375" style="70" customWidth="1"/>
    <col min="11010" max="11011" width="23.7109375" style="70" customWidth="1"/>
    <col min="11012" max="11012" width="14.140625" style="70" customWidth="1"/>
    <col min="11013" max="11024" width="11.7109375" style="70" customWidth="1"/>
    <col min="11025" max="11027" width="8.7109375" style="70" customWidth="1"/>
    <col min="11028" max="11259" width="9.140625" style="70" customWidth="1"/>
    <col min="11260" max="11260" width="5.7109375" style="70" customWidth="1"/>
    <col min="11261" max="11261" width="20.7109375" style="70" customWidth="1"/>
    <col min="11262" max="11262" width="20.42578125" style="70" customWidth="1"/>
    <col min="11263" max="11264" width="10.7109375" style="70"/>
    <col min="11265" max="11265" width="5.7109375" style="70" customWidth="1"/>
    <col min="11266" max="11267" width="23.7109375" style="70" customWidth="1"/>
    <col min="11268" max="11268" width="14.140625" style="70" customWidth="1"/>
    <col min="11269" max="11280" width="11.7109375" style="70" customWidth="1"/>
    <col min="11281" max="11283" width="8.7109375" style="70" customWidth="1"/>
    <col min="11284" max="11515" width="9.140625" style="70" customWidth="1"/>
    <col min="11516" max="11516" width="5.7109375" style="70" customWidth="1"/>
    <col min="11517" max="11517" width="20.7109375" style="70" customWidth="1"/>
    <col min="11518" max="11518" width="20.42578125" style="70" customWidth="1"/>
    <col min="11519" max="11520" width="10.7109375" style="70"/>
    <col min="11521" max="11521" width="5.7109375" style="70" customWidth="1"/>
    <col min="11522" max="11523" width="23.7109375" style="70" customWidth="1"/>
    <col min="11524" max="11524" width="14.140625" style="70" customWidth="1"/>
    <col min="11525" max="11536" width="11.7109375" style="70" customWidth="1"/>
    <col min="11537" max="11539" width="8.7109375" style="70" customWidth="1"/>
    <col min="11540" max="11771" width="9.140625" style="70" customWidth="1"/>
    <col min="11772" max="11772" width="5.7109375" style="70" customWidth="1"/>
    <col min="11773" max="11773" width="20.7109375" style="70" customWidth="1"/>
    <col min="11774" max="11774" width="20.42578125" style="70" customWidth="1"/>
    <col min="11775" max="11776" width="10.7109375" style="70"/>
    <col min="11777" max="11777" width="5.7109375" style="70" customWidth="1"/>
    <col min="11778" max="11779" width="23.7109375" style="70" customWidth="1"/>
    <col min="11780" max="11780" width="14.140625" style="70" customWidth="1"/>
    <col min="11781" max="11792" width="11.7109375" style="70" customWidth="1"/>
    <col min="11793" max="11795" width="8.7109375" style="70" customWidth="1"/>
    <col min="11796" max="12027" width="9.140625" style="70" customWidth="1"/>
    <col min="12028" max="12028" width="5.7109375" style="70" customWidth="1"/>
    <col min="12029" max="12029" width="20.7109375" style="70" customWidth="1"/>
    <col min="12030" max="12030" width="20.42578125" style="70" customWidth="1"/>
    <col min="12031" max="12032" width="10.7109375" style="70"/>
    <col min="12033" max="12033" width="5.7109375" style="70" customWidth="1"/>
    <col min="12034" max="12035" width="23.7109375" style="70" customWidth="1"/>
    <col min="12036" max="12036" width="14.140625" style="70" customWidth="1"/>
    <col min="12037" max="12048" width="11.7109375" style="70" customWidth="1"/>
    <col min="12049" max="12051" width="8.7109375" style="70" customWidth="1"/>
    <col min="12052" max="12283" width="9.140625" style="70" customWidth="1"/>
    <col min="12284" max="12284" width="5.7109375" style="70" customWidth="1"/>
    <col min="12285" max="12285" width="20.7109375" style="70" customWidth="1"/>
    <col min="12286" max="12286" width="20.42578125" style="70" customWidth="1"/>
    <col min="12287" max="12288" width="10.7109375" style="70"/>
    <col min="12289" max="12289" width="5.7109375" style="70" customWidth="1"/>
    <col min="12290" max="12291" width="23.7109375" style="70" customWidth="1"/>
    <col min="12292" max="12292" width="14.140625" style="70" customWidth="1"/>
    <col min="12293" max="12304" width="11.7109375" style="70" customWidth="1"/>
    <col min="12305" max="12307" width="8.7109375" style="70" customWidth="1"/>
    <col min="12308" max="12539" width="9.140625" style="70" customWidth="1"/>
    <col min="12540" max="12540" width="5.7109375" style="70" customWidth="1"/>
    <col min="12541" max="12541" width="20.7109375" style="70" customWidth="1"/>
    <col min="12542" max="12542" width="20.42578125" style="70" customWidth="1"/>
    <col min="12543" max="12544" width="10.7109375" style="70"/>
    <col min="12545" max="12545" width="5.7109375" style="70" customWidth="1"/>
    <col min="12546" max="12547" width="23.7109375" style="70" customWidth="1"/>
    <col min="12548" max="12548" width="14.140625" style="70" customWidth="1"/>
    <col min="12549" max="12560" width="11.7109375" style="70" customWidth="1"/>
    <col min="12561" max="12563" width="8.7109375" style="70" customWidth="1"/>
    <col min="12564" max="12795" width="9.140625" style="70" customWidth="1"/>
    <col min="12796" max="12796" width="5.7109375" style="70" customWidth="1"/>
    <col min="12797" max="12797" width="20.7109375" style="70" customWidth="1"/>
    <col min="12798" max="12798" width="20.42578125" style="70" customWidth="1"/>
    <col min="12799" max="12800" width="10.7109375" style="70"/>
    <col min="12801" max="12801" width="5.7109375" style="70" customWidth="1"/>
    <col min="12802" max="12803" width="23.7109375" style="70" customWidth="1"/>
    <col min="12804" max="12804" width="14.140625" style="70" customWidth="1"/>
    <col min="12805" max="12816" width="11.7109375" style="70" customWidth="1"/>
    <col min="12817" max="12819" width="8.7109375" style="70" customWidth="1"/>
    <col min="12820" max="13051" width="9.140625" style="70" customWidth="1"/>
    <col min="13052" max="13052" width="5.7109375" style="70" customWidth="1"/>
    <col min="13053" max="13053" width="20.7109375" style="70" customWidth="1"/>
    <col min="13054" max="13054" width="20.42578125" style="70" customWidth="1"/>
    <col min="13055" max="13056" width="10.7109375" style="70"/>
    <col min="13057" max="13057" width="5.7109375" style="70" customWidth="1"/>
    <col min="13058" max="13059" width="23.7109375" style="70" customWidth="1"/>
    <col min="13060" max="13060" width="14.140625" style="70" customWidth="1"/>
    <col min="13061" max="13072" width="11.7109375" style="70" customWidth="1"/>
    <col min="13073" max="13075" width="8.7109375" style="70" customWidth="1"/>
    <col min="13076" max="13307" width="9.140625" style="70" customWidth="1"/>
    <col min="13308" max="13308" width="5.7109375" style="70" customWidth="1"/>
    <col min="13309" max="13309" width="20.7109375" style="70" customWidth="1"/>
    <col min="13310" max="13310" width="20.42578125" style="70" customWidth="1"/>
    <col min="13311" max="13312" width="10.7109375" style="70"/>
    <col min="13313" max="13313" width="5.7109375" style="70" customWidth="1"/>
    <col min="13314" max="13315" width="23.7109375" style="70" customWidth="1"/>
    <col min="13316" max="13316" width="14.140625" style="70" customWidth="1"/>
    <col min="13317" max="13328" width="11.7109375" style="70" customWidth="1"/>
    <col min="13329" max="13331" width="8.7109375" style="70" customWidth="1"/>
    <col min="13332" max="13563" width="9.140625" style="70" customWidth="1"/>
    <col min="13564" max="13564" width="5.7109375" style="70" customWidth="1"/>
    <col min="13565" max="13565" width="20.7109375" style="70" customWidth="1"/>
    <col min="13566" max="13566" width="20.42578125" style="70" customWidth="1"/>
    <col min="13567" max="13568" width="10.7109375" style="70"/>
    <col min="13569" max="13569" width="5.7109375" style="70" customWidth="1"/>
    <col min="13570" max="13571" width="23.7109375" style="70" customWidth="1"/>
    <col min="13572" max="13572" width="14.140625" style="70" customWidth="1"/>
    <col min="13573" max="13584" width="11.7109375" style="70" customWidth="1"/>
    <col min="13585" max="13587" width="8.7109375" style="70" customWidth="1"/>
    <col min="13588" max="13819" width="9.140625" style="70" customWidth="1"/>
    <col min="13820" max="13820" width="5.7109375" style="70" customWidth="1"/>
    <col min="13821" max="13821" width="20.7109375" style="70" customWidth="1"/>
    <col min="13822" max="13822" width="20.42578125" style="70" customWidth="1"/>
    <col min="13823" max="13824" width="10.7109375" style="70"/>
    <col min="13825" max="13825" width="5.7109375" style="70" customWidth="1"/>
    <col min="13826" max="13827" width="23.7109375" style="70" customWidth="1"/>
    <col min="13828" max="13828" width="14.140625" style="70" customWidth="1"/>
    <col min="13829" max="13840" width="11.7109375" style="70" customWidth="1"/>
    <col min="13841" max="13843" width="8.7109375" style="70" customWidth="1"/>
    <col min="13844" max="14075" width="9.140625" style="70" customWidth="1"/>
    <col min="14076" max="14076" width="5.7109375" style="70" customWidth="1"/>
    <col min="14077" max="14077" width="20.7109375" style="70" customWidth="1"/>
    <col min="14078" max="14078" width="20.42578125" style="70" customWidth="1"/>
    <col min="14079" max="14080" width="10.7109375" style="70"/>
    <col min="14081" max="14081" width="5.7109375" style="70" customWidth="1"/>
    <col min="14082" max="14083" width="23.7109375" style="70" customWidth="1"/>
    <col min="14084" max="14084" width="14.140625" style="70" customWidth="1"/>
    <col min="14085" max="14096" width="11.7109375" style="70" customWidth="1"/>
    <col min="14097" max="14099" width="8.7109375" style="70" customWidth="1"/>
    <col min="14100" max="14331" width="9.140625" style="70" customWidth="1"/>
    <col min="14332" max="14332" width="5.7109375" style="70" customWidth="1"/>
    <col min="14333" max="14333" width="20.7109375" style="70" customWidth="1"/>
    <col min="14334" max="14334" width="20.42578125" style="70" customWidth="1"/>
    <col min="14335" max="14336" width="10.7109375" style="70"/>
    <col min="14337" max="14337" width="5.7109375" style="70" customWidth="1"/>
    <col min="14338" max="14339" width="23.7109375" style="70" customWidth="1"/>
    <col min="14340" max="14340" width="14.140625" style="70" customWidth="1"/>
    <col min="14341" max="14352" width="11.7109375" style="70" customWidth="1"/>
    <col min="14353" max="14355" width="8.7109375" style="70" customWidth="1"/>
    <col min="14356" max="14587" width="9.140625" style="70" customWidth="1"/>
    <col min="14588" max="14588" width="5.7109375" style="70" customWidth="1"/>
    <col min="14589" max="14589" width="20.7109375" style="70" customWidth="1"/>
    <col min="14590" max="14590" width="20.42578125" style="70" customWidth="1"/>
    <col min="14591" max="14592" width="10.7109375" style="70"/>
    <col min="14593" max="14593" width="5.7109375" style="70" customWidth="1"/>
    <col min="14594" max="14595" width="23.7109375" style="70" customWidth="1"/>
    <col min="14596" max="14596" width="14.140625" style="70" customWidth="1"/>
    <col min="14597" max="14608" width="11.7109375" style="70" customWidth="1"/>
    <col min="14609" max="14611" width="8.7109375" style="70" customWidth="1"/>
    <col min="14612" max="14843" width="9.140625" style="70" customWidth="1"/>
    <col min="14844" max="14844" width="5.7109375" style="70" customWidth="1"/>
    <col min="14845" max="14845" width="20.7109375" style="70" customWidth="1"/>
    <col min="14846" max="14846" width="20.42578125" style="70" customWidth="1"/>
    <col min="14847" max="14848" width="10.7109375" style="70"/>
    <col min="14849" max="14849" width="5.7109375" style="70" customWidth="1"/>
    <col min="14850" max="14851" width="23.7109375" style="70" customWidth="1"/>
    <col min="14852" max="14852" width="14.140625" style="70" customWidth="1"/>
    <col min="14853" max="14864" width="11.7109375" style="70" customWidth="1"/>
    <col min="14865" max="14867" width="8.7109375" style="70" customWidth="1"/>
    <col min="14868" max="15099" width="9.140625" style="70" customWidth="1"/>
    <col min="15100" max="15100" width="5.7109375" style="70" customWidth="1"/>
    <col min="15101" max="15101" width="20.7109375" style="70" customWidth="1"/>
    <col min="15102" max="15102" width="20.42578125" style="70" customWidth="1"/>
    <col min="15103" max="15104" width="10.7109375" style="70"/>
    <col min="15105" max="15105" width="5.7109375" style="70" customWidth="1"/>
    <col min="15106" max="15107" width="23.7109375" style="70" customWidth="1"/>
    <col min="15108" max="15108" width="14.140625" style="70" customWidth="1"/>
    <col min="15109" max="15120" width="11.7109375" style="70" customWidth="1"/>
    <col min="15121" max="15123" width="8.7109375" style="70" customWidth="1"/>
    <col min="15124" max="15355" width="9.140625" style="70" customWidth="1"/>
    <col min="15356" max="15356" width="5.7109375" style="70" customWidth="1"/>
    <col min="15357" max="15357" width="20.7109375" style="70" customWidth="1"/>
    <col min="15358" max="15358" width="20.42578125" style="70" customWidth="1"/>
    <col min="15359" max="15360" width="10.7109375" style="70"/>
    <col min="15361" max="15361" width="5.7109375" style="70" customWidth="1"/>
    <col min="15362" max="15363" width="23.7109375" style="70" customWidth="1"/>
    <col min="15364" max="15364" width="14.140625" style="70" customWidth="1"/>
    <col min="15365" max="15376" width="11.7109375" style="70" customWidth="1"/>
    <col min="15377" max="15379" width="8.7109375" style="70" customWidth="1"/>
    <col min="15380" max="15611" width="9.140625" style="70" customWidth="1"/>
    <col min="15612" max="15612" width="5.7109375" style="70" customWidth="1"/>
    <col min="15613" max="15613" width="20.7109375" style="70" customWidth="1"/>
    <col min="15614" max="15614" width="20.42578125" style="70" customWidth="1"/>
    <col min="15615" max="15616" width="10.7109375" style="70"/>
    <col min="15617" max="15617" width="5.7109375" style="70" customWidth="1"/>
    <col min="15618" max="15619" width="23.7109375" style="70" customWidth="1"/>
    <col min="15620" max="15620" width="14.140625" style="70" customWidth="1"/>
    <col min="15621" max="15632" width="11.7109375" style="70" customWidth="1"/>
    <col min="15633" max="15635" width="8.7109375" style="70" customWidth="1"/>
    <col min="15636" max="15867" width="9.140625" style="70" customWidth="1"/>
    <col min="15868" max="15868" width="5.7109375" style="70" customWidth="1"/>
    <col min="15869" max="15869" width="20.7109375" style="70" customWidth="1"/>
    <col min="15870" max="15870" width="20.42578125" style="70" customWidth="1"/>
    <col min="15871" max="15872" width="10.7109375" style="70"/>
    <col min="15873" max="15873" width="5.7109375" style="70" customWidth="1"/>
    <col min="15874" max="15875" width="23.7109375" style="70" customWidth="1"/>
    <col min="15876" max="15876" width="14.140625" style="70" customWidth="1"/>
    <col min="15877" max="15888" width="11.7109375" style="70" customWidth="1"/>
    <col min="15889" max="15891" width="8.7109375" style="70" customWidth="1"/>
    <col min="15892" max="16123" width="9.140625" style="70" customWidth="1"/>
    <col min="16124" max="16124" width="5.7109375" style="70" customWidth="1"/>
    <col min="16125" max="16125" width="20.7109375" style="70" customWidth="1"/>
    <col min="16126" max="16126" width="20.42578125" style="70" customWidth="1"/>
    <col min="16127" max="16128" width="10.7109375" style="70"/>
    <col min="16129" max="16129" width="5.7109375" style="70" customWidth="1"/>
    <col min="16130" max="16131" width="23.7109375" style="70" customWidth="1"/>
    <col min="16132" max="16132" width="14.140625" style="70" customWidth="1"/>
    <col min="16133" max="16144" width="11.7109375" style="70" customWidth="1"/>
    <col min="16145" max="16147" width="8.7109375" style="70" customWidth="1"/>
    <col min="16148" max="16379" width="9.140625" style="70" customWidth="1"/>
    <col min="16380" max="16380" width="5.7109375" style="70" customWidth="1"/>
    <col min="16381" max="16381" width="20.7109375" style="70" customWidth="1"/>
    <col min="16382" max="16382" width="20.42578125" style="70" customWidth="1"/>
    <col min="16383" max="16384" width="10.7109375" style="70"/>
  </cols>
  <sheetData>
    <row r="1" spans="1:22" ht="15.75" x14ac:dyDescent="0.25">
      <c r="A1" s="289" t="s">
        <v>1116</v>
      </c>
    </row>
    <row r="2" spans="1:22" x14ac:dyDescent="0.25">
      <c r="A2" s="127" t="s">
        <v>316</v>
      </c>
      <c r="B2" s="127"/>
    </row>
    <row r="3" spans="1:22" ht="15.75" x14ac:dyDescent="0.25">
      <c r="A3" s="1094" t="s">
        <v>815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94"/>
      <c r="M3" s="1094"/>
      <c r="N3" s="1094"/>
      <c r="O3" s="1094"/>
      <c r="P3" s="1094"/>
      <c r="Q3" s="107"/>
      <c r="R3" s="107"/>
      <c r="S3" s="107"/>
      <c r="T3" s="107"/>
      <c r="U3" s="107"/>
      <c r="V3" s="107"/>
    </row>
    <row r="4" spans="1:22" ht="15.75" x14ac:dyDescent="0.25">
      <c r="A4" s="222"/>
      <c r="B4" s="222"/>
      <c r="C4" s="222"/>
      <c r="D4" s="222"/>
      <c r="E4" s="222"/>
      <c r="F4" s="222"/>
      <c r="G4" s="587" t="str">
        <f>'1'!$E$5</f>
        <v>KABUPATEN/KOTA</v>
      </c>
      <c r="H4" s="588" t="str">
        <f>'1'!$F$5</f>
        <v>….......</v>
      </c>
      <c r="I4" s="222"/>
      <c r="J4" s="222"/>
      <c r="K4" s="222"/>
      <c r="L4" s="222"/>
      <c r="M4" s="222"/>
      <c r="N4" s="222"/>
      <c r="O4" s="222"/>
      <c r="P4" s="222"/>
    </row>
    <row r="5" spans="1:22" ht="15.75" x14ac:dyDescent="0.25">
      <c r="A5" s="222"/>
      <c r="B5" s="222"/>
      <c r="C5" s="222"/>
      <c r="D5" s="222"/>
      <c r="E5" s="222"/>
      <c r="F5" s="222"/>
      <c r="G5" s="587" t="str">
        <f>'1'!$E$6</f>
        <v>TAHUN</v>
      </c>
      <c r="H5" s="588" t="str">
        <f>'1'!$F$6</f>
        <v>….......</v>
      </c>
      <c r="I5" s="222"/>
      <c r="J5" s="222"/>
      <c r="K5" s="222"/>
      <c r="L5" s="222"/>
      <c r="M5" s="222"/>
      <c r="N5" s="222"/>
      <c r="O5" s="222"/>
      <c r="P5" s="222"/>
    </row>
    <row r="6" spans="1:22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</row>
    <row r="7" spans="1:22" ht="15.75" x14ac:dyDescent="0.25">
      <c r="A7" s="1070" t="s">
        <v>2</v>
      </c>
      <c r="B7" s="1128" t="s">
        <v>254</v>
      </c>
      <c r="C7" s="1070" t="s">
        <v>409</v>
      </c>
      <c r="D7" s="1089" t="s">
        <v>257</v>
      </c>
      <c r="E7" s="1334" t="s">
        <v>816</v>
      </c>
      <c r="F7" s="1335"/>
      <c r="G7" s="1340" t="s">
        <v>648</v>
      </c>
      <c r="H7" s="1341"/>
      <c r="I7" s="1341"/>
      <c r="J7" s="1341"/>
      <c r="K7" s="1341"/>
      <c r="L7" s="1341"/>
      <c r="M7" s="1341"/>
      <c r="N7" s="1341"/>
      <c r="O7" s="1341"/>
      <c r="P7" s="1342"/>
    </row>
    <row r="8" spans="1:22" ht="15.75" x14ac:dyDescent="0.25">
      <c r="A8" s="1070"/>
      <c r="B8" s="1128"/>
      <c r="C8" s="1070"/>
      <c r="D8" s="1089"/>
      <c r="E8" s="1336"/>
      <c r="F8" s="1337"/>
      <c r="G8" s="1270" t="s">
        <v>817</v>
      </c>
      <c r="H8" s="1298"/>
      <c r="I8" s="1298"/>
      <c r="J8" s="1271"/>
      <c r="K8" s="1270" t="s">
        <v>818</v>
      </c>
      <c r="L8" s="1298"/>
      <c r="M8" s="1298"/>
      <c r="N8" s="1271"/>
      <c r="O8" s="1098" t="s">
        <v>819</v>
      </c>
      <c r="P8" s="1099"/>
    </row>
    <row r="9" spans="1:22" ht="15.75" x14ac:dyDescent="0.25">
      <c r="A9" s="1070"/>
      <c r="B9" s="1128"/>
      <c r="C9" s="1070"/>
      <c r="D9" s="1089"/>
      <c r="E9" s="1338"/>
      <c r="F9" s="1339"/>
      <c r="G9" s="1270" t="s">
        <v>820</v>
      </c>
      <c r="H9" s="1271"/>
      <c r="I9" s="1298" t="s">
        <v>635</v>
      </c>
      <c r="J9" s="1271"/>
      <c r="K9" s="1270" t="s">
        <v>820</v>
      </c>
      <c r="L9" s="1271"/>
      <c r="M9" s="1298" t="s">
        <v>635</v>
      </c>
      <c r="N9" s="1271"/>
      <c r="O9" s="1270" t="s">
        <v>635</v>
      </c>
      <c r="P9" s="1271"/>
    </row>
    <row r="10" spans="1:22" ht="31.5" x14ac:dyDescent="0.25">
      <c r="A10" s="1071"/>
      <c r="B10" s="1129"/>
      <c r="C10" s="1071"/>
      <c r="D10" s="1077"/>
      <c r="E10" s="763" t="s">
        <v>820</v>
      </c>
      <c r="F10" s="763" t="s">
        <v>635</v>
      </c>
      <c r="G10" s="761" t="s">
        <v>256</v>
      </c>
      <c r="H10" s="761" t="s">
        <v>27</v>
      </c>
      <c r="I10" s="761" t="s">
        <v>256</v>
      </c>
      <c r="J10" s="761" t="s">
        <v>27</v>
      </c>
      <c r="K10" s="761" t="s">
        <v>256</v>
      </c>
      <c r="L10" s="761" t="s">
        <v>27</v>
      </c>
      <c r="M10" s="761" t="s">
        <v>256</v>
      </c>
      <c r="N10" s="761" t="s">
        <v>27</v>
      </c>
      <c r="O10" s="761" t="s">
        <v>256</v>
      </c>
      <c r="P10" s="761" t="s">
        <v>27</v>
      </c>
    </row>
    <row r="11" spans="1:22" s="908" customFormat="1" ht="12" x14ac:dyDescent="0.25">
      <c r="A11" s="906">
        <v>1</v>
      </c>
      <c r="B11" s="906">
        <v>2</v>
      </c>
      <c r="C11" s="906">
        <v>3</v>
      </c>
      <c r="D11" s="906">
        <v>4</v>
      </c>
      <c r="E11" s="906">
        <v>5</v>
      </c>
      <c r="F11" s="906">
        <v>6</v>
      </c>
      <c r="G11" s="906">
        <v>7</v>
      </c>
      <c r="H11" s="906">
        <v>8</v>
      </c>
      <c r="I11" s="906">
        <v>9</v>
      </c>
      <c r="J11" s="906">
        <v>10</v>
      </c>
      <c r="K11" s="906">
        <v>11</v>
      </c>
      <c r="L11" s="906">
        <v>12</v>
      </c>
      <c r="M11" s="906">
        <v>13</v>
      </c>
      <c r="N11" s="906">
        <v>14</v>
      </c>
      <c r="O11" s="906">
        <v>15</v>
      </c>
      <c r="P11" s="906">
        <v>16</v>
      </c>
    </row>
    <row r="12" spans="1:22" x14ac:dyDescent="0.25">
      <c r="A12" s="560">
        <v>1</v>
      </c>
      <c r="B12" s="130">
        <f>'9'!B9</f>
        <v>0</v>
      </c>
      <c r="C12" s="130">
        <f>'9'!C9</f>
        <v>0</v>
      </c>
      <c r="D12" s="228"/>
      <c r="E12" s="291">
        <f t="shared" ref="E12:E31" si="0">10%*$E$37/1000*D12</f>
        <v>0</v>
      </c>
      <c r="F12" s="295">
        <f>20%*$F$37/1000*'58'!D12</f>
        <v>0</v>
      </c>
      <c r="G12" s="437"/>
      <c r="H12" s="279" t="e">
        <f t="shared" ref="H12:H31" si="1">G12/E12*100</f>
        <v>#DIV/0!</v>
      </c>
      <c r="I12" s="438"/>
      <c r="J12" s="277" t="e">
        <f t="shared" ref="J12:J31" si="2">I12/F12*100</f>
        <v>#DIV/0!</v>
      </c>
      <c r="K12" s="439"/>
      <c r="L12" s="277" t="e">
        <f t="shared" ref="L12:L31" si="3">K12/G12*100</f>
        <v>#DIV/0!</v>
      </c>
      <c r="M12" s="437"/>
      <c r="N12" s="277" t="e">
        <f t="shared" ref="N12:N31" si="4">M12/I12*100</f>
        <v>#DIV/0!</v>
      </c>
      <c r="O12" s="402"/>
      <c r="P12" s="277" t="e">
        <f t="shared" ref="P12:P31" si="5">O12/I12*100</f>
        <v>#DIV/0!</v>
      </c>
    </row>
    <row r="13" spans="1:22" x14ac:dyDescent="0.25">
      <c r="A13" s="556">
        <v>2</v>
      </c>
      <c r="B13" s="130">
        <f>'9'!B10</f>
        <v>0</v>
      </c>
      <c r="C13" s="130">
        <f>'9'!C10</f>
        <v>0</v>
      </c>
      <c r="D13" s="228"/>
      <c r="E13" s="295">
        <f t="shared" si="0"/>
        <v>0</v>
      </c>
      <c r="F13" s="295">
        <f>20%*$F$37/1000*'58'!D13</f>
        <v>0</v>
      </c>
      <c r="G13" s="194"/>
      <c r="H13" s="279" t="e">
        <f t="shared" si="1"/>
        <v>#DIV/0!</v>
      </c>
      <c r="I13" s="440"/>
      <c r="J13" s="279" t="e">
        <f t="shared" si="2"/>
        <v>#DIV/0!</v>
      </c>
      <c r="K13" s="441"/>
      <c r="L13" s="279" t="e">
        <f t="shared" si="3"/>
        <v>#DIV/0!</v>
      </c>
      <c r="M13" s="194"/>
      <c r="N13" s="279" t="e">
        <f t="shared" si="4"/>
        <v>#DIV/0!</v>
      </c>
      <c r="O13" s="140"/>
      <c r="P13" s="279" t="e">
        <f t="shared" si="5"/>
        <v>#DIV/0!</v>
      </c>
    </row>
    <row r="14" spans="1:22" x14ac:dyDescent="0.25">
      <c r="A14" s="556">
        <v>3</v>
      </c>
      <c r="B14" s="130">
        <f>'9'!B11</f>
        <v>0</v>
      </c>
      <c r="C14" s="130">
        <f>'9'!C11</f>
        <v>0</v>
      </c>
      <c r="D14" s="228"/>
      <c r="E14" s="295">
        <f t="shared" si="0"/>
        <v>0</v>
      </c>
      <c r="F14" s="295">
        <f>20%*$F$37/1000*'58'!D14</f>
        <v>0</v>
      </c>
      <c r="G14" s="194"/>
      <c r="H14" s="279" t="e">
        <f t="shared" si="1"/>
        <v>#DIV/0!</v>
      </c>
      <c r="I14" s="440"/>
      <c r="J14" s="279" t="e">
        <f t="shared" si="2"/>
        <v>#DIV/0!</v>
      </c>
      <c r="K14" s="441"/>
      <c r="L14" s="279" t="e">
        <f t="shared" si="3"/>
        <v>#DIV/0!</v>
      </c>
      <c r="M14" s="194"/>
      <c r="N14" s="279" t="e">
        <f t="shared" si="4"/>
        <v>#DIV/0!</v>
      </c>
      <c r="O14" s="140"/>
      <c r="P14" s="279" t="e">
        <f t="shared" si="5"/>
        <v>#DIV/0!</v>
      </c>
    </row>
    <row r="15" spans="1:22" x14ac:dyDescent="0.25">
      <c r="A15" s="556">
        <v>4</v>
      </c>
      <c r="B15" s="130">
        <f>'9'!B12</f>
        <v>0</v>
      </c>
      <c r="C15" s="130">
        <f>'9'!C12</f>
        <v>0</v>
      </c>
      <c r="D15" s="228"/>
      <c r="E15" s="295">
        <f t="shared" si="0"/>
        <v>0</v>
      </c>
      <c r="F15" s="295">
        <f>20%*$F$37/1000*'58'!D15</f>
        <v>0</v>
      </c>
      <c r="G15" s="194"/>
      <c r="H15" s="279" t="e">
        <f t="shared" si="1"/>
        <v>#DIV/0!</v>
      </c>
      <c r="I15" s="440"/>
      <c r="J15" s="279" t="e">
        <f t="shared" si="2"/>
        <v>#DIV/0!</v>
      </c>
      <c r="K15" s="441"/>
      <c r="L15" s="279" t="e">
        <f t="shared" si="3"/>
        <v>#DIV/0!</v>
      </c>
      <c r="M15" s="194"/>
      <c r="N15" s="279" t="e">
        <f t="shared" si="4"/>
        <v>#DIV/0!</v>
      </c>
      <c r="O15" s="140"/>
      <c r="P15" s="279" t="e">
        <f t="shared" si="5"/>
        <v>#DIV/0!</v>
      </c>
    </row>
    <row r="16" spans="1:22" x14ac:dyDescent="0.25">
      <c r="A16" s="556">
        <v>5</v>
      </c>
      <c r="B16" s="130">
        <f>'9'!B13</f>
        <v>0</v>
      </c>
      <c r="C16" s="130">
        <f>'9'!C13</f>
        <v>0</v>
      </c>
      <c r="D16" s="228"/>
      <c r="E16" s="295">
        <f t="shared" si="0"/>
        <v>0</v>
      </c>
      <c r="F16" s="295">
        <f>20%*$F$37/1000*'58'!D16</f>
        <v>0</v>
      </c>
      <c r="G16" s="194"/>
      <c r="H16" s="279" t="e">
        <f t="shared" si="1"/>
        <v>#DIV/0!</v>
      </c>
      <c r="I16" s="440"/>
      <c r="J16" s="279" t="e">
        <f t="shared" si="2"/>
        <v>#DIV/0!</v>
      </c>
      <c r="K16" s="441"/>
      <c r="L16" s="279" t="e">
        <f t="shared" si="3"/>
        <v>#DIV/0!</v>
      </c>
      <c r="M16" s="194"/>
      <c r="N16" s="279" t="e">
        <f t="shared" si="4"/>
        <v>#DIV/0!</v>
      </c>
      <c r="O16" s="140"/>
      <c r="P16" s="279" t="e">
        <f t="shared" si="5"/>
        <v>#DIV/0!</v>
      </c>
    </row>
    <row r="17" spans="1:16" x14ac:dyDescent="0.25">
      <c r="A17" s="556">
        <v>6</v>
      </c>
      <c r="B17" s="130">
        <f>'9'!B14</f>
        <v>0</v>
      </c>
      <c r="C17" s="130">
        <f>'9'!C14</f>
        <v>0</v>
      </c>
      <c r="D17" s="228"/>
      <c r="E17" s="295">
        <f t="shared" si="0"/>
        <v>0</v>
      </c>
      <c r="F17" s="295">
        <f>20%*$F$37/1000*'58'!D17</f>
        <v>0</v>
      </c>
      <c r="G17" s="194"/>
      <c r="H17" s="279" t="e">
        <f t="shared" si="1"/>
        <v>#DIV/0!</v>
      </c>
      <c r="I17" s="440"/>
      <c r="J17" s="279" t="e">
        <f t="shared" si="2"/>
        <v>#DIV/0!</v>
      </c>
      <c r="K17" s="441"/>
      <c r="L17" s="279" t="e">
        <f t="shared" si="3"/>
        <v>#DIV/0!</v>
      </c>
      <c r="M17" s="194"/>
      <c r="N17" s="279" t="e">
        <f t="shared" si="4"/>
        <v>#DIV/0!</v>
      </c>
      <c r="O17" s="140"/>
      <c r="P17" s="279" t="e">
        <f t="shared" si="5"/>
        <v>#DIV/0!</v>
      </c>
    </row>
    <row r="18" spans="1:16" x14ac:dyDescent="0.25">
      <c r="A18" s="556">
        <v>7</v>
      </c>
      <c r="B18" s="130">
        <f>'9'!B15</f>
        <v>0</v>
      </c>
      <c r="C18" s="130">
        <f>'9'!C15</f>
        <v>0</v>
      </c>
      <c r="D18" s="228"/>
      <c r="E18" s="295">
        <f t="shared" si="0"/>
        <v>0</v>
      </c>
      <c r="F18" s="295">
        <f>20%*$F$37/1000*'58'!D18</f>
        <v>0</v>
      </c>
      <c r="G18" s="194"/>
      <c r="H18" s="279" t="e">
        <f t="shared" si="1"/>
        <v>#DIV/0!</v>
      </c>
      <c r="I18" s="440"/>
      <c r="J18" s="279" t="e">
        <f t="shared" si="2"/>
        <v>#DIV/0!</v>
      </c>
      <c r="K18" s="441"/>
      <c r="L18" s="279" t="e">
        <f t="shared" si="3"/>
        <v>#DIV/0!</v>
      </c>
      <c r="M18" s="194"/>
      <c r="N18" s="279" t="e">
        <f t="shared" si="4"/>
        <v>#DIV/0!</v>
      </c>
      <c r="O18" s="140"/>
      <c r="P18" s="279" t="e">
        <f t="shared" si="5"/>
        <v>#DIV/0!</v>
      </c>
    </row>
    <row r="19" spans="1:16" x14ac:dyDescent="0.25">
      <c r="A19" s="556">
        <v>8</v>
      </c>
      <c r="B19" s="130">
        <f>'9'!B16</f>
        <v>0</v>
      </c>
      <c r="C19" s="130">
        <f>'9'!C16</f>
        <v>0</v>
      </c>
      <c r="D19" s="228"/>
      <c r="E19" s="295">
        <f t="shared" si="0"/>
        <v>0</v>
      </c>
      <c r="F19" s="295">
        <f>20%*$F$37/1000*'58'!D19</f>
        <v>0</v>
      </c>
      <c r="G19" s="194"/>
      <c r="H19" s="279" t="e">
        <f t="shared" si="1"/>
        <v>#DIV/0!</v>
      </c>
      <c r="I19" s="440"/>
      <c r="J19" s="279" t="e">
        <f t="shared" si="2"/>
        <v>#DIV/0!</v>
      </c>
      <c r="K19" s="441"/>
      <c r="L19" s="279" t="e">
        <f t="shared" si="3"/>
        <v>#DIV/0!</v>
      </c>
      <c r="M19" s="194"/>
      <c r="N19" s="279" t="e">
        <f t="shared" si="4"/>
        <v>#DIV/0!</v>
      </c>
      <c r="O19" s="140"/>
      <c r="P19" s="279" t="e">
        <f t="shared" si="5"/>
        <v>#DIV/0!</v>
      </c>
    </row>
    <row r="20" spans="1:16" x14ac:dyDescent="0.25">
      <c r="A20" s="556">
        <v>9</v>
      </c>
      <c r="B20" s="130">
        <f>'9'!B17</f>
        <v>0</v>
      </c>
      <c r="C20" s="130">
        <f>'9'!C17</f>
        <v>0</v>
      </c>
      <c r="D20" s="228"/>
      <c r="E20" s="295">
        <f t="shared" si="0"/>
        <v>0</v>
      </c>
      <c r="F20" s="295">
        <f>20%*$F$37/1000*'58'!D20</f>
        <v>0</v>
      </c>
      <c r="G20" s="194"/>
      <c r="H20" s="279" t="e">
        <f t="shared" si="1"/>
        <v>#DIV/0!</v>
      </c>
      <c r="I20" s="440"/>
      <c r="J20" s="279" t="e">
        <f t="shared" si="2"/>
        <v>#DIV/0!</v>
      </c>
      <c r="K20" s="441"/>
      <c r="L20" s="279" t="e">
        <f t="shared" si="3"/>
        <v>#DIV/0!</v>
      </c>
      <c r="M20" s="194"/>
      <c r="N20" s="279" t="e">
        <f t="shared" si="4"/>
        <v>#DIV/0!</v>
      </c>
      <c r="O20" s="140"/>
      <c r="P20" s="279" t="e">
        <f t="shared" si="5"/>
        <v>#DIV/0!</v>
      </c>
    </row>
    <row r="21" spans="1:16" x14ac:dyDescent="0.25">
      <c r="A21" s="556">
        <v>10</v>
      </c>
      <c r="B21" s="130">
        <f>'9'!B18</f>
        <v>0</v>
      </c>
      <c r="C21" s="130">
        <f>'9'!C18</f>
        <v>0</v>
      </c>
      <c r="D21" s="228"/>
      <c r="E21" s="295">
        <f t="shared" si="0"/>
        <v>0</v>
      </c>
      <c r="F21" s="295">
        <f>20%*$F$37/1000*'58'!D21</f>
        <v>0</v>
      </c>
      <c r="G21" s="194"/>
      <c r="H21" s="279" t="e">
        <f t="shared" si="1"/>
        <v>#DIV/0!</v>
      </c>
      <c r="I21" s="440"/>
      <c r="J21" s="279" t="e">
        <f t="shared" si="2"/>
        <v>#DIV/0!</v>
      </c>
      <c r="K21" s="441"/>
      <c r="L21" s="279" t="e">
        <f t="shared" si="3"/>
        <v>#DIV/0!</v>
      </c>
      <c r="M21" s="194"/>
      <c r="N21" s="279" t="e">
        <f t="shared" si="4"/>
        <v>#DIV/0!</v>
      </c>
      <c r="O21" s="140"/>
      <c r="P21" s="279" t="e">
        <f t="shared" si="5"/>
        <v>#DIV/0!</v>
      </c>
    </row>
    <row r="22" spans="1:16" x14ac:dyDescent="0.25">
      <c r="A22" s="556">
        <v>11</v>
      </c>
      <c r="B22" s="130">
        <f>'9'!B19</f>
        <v>0</v>
      </c>
      <c r="C22" s="130">
        <f>'9'!C19</f>
        <v>0</v>
      </c>
      <c r="D22" s="228"/>
      <c r="E22" s="295">
        <f t="shared" si="0"/>
        <v>0</v>
      </c>
      <c r="F22" s="295">
        <f>20%*$F$37/1000*'58'!D22</f>
        <v>0</v>
      </c>
      <c r="G22" s="194"/>
      <c r="H22" s="279" t="e">
        <f t="shared" si="1"/>
        <v>#DIV/0!</v>
      </c>
      <c r="I22" s="440"/>
      <c r="J22" s="279" t="e">
        <f t="shared" si="2"/>
        <v>#DIV/0!</v>
      </c>
      <c r="K22" s="441"/>
      <c r="L22" s="279" t="e">
        <f t="shared" si="3"/>
        <v>#DIV/0!</v>
      </c>
      <c r="M22" s="194"/>
      <c r="N22" s="279" t="e">
        <f t="shared" si="4"/>
        <v>#DIV/0!</v>
      </c>
      <c r="O22" s="140"/>
      <c r="P22" s="279" t="e">
        <f t="shared" si="5"/>
        <v>#DIV/0!</v>
      </c>
    </row>
    <row r="23" spans="1:16" x14ac:dyDescent="0.25">
      <c r="A23" s="556">
        <v>12</v>
      </c>
      <c r="B23" s="130">
        <f>'9'!B20</f>
        <v>0</v>
      </c>
      <c r="C23" s="130">
        <f>'9'!C20</f>
        <v>0</v>
      </c>
      <c r="D23" s="228"/>
      <c r="E23" s="295">
        <f t="shared" si="0"/>
        <v>0</v>
      </c>
      <c r="F23" s="295">
        <f>20%*$F$37/1000*'58'!D23</f>
        <v>0</v>
      </c>
      <c r="G23" s="194"/>
      <c r="H23" s="279" t="e">
        <f t="shared" si="1"/>
        <v>#DIV/0!</v>
      </c>
      <c r="I23" s="440"/>
      <c r="J23" s="279" t="e">
        <f t="shared" si="2"/>
        <v>#DIV/0!</v>
      </c>
      <c r="K23" s="441"/>
      <c r="L23" s="279" t="e">
        <f t="shared" si="3"/>
        <v>#DIV/0!</v>
      </c>
      <c r="M23" s="194"/>
      <c r="N23" s="279" t="e">
        <f t="shared" si="4"/>
        <v>#DIV/0!</v>
      </c>
      <c r="O23" s="140"/>
      <c r="P23" s="279" t="e">
        <f t="shared" si="5"/>
        <v>#DIV/0!</v>
      </c>
    </row>
    <row r="24" spans="1:16" x14ac:dyDescent="0.25">
      <c r="A24" s="556">
        <v>13</v>
      </c>
      <c r="B24" s="130">
        <f>'9'!B21</f>
        <v>0</v>
      </c>
      <c r="C24" s="130">
        <f>'9'!C21</f>
        <v>0</v>
      </c>
      <c r="D24" s="228"/>
      <c r="E24" s="295">
        <f t="shared" si="0"/>
        <v>0</v>
      </c>
      <c r="F24" s="295">
        <f>20%*$F$37/1000*'58'!D24</f>
        <v>0</v>
      </c>
      <c r="G24" s="194"/>
      <c r="H24" s="279" t="e">
        <f t="shared" si="1"/>
        <v>#DIV/0!</v>
      </c>
      <c r="I24" s="440"/>
      <c r="J24" s="279" t="e">
        <f t="shared" si="2"/>
        <v>#DIV/0!</v>
      </c>
      <c r="K24" s="441"/>
      <c r="L24" s="279" t="e">
        <f t="shared" si="3"/>
        <v>#DIV/0!</v>
      </c>
      <c r="M24" s="194"/>
      <c r="N24" s="279" t="e">
        <f t="shared" si="4"/>
        <v>#DIV/0!</v>
      </c>
      <c r="O24" s="140"/>
      <c r="P24" s="279" t="e">
        <f t="shared" si="5"/>
        <v>#DIV/0!</v>
      </c>
    </row>
    <row r="25" spans="1:16" x14ac:dyDescent="0.25">
      <c r="A25" s="556">
        <v>14</v>
      </c>
      <c r="B25" s="130">
        <f>'9'!B22</f>
        <v>0</v>
      </c>
      <c r="C25" s="130">
        <f>'9'!C22</f>
        <v>0</v>
      </c>
      <c r="D25" s="228"/>
      <c r="E25" s="295">
        <f t="shared" si="0"/>
        <v>0</v>
      </c>
      <c r="F25" s="295">
        <f>20%*$F$37/1000*'58'!D25</f>
        <v>0</v>
      </c>
      <c r="G25" s="194"/>
      <c r="H25" s="279" t="e">
        <f t="shared" si="1"/>
        <v>#DIV/0!</v>
      </c>
      <c r="I25" s="440"/>
      <c r="J25" s="279" t="e">
        <f t="shared" si="2"/>
        <v>#DIV/0!</v>
      </c>
      <c r="K25" s="441"/>
      <c r="L25" s="279" t="e">
        <f t="shared" si="3"/>
        <v>#DIV/0!</v>
      </c>
      <c r="M25" s="194"/>
      <c r="N25" s="279" t="e">
        <f t="shared" si="4"/>
        <v>#DIV/0!</v>
      </c>
      <c r="O25" s="140"/>
      <c r="P25" s="279" t="e">
        <f t="shared" si="5"/>
        <v>#DIV/0!</v>
      </c>
    </row>
    <row r="26" spans="1:16" x14ac:dyDescent="0.25">
      <c r="A26" s="556">
        <v>15</v>
      </c>
      <c r="B26" s="130">
        <f>'9'!B23</f>
        <v>0</v>
      </c>
      <c r="C26" s="130">
        <f>'9'!C23</f>
        <v>0</v>
      </c>
      <c r="D26" s="228"/>
      <c r="E26" s="295">
        <f t="shared" si="0"/>
        <v>0</v>
      </c>
      <c r="F26" s="295">
        <f>20%*$F$37/1000*'58'!D26</f>
        <v>0</v>
      </c>
      <c r="G26" s="194"/>
      <c r="H26" s="279" t="e">
        <f t="shared" si="1"/>
        <v>#DIV/0!</v>
      </c>
      <c r="I26" s="440"/>
      <c r="J26" s="279" t="e">
        <f t="shared" si="2"/>
        <v>#DIV/0!</v>
      </c>
      <c r="K26" s="441"/>
      <c r="L26" s="279" t="e">
        <f t="shared" si="3"/>
        <v>#DIV/0!</v>
      </c>
      <c r="M26" s="194"/>
      <c r="N26" s="279" t="e">
        <f t="shared" si="4"/>
        <v>#DIV/0!</v>
      </c>
      <c r="O26" s="140"/>
      <c r="P26" s="279" t="e">
        <f t="shared" si="5"/>
        <v>#DIV/0!</v>
      </c>
    </row>
    <row r="27" spans="1:16" x14ac:dyDescent="0.25">
      <c r="A27" s="556">
        <v>16</v>
      </c>
      <c r="B27" s="130">
        <f>'9'!B24</f>
        <v>0</v>
      </c>
      <c r="C27" s="130">
        <f>'9'!C24</f>
        <v>0</v>
      </c>
      <c r="D27" s="228"/>
      <c r="E27" s="295">
        <f t="shared" si="0"/>
        <v>0</v>
      </c>
      <c r="F27" s="295">
        <f>20%*$F$37/1000*'58'!D27</f>
        <v>0</v>
      </c>
      <c r="G27" s="194"/>
      <c r="H27" s="279" t="e">
        <f t="shared" si="1"/>
        <v>#DIV/0!</v>
      </c>
      <c r="I27" s="440"/>
      <c r="J27" s="279" t="e">
        <f t="shared" si="2"/>
        <v>#DIV/0!</v>
      </c>
      <c r="K27" s="441"/>
      <c r="L27" s="279" t="e">
        <f t="shared" si="3"/>
        <v>#DIV/0!</v>
      </c>
      <c r="M27" s="194"/>
      <c r="N27" s="279" t="e">
        <f t="shared" si="4"/>
        <v>#DIV/0!</v>
      </c>
      <c r="O27" s="140"/>
      <c r="P27" s="279" t="e">
        <f t="shared" si="5"/>
        <v>#DIV/0!</v>
      </c>
    </row>
    <row r="28" spans="1:16" x14ac:dyDescent="0.25">
      <c r="A28" s="556">
        <v>17</v>
      </c>
      <c r="B28" s="130">
        <f>'9'!B25</f>
        <v>0</v>
      </c>
      <c r="C28" s="130">
        <f>'9'!C25</f>
        <v>0</v>
      </c>
      <c r="D28" s="228"/>
      <c r="E28" s="295">
        <f t="shared" si="0"/>
        <v>0</v>
      </c>
      <c r="F28" s="295">
        <f>20%*$F$37/1000*'58'!D28</f>
        <v>0</v>
      </c>
      <c r="G28" s="194"/>
      <c r="H28" s="279" t="e">
        <f t="shared" si="1"/>
        <v>#DIV/0!</v>
      </c>
      <c r="I28" s="440"/>
      <c r="J28" s="279" t="e">
        <f t="shared" si="2"/>
        <v>#DIV/0!</v>
      </c>
      <c r="K28" s="441"/>
      <c r="L28" s="279" t="e">
        <f t="shared" si="3"/>
        <v>#DIV/0!</v>
      </c>
      <c r="M28" s="194"/>
      <c r="N28" s="279" t="e">
        <f t="shared" si="4"/>
        <v>#DIV/0!</v>
      </c>
      <c r="O28" s="140"/>
      <c r="P28" s="279" t="e">
        <f t="shared" si="5"/>
        <v>#DIV/0!</v>
      </c>
    </row>
    <row r="29" spans="1:16" x14ac:dyDescent="0.25">
      <c r="A29" s="556">
        <v>18</v>
      </c>
      <c r="B29" s="130">
        <f>'9'!B26</f>
        <v>0</v>
      </c>
      <c r="C29" s="130">
        <f>'9'!C26</f>
        <v>0</v>
      </c>
      <c r="D29" s="228"/>
      <c r="E29" s="295">
        <f t="shared" si="0"/>
        <v>0</v>
      </c>
      <c r="F29" s="295">
        <f>20%*$F$37/1000*'58'!D29</f>
        <v>0</v>
      </c>
      <c r="G29" s="194"/>
      <c r="H29" s="279" t="e">
        <f t="shared" si="1"/>
        <v>#DIV/0!</v>
      </c>
      <c r="I29" s="440"/>
      <c r="J29" s="279" t="e">
        <f t="shared" si="2"/>
        <v>#DIV/0!</v>
      </c>
      <c r="K29" s="441"/>
      <c r="L29" s="279" t="e">
        <f t="shared" si="3"/>
        <v>#DIV/0!</v>
      </c>
      <c r="M29" s="194"/>
      <c r="N29" s="279" t="e">
        <f t="shared" si="4"/>
        <v>#DIV/0!</v>
      </c>
      <c r="O29" s="140"/>
      <c r="P29" s="279" t="e">
        <f t="shared" si="5"/>
        <v>#DIV/0!</v>
      </c>
    </row>
    <row r="30" spans="1:16" x14ac:dyDescent="0.25">
      <c r="A30" s="556">
        <v>19</v>
      </c>
      <c r="B30" s="130">
        <f>'9'!B27</f>
        <v>0</v>
      </c>
      <c r="C30" s="130">
        <f>'9'!C27</f>
        <v>0</v>
      </c>
      <c r="D30" s="228"/>
      <c r="E30" s="295">
        <f t="shared" si="0"/>
        <v>0</v>
      </c>
      <c r="F30" s="295">
        <f>20%*$F$37/1000*'58'!D30</f>
        <v>0</v>
      </c>
      <c r="G30" s="194"/>
      <c r="H30" s="279" t="e">
        <f t="shared" si="1"/>
        <v>#DIV/0!</v>
      </c>
      <c r="I30" s="440"/>
      <c r="J30" s="279" t="e">
        <f t="shared" si="2"/>
        <v>#DIV/0!</v>
      </c>
      <c r="K30" s="441"/>
      <c r="L30" s="279" t="e">
        <f t="shared" si="3"/>
        <v>#DIV/0!</v>
      </c>
      <c r="M30" s="194"/>
      <c r="N30" s="279" t="e">
        <f t="shared" si="4"/>
        <v>#DIV/0!</v>
      </c>
      <c r="O30" s="140"/>
      <c r="P30" s="279" t="e">
        <f t="shared" si="5"/>
        <v>#DIV/0!</v>
      </c>
    </row>
    <row r="31" spans="1:16" x14ac:dyDescent="0.25">
      <c r="A31" s="556">
        <v>20</v>
      </c>
      <c r="B31" s="130">
        <f>'9'!B28</f>
        <v>0</v>
      </c>
      <c r="C31" s="130">
        <f>'9'!C28</f>
        <v>0</v>
      </c>
      <c r="D31" s="228"/>
      <c r="E31" s="295">
        <f t="shared" si="0"/>
        <v>0</v>
      </c>
      <c r="F31" s="295">
        <f>20%*$F$37/1000*'58'!D31</f>
        <v>0</v>
      </c>
      <c r="G31" s="194"/>
      <c r="H31" s="279" t="e">
        <f t="shared" si="1"/>
        <v>#DIV/0!</v>
      </c>
      <c r="I31" s="440"/>
      <c r="J31" s="279" t="e">
        <f t="shared" si="2"/>
        <v>#DIV/0!</v>
      </c>
      <c r="K31" s="441"/>
      <c r="L31" s="279" t="e">
        <f t="shared" si="3"/>
        <v>#DIV/0!</v>
      </c>
      <c r="M31" s="194"/>
      <c r="N31" s="279" t="e">
        <f t="shared" si="4"/>
        <v>#DIV/0!</v>
      </c>
      <c r="O31" s="140"/>
      <c r="P31" s="279" t="e">
        <f t="shared" si="5"/>
        <v>#DIV/0!</v>
      </c>
    </row>
    <row r="32" spans="1:16" x14ac:dyDescent="0.25">
      <c r="A32" s="556"/>
      <c r="B32" s="72"/>
      <c r="C32" s="72"/>
      <c r="D32" s="228"/>
      <c r="E32" s="295"/>
      <c r="F32" s="295"/>
      <c r="G32" s="140"/>
      <c r="H32" s="279"/>
      <c r="I32" s="295"/>
      <c r="J32" s="279"/>
      <c r="K32" s="140"/>
      <c r="L32" s="279"/>
      <c r="M32" s="140"/>
      <c r="N32" s="279"/>
      <c r="O32" s="140"/>
      <c r="P32" s="279"/>
    </row>
    <row r="33" spans="1:16" x14ac:dyDescent="0.25">
      <c r="A33" s="556"/>
      <c r="B33" s="72"/>
      <c r="C33" s="72"/>
      <c r="D33" s="228"/>
      <c r="E33" s="295"/>
      <c r="F33" s="295"/>
      <c r="G33" s="140"/>
      <c r="H33" s="279"/>
      <c r="I33" s="295"/>
      <c r="J33" s="279"/>
      <c r="K33" s="140"/>
      <c r="L33" s="279"/>
      <c r="M33" s="140"/>
      <c r="N33" s="279"/>
      <c r="O33" s="140"/>
      <c r="P33" s="279"/>
    </row>
    <row r="34" spans="1:16" x14ac:dyDescent="0.25">
      <c r="A34" s="556"/>
      <c r="B34" s="72"/>
      <c r="C34" s="72"/>
      <c r="D34" s="228"/>
      <c r="E34" s="295"/>
      <c r="F34" s="295"/>
      <c r="G34" s="140"/>
      <c r="H34" s="279"/>
      <c r="I34" s="295"/>
      <c r="J34" s="279"/>
      <c r="K34" s="140"/>
      <c r="L34" s="279"/>
      <c r="M34" s="140"/>
      <c r="N34" s="279"/>
      <c r="O34" s="140"/>
      <c r="P34" s="279"/>
    </row>
    <row r="35" spans="1:16" x14ac:dyDescent="0.25">
      <c r="A35" s="556"/>
      <c r="B35" s="72"/>
      <c r="C35" s="72"/>
      <c r="D35" s="228"/>
      <c r="E35" s="301"/>
      <c r="F35" s="301"/>
      <c r="G35" s="286"/>
      <c r="H35" s="280"/>
      <c r="I35" s="301"/>
      <c r="J35" s="280"/>
      <c r="K35" s="286"/>
      <c r="L35" s="280"/>
      <c r="M35" s="286"/>
      <c r="N35" s="280"/>
      <c r="O35" s="286"/>
      <c r="P35" s="280"/>
    </row>
    <row r="36" spans="1:16" ht="18.75" customHeight="1" x14ac:dyDescent="0.25">
      <c r="A36" s="564" t="s">
        <v>484</v>
      </c>
      <c r="B36" s="565"/>
      <c r="C36" s="566"/>
      <c r="D36" s="397">
        <f>SUM(D12:D35)</f>
        <v>0</v>
      </c>
      <c r="E36" s="397">
        <f>SUM(E12:E35)</f>
        <v>0</v>
      </c>
      <c r="F36" s="397">
        <f>SUM(F12:F35)</f>
        <v>0</v>
      </c>
      <c r="G36" s="435">
        <f>SUM(G12:G35)</f>
        <v>0</v>
      </c>
      <c r="H36" s="442" t="e">
        <f>G36/E36*100</f>
        <v>#DIV/0!</v>
      </c>
      <c r="I36" s="397">
        <f>SUM(I12:I35)</f>
        <v>0</v>
      </c>
      <c r="J36" s="442" t="e">
        <f>I36/F36*100</f>
        <v>#DIV/0!</v>
      </c>
      <c r="K36" s="435">
        <f>SUM(K12:K35)</f>
        <v>0</v>
      </c>
      <c r="L36" s="442" t="e">
        <f>K36/G36*100</f>
        <v>#DIV/0!</v>
      </c>
      <c r="M36" s="435">
        <f>SUM(M12:M35)</f>
        <v>0</v>
      </c>
      <c r="N36" s="442" t="e">
        <f>M36/I36*100</f>
        <v>#DIV/0!</v>
      </c>
      <c r="O36" s="435">
        <f>SUM(O12:O35)</f>
        <v>0</v>
      </c>
      <c r="P36" s="442" t="e">
        <f>O36/I36*100</f>
        <v>#DIV/0!</v>
      </c>
    </row>
    <row r="37" spans="1:16" ht="18.75" customHeight="1" thickBot="1" x14ac:dyDescent="0.3">
      <c r="A37" s="355" t="s">
        <v>821</v>
      </c>
      <c r="B37" s="436"/>
      <c r="C37" s="436"/>
      <c r="D37" s="436"/>
      <c r="E37" s="287">
        <v>270</v>
      </c>
      <c r="F37" s="287">
        <v>843</v>
      </c>
      <c r="G37" s="443"/>
      <c r="H37" s="444"/>
      <c r="I37" s="443"/>
      <c r="J37" s="444"/>
      <c r="K37" s="443"/>
      <c r="L37" s="444"/>
      <c r="M37" s="443"/>
      <c r="N37" s="444"/>
      <c r="O37" s="443"/>
      <c r="P37" s="445"/>
    </row>
    <row r="38" spans="1:16" x14ac:dyDescent="0.25">
      <c r="B38" s="69"/>
      <c r="C38" s="69"/>
      <c r="D38" s="69"/>
    </row>
    <row r="39" spans="1:16" x14ac:dyDescent="0.25">
      <c r="A39" s="727" t="s">
        <v>411</v>
      </c>
      <c r="B39" s="727"/>
      <c r="C39" s="727"/>
      <c r="D39" s="727"/>
      <c r="E39" s="727"/>
      <c r="F39" s="727"/>
      <c r="G39" s="727"/>
      <c r="H39" s="727"/>
      <c r="I39" s="727"/>
      <c r="J39" s="727"/>
      <c r="K39" s="727"/>
    </row>
    <row r="40" spans="1:16" x14ac:dyDescent="0.25">
      <c r="A40" s="727" t="s">
        <v>822</v>
      </c>
      <c r="B40" s="1006" t="s">
        <v>823</v>
      </c>
      <c r="C40" s="727"/>
      <c r="D40" s="727"/>
      <c r="E40" s="727"/>
      <c r="F40" s="727"/>
      <c r="G40" s="727"/>
      <c r="H40" s="727"/>
      <c r="I40" s="727"/>
      <c r="J40" s="727"/>
      <c r="K40" s="727"/>
    </row>
    <row r="41" spans="1:16" x14ac:dyDescent="0.25">
      <c r="A41" s="727"/>
      <c r="B41" s="1006" t="s">
        <v>824</v>
      </c>
      <c r="C41" s="727"/>
      <c r="D41" s="727"/>
      <c r="E41" s="727"/>
      <c r="F41" s="727"/>
      <c r="G41" s="727"/>
      <c r="H41" s="727"/>
      <c r="I41" s="727"/>
      <c r="J41" s="727"/>
      <c r="K41" s="727"/>
    </row>
    <row r="42" spans="1:16" s="727" customFormat="1" ht="12.75" x14ac:dyDescent="0.25">
      <c r="B42" s="727" t="s">
        <v>825</v>
      </c>
    </row>
  </sheetData>
  <mergeCells count="15">
    <mergeCell ref="A3:P3"/>
    <mergeCell ref="A7:A10"/>
    <mergeCell ref="B7:B10"/>
    <mergeCell ref="C7:C10"/>
    <mergeCell ref="D7:D10"/>
    <mergeCell ref="E7:F9"/>
    <mergeCell ref="G7:P7"/>
    <mergeCell ref="G8:J8"/>
    <mergeCell ref="K8:N8"/>
    <mergeCell ref="O8:P8"/>
    <mergeCell ref="G9:H9"/>
    <mergeCell ref="I9:J9"/>
    <mergeCell ref="K9:L9"/>
    <mergeCell ref="M9:N9"/>
    <mergeCell ref="O9:P9"/>
  </mergeCells>
  <pageMargins left="0.75" right="0.75" top="1" bottom="1" header="0.5" footer="0.5"/>
  <pageSetup paperSize="9" scale="62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1145B-212C-480C-9D76-648E7E8BA856}">
  <sheetPr codeName="Sheet59">
    <tabColor rgb="FF92D050"/>
    <pageSetUpPr fitToPage="1"/>
  </sheetPr>
  <dimension ref="A1:O40"/>
  <sheetViews>
    <sheetView zoomScale="90" zoomScaleNormal="90" workbookViewId="0">
      <selection activeCell="N28" sqref="N28"/>
    </sheetView>
  </sheetViews>
  <sheetFormatPr defaultColWidth="10.7109375" defaultRowHeight="15" x14ac:dyDescent="0.25"/>
  <cols>
    <col min="1" max="1" width="5.7109375" style="70" customWidth="1"/>
    <col min="2" max="3" width="23.7109375" style="70" customWidth="1"/>
    <col min="4" max="4" width="14.140625" style="70" customWidth="1"/>
    <col min="5" max="7" width="11.7109375" style="70" customWidth="1"/>
    <col min="8" max="8" width="23.85546875" style="70" bestFit="1" customWidth="1"/>
    <col min="9" max="9" width="11.7109375" style="70" customWidth="1"/>
    <col min="10" max="12" width="8.7109375" style="70" customWidth="1"/>
    <col min="13" max="244" width="9.140625" style="70" customWidth="1"/>
    <col min="245" max="245" width="5.7109375" style="70" customWidth="1"/>
    <col min="246" max="246" width="20.7109375" style="70" customWidth="1"/>
    <col min="247" max="247" width="20.42578125" style="70" customWidth="1"/>
    <col min="248" max="256" width="10.7109375" style="70"/>
    <col min="257" max="257" width="5.7109375" style="70" customWidth="1"/>
    <col min="258" max="259" width="23.7109375" style="70" customWidth="1"/>
    <col min="260" max="260" width="14.140625" style="70" customWidth="1"/>
    <col min="261" max="265" width="11.7109375" style="70" customWidth="1"/>
    <col min="266" max="268" width="8.7109375" style="70" customWidth="1"/>
    <col min="269" max="500" width="9.140625" style="70" customWidth="1"/>
    <col min="501" max="501" width="5.7109375" style="70" customWidth="1"/>
    <col min="502" max="502" width="20.7109375" style="70" customWidth="1"/>
    <col min="503" max="503" width="20.42578125" style="70" customWidth="1"/>
    <col min="504" max="512" width="10.7109375" style="70"/>
    <col min="513" max="513" width="5.7109375" style="70" customWidth="1"/>
    <col min="514" max="515" width="23.7109375" style="70" customWidth="1"/>
    <col min="516" max="516" width="14.140625" style="70" customWidth="1"/>
    <col min="517" max="521" width="11.7109375" style="70" customWidth="1"/>
    <col min="522" max="524" width="8.7109375" style="70" customWidth="1"/>
    <col min="525" max="756" width="9.140625" style="70" customWidth="1"/>
    <col min="757" max="757" width="5.7109375" style="70" customWidth="1"/>
    <col min="758" max="758" width="20.7109375" style="70" customWidth="1"/>
    <col min="759" max="759" width="20.42578125" style="70" customWidth="1"/>
    <col min="760" max="768" width="10.7109375" style="70"/>
    <col min="769" max="769" width="5.7109375" style="70" customWidth="1"/>
    <col min="770" max="771" width="23.7109375" style="70" customWidth="1"/>
    <col min="772" max="772" width="14.140625" style="70" customWidth="1"/>
    <col min="773" max="777" width="11.7109375" style="70" customWidth="1"/>
    <col min="778" max="780" width="8.7109375" style="70" customWidth="1"/>
    <col min="781" max="1012" width="9.140625" style="70" customWidth="1"/>
    <col min="1013" max="1013" width="5.7109375" style="70" customWidth="1"/>
    <col min="1014" max="1014" width="20.7109375" style="70" customWidth="1"/>
    <col min="1015" max="1015" width="20.42578125" style="70" customWidth="1"/>
    <col min="1016" max="1024" width="10.7109375" style="70"/>
    <col min="1025" max="1025" width="5.7109375" style="70" customWidth="1"/>
    <col min="1026" max="1027" width="23.7109375" style="70" customWidth="1"/>
    <col min="1028" max="1028" width="14.140625" style="70" customWidth="1"/>
    <col min="1029" max="1033" width="11.7109375" style="70" customWidth="1"/>
    <col min="1034" max="1036" width="8.7109375" style="70" customWidth="1"/>
    <col min="1037" max="1268" width="9.140625" style="70" customWidth="1"/>
    <col min="1269" max="1269" width="5.7109375" style="70" customWidth="1"/>
    <col min="1270" max="1270" width="20.7109375" style="70" customWidth="1"/>
    <col min="1271" max="1271" width="20.42578125" style="70" customWidth="1"/>
    <col min="1272" max="1280" width="10.7109375" style="70"/>
    <col min="1281" max="1281" width="5.7109375" style="70" customWidth="1"/>
    <col min="1282" max="1283" width="23.7109375" style="70" customWidth="1"/>
    <col min="1284" max="1284" width="14.140625" style="70" customWidth="1"/>
    <col min="1285" max="1289" width="11.7109375" style="70" customWidth="1"/>
    <col min="1290" max="1292" width="8.7109375" style="70" customWidth="1"/>
    <col min="1293" max="1524" width="9.140625" style="70" customWidth="1"/>
    <col min="1525" max="1525" width="5.7109375" style="70" customWidth="1"/>
    <col min="1526" max="1526" width="20.7109375" style="70" customWidth="1"/>
    <col min="1527" max="1527" width="20.42578125" style="70" customWidth="1"/>
    <col min="1528" max="1536" width="10.7109375" style="70"/>
    <col min="1537" max="1537" width="5.7109375" style="70" customWidth="1"/>
    <col min="1538" max="1539" width="23.7109375" style="70" customWidth="1"/>
    <col min="1540" max="1540" width="14.140625" style="70" customWidth="1"/>
    <col min="1541" max="1545" width="11.7109375" style="70" customWidth="1"/>
    <col min="1546" max="1548" width="8.7109375" style="70" customWidth="1"/>
    <col min="1549" max="1780" width="9.140625" style="70" customWidth="1"/>
    <col min="1781" max="1781" width="5.7109375" style="70" customWidth="1"/>
    <col min="1782" max="1782" width="20.7109375" style="70" customWidth="1"/>
    <col min="1783" max="1783" width="20.42578125" style="70" customWidth="1"/>
    <col min="1784" max="1792" width="10.7109375" style="70"/>
    <col min="1793" max="1793" width="5.7109375" style="70" customWidth="1"/>
    <col min="1794" max="1795" width="23.7109375" style="70" customWidth="1"/>
    <col min="1796" max="1796" width="14.140625" style="70" customWidth="1"/>
    <col min="1797" max="1801" width="11.7109375" style="70" customWidth="1"/>
    <col min="1802" max="1804" width="8.7109375" style="70" customWidth="1"/>
    <col min="1805" max="2036" width="9.140625" style="70" customWidth="1"/>
    <col min="2037" max="2037" width="5.7109375" style="70" customWidth="1"/>
    <col min="2038" max="2038" width="20.7109375" style="70" customWidth="1"/>
    <col min="2039" max="2039" width="20.42578125" style="70" customWidth="1"/>
    <col min="2040" max="2048" width="10.7109375" style="70"/>
    <col min="2049" max="2049" width="5.7109375" style="70" customWidth="1"/>
    <col min="2050" max="2051" width="23.7109375" style="70" customWidth="1"/>
    <col min="2052" max="2052" width="14.140625" style="70" customWidth="1"/>
    <col min="2053" max="2057" width="11.7109375" style="70" customWidth="1"/>
    <col min="2058" max="2060" width="8.7109375" style="70" customWidth="1"/>
    <col min="2061" max="2292" width="9.140625" style="70" customWidth="1"/>
    <col min="2293" max="2293" width="5.7109375" style="70" customWidth="1"/>
    <col min="2294" max="2294" width="20.7109375" style="70" customWidth="1"/>
    <col min="2295" max="2295" width="20.42578125" style="70" customWidth="1"/>
    <col min="2296" max="2304" width="10.7109375" style="70"/>
    <col min="2305" max="2305" width="5.7109375" style="70" customWidth="1"/>
    <col min="2306" max="2307" width="23.7109375" style="70" customWidth="1"/>
    <col min="2308" max="2308" width="14.140625" style="70" customWidth="1"/>
    <col min="2309" max="2313" width="11.7109375" style="70" customWidth="1"/>
    <col min="2314" max="2316" width="8.7109375" style="70" customWidth="1"/>
    <col min="2317" max="2548" width="9.140625" style="70" customWidth="1"/>
    <col min="2549" max="2549" width="5.7109375" style="70" customWidth="1"/>
    <col min="2550" max="2550" width="20.7109375" style="70" customWidth="1"/>
    <col min="2551" max="2551" width="20.42578125" style="70" customWidth="1"/>
    <col min="2552" max="2560" width="10.7109375" style="70"/>
    <col min="2561" max="2561" width="5.7109375" style="70" customWidth="1"/>
    <col min="2562" max="2563" width="23.7109375" style="70" customWidth="1"/>
    <col min="2564" max="2564" width="14.140625" style="70" customWidth="1"/>
    <col min="2565" max="2569" width="11.7109375" style="70" customWidth="1"/>
    <col min="2570" max="2572" width="8.7109375" style="70" customWidth="1"/>
    <col min="2573" max="2804" width="9.140625" style="70" customWidth="1"/>
    <col min="2805" max="2805" width="5.7109375" style="70" customWidth="1"/>
    <col min="2806" max="2806" width="20.7109375" style="70" customWidth="1"/>
    <col min="2807" max="2807" width="20.42578125" style="70" customWidth="1"/>
    <col min="2808" max="2816" width="10.7109375" style="70"/>
    <col min="2817" max="2817" width="5.7109375" style="70" customWidth="1"/>
    <col min="2818" max="2819" width="23.7109375" style="70" customWidth="1"/>
    <col min="2820" max="2820" width="14.140625" style="70" customWidth="1"/>
    <col min="2821" max="2825" width="11.7109375" style="70" customWidth="1"/>
    <col min="2826" max="2828" width="8.7109375" style="70" customWidth="1"/>
    <col min="2829" max="3060" width="9.140625" style="70" customWidth="1"/>
    <col min="3061" max="3061" width="5.7109375" style="70" customWidth="1"/>
    <col min="3062" max="3062" width="20.7109375" style="70" customWidth="1"/>
    <col min="3063" max="3063" width="20.42578125" style="70" customWidth="1"/>
    <col min="3064" max="3072" width="10.7109375" style="70"/>
    <col min="3073" max="3073" width="5.7109375" style="70" customWidth="1"/>
    <col min="3074" max="3075" width="23.7109375" style="70" customWidth="1"/>
    <col min="3076" max="3076" width="14.140625" style="70" customWidth="1"/>
    <col min="3077" max="3081" width="11.7109375" style="70" customWidth="1"/>
    <col min="3082" max="3084" width="8.7109375" style="70" customWidth="1"/>
    <col min="3085" max="3316" width="9.140625" style="70" customWidth="1"/>
    <col min="3317" max="3317" width="5.7109375" style="70" customWidth="1"/>
    <col min="3318" max="3318" width="20.7109375" style="70" customWidth="1"/>
    <col min="3319" max="3319" width="20.42578125" style="70" customWidth="1"/>
    <col min="3320" max="3328" width="10.7109375" style="70"/>
    <col min="3329" max="3329" width="5.7109375" style="70" customWidth="1"/>
    <col min="3330" max="3331" width="23.7109375" style="70" customWidth="1"/>
    <col min="3332" max="3332" width="14.140625" style="70" customWidth="1"/>
    <col min="3333" max="3337" width="11.7109375" style="70" customWidth="1"/>
    <col min="3338" max="3340" width="8.7109375" style="70" customWidth="1"/>
    <col min="3341" max="3572" width="9.140625" style="70" customWidth="1"/>
    <col min="3573" max="3573" width="5.7109375" style="70" customWidth="1"/>
    <col min="3574" max="3574" width="20.7109375" style="70" customWidth="1"/>
    <col min="3575" max="3575" width="20.42578125" style="70" customWidth="1"/>
    <col min="3576" max="3584" width="10.7109375" style="70"/>
    <col min="3585" max="3585" width="5.7109375" style="70" customWidth="1"/>
    <col min="3586" max="3587" width="23.7109375" style="70" customWidth="1"/>
    <col min="3588" max="3588" width="14.140625" style="70" customWidth="1"/>
    <col min="3589" max="3593" width="11.7109375" style="70" customWidth="1"/>
    <col min="3594" max="3596" width="8.7109375" style="70" customWidth="1"/>
    <col min="3597" max="3828" width="9.140625" style="70" customWidth="1"/>
    <col min="3829" max="3829" width="5.7109375" style="70" customWidth="1"/>
    <col min="3830" max="3830" width="20.7109375" style="70" customWidth="1"/>
    <col min="3831" max="3831" width="20.42578125" style="70" customWidth="1"/>
    <col min="3832" max="3840" width="10.7109375" style="70"/>
    <col min="3841" max="3841" width="5.7109375" style="70" customWidth="1"/>
    <col min="3842" max="3843" width="23.7109375" style="70" customWidth="1"/>
    <col min="3844" max="3844" width="14.140625" style="70" customWidth="1"/>
    <col min="3845" max="3849" width="11.7109375" style="70" customWidth="1"/>
    <col min="3850" max="3852" width="8.7109375" style="70" customWidth="1"/>
    <col min="3853" max="4084" width="9.140625" style="70" customWidth="1"/>
    <col min="4085" max="4085" width="5.7109375" style="70" customWidth="1"/>
    <col min="4086" max="4086" width="20.7109375" style="70" customWidth="1"/>
    <col min="4087" max="4087" width="20.42578125" style="70" customWidth="1"/>
    <col min="4088" max="4096" width="10.7109375" style="70"/>
    <col min="4097" max="4097" width="5.7109375" style="70" customWidth="1"/>
    <col min="4098" max="4099" width="23.7109375" style="70" customWidth="1"/>
    <col min="4100" max="4100" width="14.140625" style="70" customWidth="1"/>
    <col min="4101" max="4105" width="11.7109375" style="70" customWidth="1"/>
    <col min="4106" max="4108" width="8.7109375" style="70" customWidth="1"/>
    <col min="4109" max="4340" width="9.140625" style="70" customWidth="1"/>
    <col min="4341" max="4341" width="5.7109375" style="70" customWidth="1"/>
    <col min="4342" max="4342" width="20.7109375" style="70" customWidth="1"/>
    <col min="4343" max="4343" width="20.42578125" style="70" customWidth="1"/>
    <col min="4344" max="4352" width="10.7109375" style="70"/>
    <col min="4353" max="4353" width="5.7109375" style="70" customWidth="1"/>
    <col min="4354" max="4355" width="23.7109375" style="70" customWidth="1"/>
    <col min="4356" max="4356" width="14.140625" style="70" customWidth="1"/>
    <col min="4357" max="4361" width="11.7109375" style="70" customWidth="1"/>
    <col min="4362" max="4364" width="8.7109375" style="70" customWidth="1"/>
    <col min="4365" max="4596" width="9.140625" style="70" customWidth="1"/>
    <col min="4597" max="4597" width="5.7109375" style="70" customWidth="1"/>
    <col min="4598" max="4598" width="20.7109375" style="70" customWidth="1"/>
    <col min="4599" max="4599" width="20.42578125" style="70" customWidth="1"/>
    <col min="4600" max="4608" width="10.7109375" style="70"/>
    <col min="4609" max="4609" width="5.7109375" style="70" customWidth="1"/>
    <col min="4610" max="4611" width="23.7109375" style="70" customWidth="1"/>
    <col min="4612" max="4612" width="14.140625" style="70" customWidth="1"/>
    <col min="4613" max="4617" width="11.7109375" style="70" customWidth="1"/>
    <col min="4618" max="4620" width="8.7109375" style="70" customWidth="1"/>
    <col min="4621" max="4852" width="9.140625" style="70" customWidth="1"/>
    <col min="4853" max="4853" width="5.7109375" style="70" customWidth="1"/>
    <col min="4854" max="4854" width="20.7109375" style="70" customWidth="1"/>
    <col min="4855" max="4855" width="20.42578125" style="70" customWidth="1"/>
    <col min="4856" max="4864" width="10.7109375" style="70"/>
    <col min="4865" max="4865" width="5.7109375" style="70" customWidth="1"/>
    <col min="4866" max="4867" width="23.7109375" style="70" customWidth="1"/>
    <col min="4868" max="4868" width="14.140625" style="70" customWidth="1"/>
    <col min="4869" max="4873" width="11.7109375" style="70" customWidth="1"/>
    <col min="4874" max="4876" width="8.7109375" style="70" customWidth="1"/>
    <col min="4877" max="5108" width="9.140625" style="70" customWidth="1"/>
    <col min="5109" max="5109" width="5.7109375" style="70" customWidth="1"/>
    <col min="5110" max="5110" width="20.7109375" style="70" customWidth="1"/>
    <col min="5111" max="5111" width="20.42578125" style="70" customWidth="1"/>
    <col min="5112" max="5120" width="10.7109375" style="70"/>
    <col min="5121" max="5121" width="5.7109375" style="70" customWidth="1"/>
    <col min="5122" max="5123" width="23.7109375" style="70" customWidth="1"/>
    <col min="5124" max="5124" width="14.140625" style="70" customWidth="1"/>
    <col min="5125" max="5129" width="11.7109375" style="70" customWidth="1"/>
    <col min="5130" max="5132" width="8.7109375" style="70" customWidth="1"/>
    <col min="5133" max="5364" width="9.140625" style="70" customWidth="1"/>
    <col min="5365" max="5365" width="5.7109375" style="70" customWidth="1"/>
    <col min="5366" max="5366" width="20.7109375" style="70" customWidth="1"/>
    <col min="5367" max="5367" width="20.42578125" style="70" customWidth="1"/>
    <col min="5368" max="5376" width="10.7109375" style="70"/>
    <col min="5377" max="5377" width="5.7109375" style="70" customWidth="1"/>
    <col min="5378" max="5379" width="23.7109375" style="70" customWidth="1"/>
    <col min="5380" max="5380" width="14.140625" style="70" customWidth="1"/>
    <col min="5381" max="5385" width="11.7109375" style="70" customWidth="1"/>
    <col min="5386" max="5388" width="8.7109375" style="70" customWidth="1"/>
    <col min="5389" max="5620" width="9.140625" style="70" customWidth="1"/>
    <col min="5621" max="5621" width="5.7109375" style="70" customWidth="1"/>
    <col min="5622" max="5622" width="20.7109375" style="70" customWidth="1"/>
    <col min="5623" max="5623" width="20.42578125" style="70" customWidth="1"/>
    <col min="5624" max="5632" width="10.7109375" style="70"/>
    <col min="5633" max="5633" width="5.7109375" style="70" customWidth="1"/>
    <col min="5634" max="5635" width="23.7109375" style="70" customWidth="1"/>
    <col min="5636" max="5636" width="14.140625" style="70" customWidth="1"/>
    <col min="5637" max="5641" width="11.7109375" style="70" customWidth="1"/>
    <col min="5642" max="5644" width="8.7109375" style="70" customWidth="1"/>
    <col min="5645" max="5876" width="9.140625" style="70" customWidth="1"/>
    <col min="5877" max="5877" width="5.7109375" style="70" customWidth="1"/>
    <col min="5878" max="5878" width="20.7109375" style="70" customWidth="1"/>
    <col min="5879" max="5879" width="20.42578125" style="70" customWidth="1"/>
    <col min="5880" max="5888" width="10.7109375" style="70"/>
    <col min="5889" max="5889" width="5.7109375" style="70" customWidth="1"/>
    <col min="5890" max="5891" width="23.7109375" style="70" customWidth="1"/>
    <col min="5892" max="5892" width="14.140625" style="70" customWidth="1"/>
    <col min="5893" max="5897" width="11.7109375" style="70" customWidth="1"/>
    <col min="5898" max="5900" width="8.7109375" style="70" customWidth="1"/>
    <col min="5901" max="6132" width="9.140625" style="70" customWidth="1"/>
    <col min="6133" max="6133" width="5.7109375" style="70" customWidth="1"/>
    <col min="6134" max="6134" width="20.7109375" style="70" customWidth="1"/>
    <col min="6135" max="6135" width="20.42578125" style="70" customWidth="1"/>
    <col min="6136" max="6144" width="10.7109375" style="70"/>
    <col min="6145" max="6145" width="5.7109375" style="70" customWidth="1"/>
    <col min="6146" max="6147" width="23.7109375" style="70" customWidth="1"/>
    <col min="6148" max="6148" width="14.140625" style="70" customWidth="1"/>
    <col min="6149" max="6153" width="11.7109375" style="70" customWidth="1"/>
    <col min="6154" max="6156" width="8.7109375" style="70" customWidth="1"/>
    <col min="6157" max="6388" width="9.140625" style="70" customWidth="1"/>
    <col min="6389" max="6389" width="5.7109375" style="70" customWidth="1"/>
    <col min="6390" max="6390" width="20.7109375" style="70" customWidth="1"/>
    <col min="6391" max="6391" width="20.42578125" style="70" customWidth="1"/>
    <col min="6392" max="6400" width="10.7109375" style="70"/>
    <col min="6401" max="6401" width="5.7109375" style="70" customWidth="1"/>
    <col min="6402" max="6403" width="23.7109375" style="70" customWidth="1"/>
    <col min="6404" max="6404" width="14.140625" style="70" customWidth="1"/>
    <col min="6405" max="6409" width="11.7109375" style="70" customWidth="1"/>
    <col min="6410" max="6412" width="8.7109375" style="70" customWidth="1"/>
    <col min="6413" max="6644" width="9.140625" style="70" customWidth="1"/>
    <col min="6645" max="6645" width="5.7109375" style="70" customWidth="1"/>
    <col min="6646" max="6646" width="20.7109375" style="70" customWidth="1"/>
    <col min="6647" max="6647" width="20.42578125" style="70" customWidth="1"/>
    <col min="6648" max="6656" width="10.7109375" style="70"/>
    <col min="6657" max="6657" width="5.7109375" style="70" customWidth="1"/>
    <col min="6658" max="6659" width="23.7109375" style="70" customWidth="1"/>
    <col min="6660" max="6660" width="14.140625" style="70" customWidth="1"/>
    <col min="6661" max="6665" width="11.7109375" style="70" customWidth="1"/>
    <col min="6666" max="6668" width="8.7109375" style="70" customWidth="1"/>
    <col min="6669" max="6900" width="9.140625" style="70" customWidth="1"/>
    <col min="6901" max="6901" width="5.7109375" style="70" customWidth="1"/>
    <col min="6902" max="6902" width="20.7109375" style="70" customWidth="1"/>
    <col min="6903" max="6903" width="20.42578125" style="70" customWidth="1"/>
    <col min="6904" max="6912" width="10.7109375" style="70"/>
    <col min="6913" max="6913" width="5.7109375" style="70" customWidth="1"/>
    <col min="6914" max="6915" width="23.7109375" style="70" customWidth="1"/>
    <col min="6916" max="6916" width="14.140625" style="70" customWidth="1"/>
    <col min="6917" max="6921" width="11.7109375" style="70" customWidth="1"/>
    <col min="6922" max="6924" width="8.7109375" style="70" customWidth="1"/>
    <col min="6925" max="7156" width="9.140625" style="70" customWidth="1"/>
    <col min="7157" max="7157" width="5.7109375" style="70" customWidth="1"/>
    <col min="7158" max="7158" width="20.7109375" style="70" customWidth="1"/>
    <col min="7159" max="7159" width="20.42578125" style="70" customWidth="1"/>
    <col min="7160" max="7168" width="10.7109375" style="70"/>
    <col min="7169" max="7169" width="5.7109375" style="70" customWidth="1"/>
    <col min="7170" max="7171" width="23.7109375" style="70" customWidth="1"/>
    <col min="7172" max="7172" width="14.140625" style="70" customWidth="1"/>
    <col min="7173" max="7177" width="11.7109375" style="70" customWidth="1"/>
    <col min="7178" max="7180" width="8.7109375" style="70" customWidth="1"/>
    <col min="7181" max="7412" width="9.140625" style="70" customWidth="1"/>
    <col min="7413" max="7413" width="5.7109375" style="70" customWidth="1"/>
    <col min="7414" max="7414" width="20.7109375" style="70" customWidth="1"/>
    <col min="7415" max="7415" width="20.42578125" style="70" customWidth="1"/>
    <col min="7416" max="7424" width="10.7109375" style="70"/>
    <col min="7425" max="7425" width="5.7109375" style="70" customWidth="1"/>
    <col min="7426" max="7427" width="23.7109375" style="70" customWidth="1"/>
    <col min="7428" max="7428" width="14.140625" style="70" customWidth="1"/>
    <col min="7429" max="7433" width="11.7109375" style="70" customWidth="1"/>
    <col min="7434" max="7436" width="8.7109375" style="70" customWidth="1"/>
    <col min="7437" max="7668" width="9.140625" style="70" customWidth="1"/>
    <col min="7669" max="7669" width="5.7109375" style="70" customWidth="1"/>
    <col min="7670" max="7670" width="20.7109375" style="70" customWidth="1"/>
    <col min="7671" max="7671" width="20.42578125" style="70" customWidth="1"/>
    <col min="7672" max="7680" width="10.7109375" style="70"/>
    <col min="7681" max="7681" width="5.7109375" style="70" customWidth="1"/>
    <col min="7682" max="7683" width="23.7109375" style="70" customWidth="1"/>
    <col min="7684" max="7684" width="14.140625" style="70" customWidth="1"/>
    <col min="7685" max="7689" width="11.7109375" style="70" customWidth="1"/>
    <col min="7690" max="7692" width="8.7109375" style="70" customWidth="1"/>
    <col min="7693" max="7924" width="9.140625" style="70" customWidth="1"/>
    <col min="7925" max="7925" width="5.7109375" style="70" customWidth="1"/>
    <col min="7926" max="7926" width="20.7109375" style="70" customWidth="1"/>
    <col min="7927" max="7927" width="20.42578125" style="70" customWidth="1"/>
    <col min="7928" max="7936" width="10.7109375" style="70"/>
    <col min="7937" max="7937" width="5.7109375" style="70" customWidth="1"/>
    <col min="7938" max="7939" width="23.7109375" style="70" customWidth="1"/>
    <col min="7940" max="7940" width="14.140625" style="70" customWidth="1"/>
    <col min="7941" max="7945" width="11.7109375" style="70" customWidth="1"/>
    <col min="7946" max="7948" width="8.7109375" style="70" customWidth="1"/>
    <col min="7949" max="8180" width="9.140625" style="70" customWidth="1"/>
    <col min="8181" max="8181" width="5.7109375" style="70" customWidth="1"/>
    <col min="8182" max="8182" width="20.7109375" style="70" customWidth="1"/>
    <col min="8183" max="8183" width="20.42578125" style="70" customWidth="1"/>
    <col min="8184" max="8192" width="10.7109375" style="70"/>
    <col min="8193" max="8193" width="5.7109375" style="70" customWidth="1"/>
    <col min="8194" max="8195" width="23.7109375" style="70" customWidth="1"/>
    <col min="8196" max="8196" width="14.140625" style="70" customWidth="1"/>
    <col min="8197" max="8201" width="11.7109375" style="70" customWidth="1"/>
    <col min="8202" max="8204" width="8.7109375" style="70" customWidth="1"/>
    <col min="8205" max="8436" width="9.140625" style="70" customWidth="1"/>
    <col min="8437" max="8437" width="5.7109375" style="70" customWidth="1"/>
    <col min="8438" max="8438" width="20.7109375" style="70" customWidth="1"/>
    <col min="8439" max="8439" width="20.42578125" style="70" customWidth="1"/>
    <col min="8440" max="8448" width="10.7109375" style="70"/>
    <col min="8449" max="8449" width="5.7109375" style="70" customWidth="1"/>
    <col min="8450" max="8451" width="23.7109375" style="70" customWidth="1"/>
    <col min="8452" max="8452" width="14.140625" style="70" customWidth="1"/>
    <col min="8453" max="8457" width="11.7109375" style="70" customWidth="1"/>
    <col min="8458" max="8460" width="8.7109375" style="70" customWidth="1"/>
    <col min="8461" max="8692" width="9.140625" style="70" customWidth="1"/>
    <col min="8693" max="8693" width="5.7109375" style="70" customWidth="1"/>
    <col min="8694" max="8694" width="20.7109375" style="70" customWidth="1"/>
    <col min="8695" max="8695" width="20.42578125" style="70" customWidth="1"/>
    <col min="8696" max="8704" width="10.7109375" style="70"/>
    <col min="8705" max="8705" width="5.7109375" style="70" customWidth="1"/>
    <col min="8706" max="8707" width="23.7109375" style="70" customWidth="1"/>
    <col min="8708" max="8708" width="14.140625" style="70" customWidth="1"/>
    <col min="8709" max="8713" width="11.7109375" style="70" customWidth="1"/>
    <col min="8714" max="8716" width="8.7109375" style="70" customWidth="1"/>
    <col min="8717" max="8948" width="9.140625" style="70" customWidth="1"/>
    <col min="8949" max="8949" width="5.7109375" style="70" customWidth="1"/>
    <col min="8950" max="8950" width="20.7109375" style="70" customWidth="1"/>
    <col min="8951" max="8951" width="20.42578125" style="70" customWidth="1"/>
    <col min="8952" max="8960" width="10.7109375" style="70"/>
    <col min="8961" max="8961" width="5.7109375" style="70" customWidth="1"/>
    <col min="8962" max="8963" width="23.7109375" style="70" customWidth="1"/>
    <col min="8964" max="8964" width="14.140625" style="70" customWidth="1"/>
    <col min="8965" max="8969" width="11.7109375" style="70" customWidth="1"/>
    <col min="8970" max="8972" width="8.7109375" style="70" customWidth="1"/>
    <col min="8973" max="9204" width="9.140625" style="70" customWidth="1"/>
    <col min="9205" max="9205" width="5.7109375" style="70" customWidth="1"/>
    <col min="9206" max="9206" width="20.7109375" style="70" customWidth="1"/>
    <col min="9207" max="9207" width="20.42578125" style="70" customWidth="1"/>
    <col min="9208" max="9216" width="10.7109375" style="70"/>
    <col min="9217" max="9217" width="5.7109375" style="70" customWidth="1"/>
    <col min="9218" max="9219" width="23.7109375" style="70" customWidth="1"/>
    <col min="9220" max="9220" width="14.140625" style="70" customWidth="1"/>
    <col min="9221" max="9225" width="11.7109375" style="70" customWidth="1"/>
    <col min="9226" max="9228" width="8.7109375" style="70" customWidth="1"/>
    <col min="9229" max="9460" width="9.140625" style="70" customWidth="1"/>
    <col min="9461" max="9461" width="5.7109375" style="70" customWidth="1"/>
    <col min="9462" max="9462" width="20.7109375" style="70" customWidth="1"/>
    <col min="9463" max="9463" width="20.42578125" style="70" customWidth="1"/>
    <col min="9464" max="9472" width="10.7109375" style="70"/>
    <col min="9473" max="9473" width="5.7109375" style="70" customWidth="1"/>
    <col min="9474" max="9475" width="23.7109375" style="70" customWidth="1"/>
    <col min="9476" max="9476" width="14.140625" style="70" customWidth="1"/>
    <col min="9477" max="9481" width="11.7109375" style="70" customWidth="1"/>
    <col min="9482" max="9484" width="8.7109375" style="70" customWidth="1"/>
    <col min="9485" max="9716" width="9.140625" style="70" customWidth="1"/>
    <col min="9717" max="9717" width="5.7109375" style="70" customWidth="1"/>
    <col min="9718" max="9718" width="20.7109375" style="70" customWidth="1"/>
    <col min="9719" max="9719" width="20.42578125" style="70" customWidth="1"/>
    <col min="9720" max="9728" width="10.7109375" style="70"/>
    <col min="9729" max="9729" width="5.7109375" style="70" customWidth="1"/>
    <col min="9730" max="9731" width="23.7109375" style="70" customWidth="1"/>
    <col min="9732" max="9732" width="14.140625" style="70" customWidth="1"/>
    <col min="9733" max="9737" width="11.7109375" style="70" customWidth="1"/>
    <col min="9738" max="9740" width="8.7109375" style="70" customWidth="1"/>
    <col min="9741" max="9972" width="9.140625" style="70" customWidth="1"/>
    <col min="9973" max="9973" width="5.7109375" style="70" customWidth="1"/>
    <col min="9974" max="9974" width="20.7109375" style="70" customWidth="1"/>
    <col min="9975" max="9975" width="20.42578125" style="70" customWidth="1"/>
    <col min="9976" max="9984" width="10.7109375" style="70"/>
    <col min="9985" max="9985" width="5.7109375" style="70" customWidth="1"/>
    <col min="9986" max="9987" width="23.7109375" style="70" customWidth="1"/>
    <col min="9988" max="9988" width="14.140625" style="70" customWidth="1"/>
    <col min="9989" max="9993" width="11.7109375" style="70" customWidth="1"/>
    <col min="9994" max="9996" width="8.7109375" style="70" customWidth="1"/>
    <col min="9997" max="10228" width="9.140625" style="70" customWidth="1"/>
    <col min="10229" max="10229" width="5.7109375" style="70" customWidth="1"/>
    <col min="10230" max="10230" width="20.7109375" style="70" customWidth="1"/>
    <col min="10231" max="10231" width="20.42578125" style="70" customWidth="1"/>
    <col min="10232" max="10240" width="10.7109375" style="70"/>
    <col min="10241" max="10241" width="5.7109375" style="70" customWidth="1"/>
    <col min="10242" max="10243" width="23.7109375" style="70" customWidth="1"/>
    <col min="10244" max="10244" width="14.140625" style="70" customWidth="1"/>
    <col min="10245" max="10249" width="11.7109375" style="70" customWidth="1"/>
    <col min="10250" max="10252" width="8.7109375" style="70" customWidth="1"/>
    <col min="10253" max="10484" width="9.140625" style="70" customWidth="1"/>
    <col min="10485" max="10485" width="5.7109375" style="70" customWidth="1"/>
    <col min="10486" max="10486" width="20.7109375" style="70" customWidth="1"/>
    <col min="10487" max="10487" width="20.42578125" style="70" customWidth="1"/>
    <col min="10488" max="10496" width="10.7109375" style="70"/>
    <col min="10497" max="10497" width="5.7109375" style="70" customWidth="1"/>
    <col min="10498" max="10499" width="23.7109375" style="70" customWidth="1"/>
    <col min="10500" max="10500" width="14.140625" style="70" customWidth="1"/>
    <col min="10501" max="10505" width="11.7109375" style="70" customWidth="1"/>
    <col min="10506" max="10508" width="8.7109375" style="70" customWidth="1"/>
    <col min="10509" max="10740" width="9.140625" style="70" customWidth="1"/>
    <col min="10741" max="10741" width="5.7109375" style="70" customWidth="1"/>
    <col min="10742" max="10742" width="20.7109375" style="70" customWidth="1"/>
    <col min="10743" max="10743" width="20.42578125" style="70" customWidth="1"/>
    <col min="10744" max="10752" width="10.7109375" style="70"/>
    <col min="10753" max="10753" width="5.7109375" style="70" customWidth="1"/>
    <col min="10754" max="10755" width="23.7109375" style="70" customWidth="1"/>
    <col min="10756" max="10756" width="14.140625" style="70" customWidth="1"/>
    <col min="10757" max="10761" width="11.7109375" style="70" customWidth="1"/>
    <col min="10762" max="10764" width="8.7109375" style="70" customWidth="1"/>
    <col min="10765" max="10996" width="9.140625" style="70" customWidth="1"/>
    <col min="10997" max="10997" width="5.7109375" style="70" customWidth="1"/>
    <col min="10998" max="10998" width="20.7109375" style="70" customWidth="1"/>
    <col min="10999" max="10999" width="20.42578125" style="70" customWidth="1"/>
    <col min="11000" max="11008" width="10.7109375" style="70"/>
    <col min="11009" max="11009" width="5.7109375" style="70" customWidth="1"/>
    <col min="11010" max="11011" width="23.7109375" style="70" customWidth="1"/>
    <col min="11012" max="11012" width="14.140625" style="70" customWidth="1"/>
    <col min="11013" max="11017" width="11.7109375" style="70" customWidth="1"/>
    <col min="11018" max="11020" width="8.7109375" style="70" customWidth="1"/>
    <col min="11021" max="11252" width="9.140625" style="70" customWidth="1"/>
    <col min="11253" max="11253" width="5.7109375" style="70" customWidth="1"/>
    <col min="11254" max="11254" width="20.7109375" style="70" customWidth="1"/>
    <col min="11255" max="11255" width="20.42578125" style="70" customWidth="1"/>
    <col min="11256" max="11264" width="10.7109375" style="70"/>
    <col min="11265" max="11265" width="5.7109375" style="70" customWidth="1"/>
    <col min="11266" max="11267" width="23.7109375" style="70" customWidth="1"/>
    <col min="11268" max="11268" width="14.140625" style="70" customWidth="1"/>
    <col min="11269" max="11273" width="11.7109375" style="70" customWidth="1"/>
    <col min="11274" max="11276" width="8.7109375" style="70" customWidth="1"/>
    <col min="11277" max="11508" width="9.140625" style="70" customWidth="1"/>
    <col min="11509" max="11509" width="5.7109375" style="70" customWidth="1"/>
    <col min="11510" max="11510" width="20.7109375" style="70" customWidth="1"/>
    <col min="11511" max="11511" width="20.42578125" style="70" customWidth="1"/>
    <col min="11512" max="11520" width="10.7109375" style="70"/>
    <col min="11521" max="11521" width="5.7109375" style="70" customWidth="1"/>
    <col min="11522" max="11523" width="23.7109375" style="70" customWidth="1"/>
    <col min="11524" max="11524" width="14.140625" style="70" customWidth="1"/>
    <col min="11525" max="11529" width="11.7109375" style="70" customWidth="1"/>
    <col min="11530" max="11532" width="8.7109375" style="70" customWidth="1"/>
    <col min="11533" max="11764" width="9.140625" style="70" customWidth="1"/>
    <col min="11765" max="11765" width="5.7109375" style="70" customWidth="1"/>
    <col min="11766" max="11766" width="20.7109375" style="70" customWidth="1"/>
    <col min="11767" max="11767" width="20.42578125" style="70" customWidth="1"/>
    <col min="11768" max="11776" width="10.7109375" style="70"/>
    <col min="11777" max="11777" width="5.7109375" style="70" customWidth="1"/>
    <col min="11778" max="11779" width="23.7109375" style="70" customWidth="1"/>
    <col min="11780" max="11780" width="14.140625" style="70" customWidth="1"/>
    <col min="11781" max="11785" width="11.7109375" style="70" customWidth="1"/>
    <col min="11786" max="11788" width="8.7109375" style="70" customWidth="1"/>
    <col min="11789" max="12020" width="9.140625" style="70" customWidth="1"/>
    <col min="12021" max="12021" width="5.7109375" style="70" customWidth="1"/>
    <col min="12022" max="12022" width="20.7109375" style="70" customWidth="1"/>
    <col min="12023" max="12023" width="20.42578125" style="70" customWidth="1"/>
    <col min="12024" max="12032" width="10.7109375" style="70"/>
    <col min="12033" max="12033" width="5.7109375" style="70" customWidth="1"/>
    <col min="12034" max="12035" width="23.7109375" style="70" customWidth="1"/>
    <col min="12036" max="12036" width="14.140625" style="70" customWidth="1"/>
    <col min="12037" max="12041" width="11.7109375" style="70" customWidth="1"/>
    <col min="12042" max="12044" width="8.7109375" style="70" customWidth="1"/>
    <col min="12045" max="12276" width="9.140625" style="70" customWidth="1"/>
    <col min="12277" max="12277" width="5.7109375" style="70" customWidth="1"/>
    <col min="12278" max="12278" width="20.7109375" style="70" customWidth="1"/>
    <col min="12279" max="12279" width="20.42578125" style="70" customWidth="1"/>
    <col min="12280" max="12288" width="10.7109375" style="70"/>
    <col min="12289" max="12289" width="5.7109375" style="70" customWidth="1"/>
    <col min="12290" max="12291" width="23.7109375" style="70" customWidth="1"/>
    <col min="12292" max="12292" width="14.140625" style="70" customWidth="1"/>
    <col min="12293" max="12297" width="11.7109375" style="70" customWidth="1"/>
    <col min="12298" max="12300" width="8.7109375" style="70" customWidth="1"/>
    <col min="12301" max="12532" width="9.140625" style="70" customWidth="1"/>
    <col min="12533" max="12533" width="5.7109375" style="70" customWidth="1"/>
    <col min="12534" max="12534" width="20.7109375" style="70" customWidth="1"/>
    <col min="12535" max="12535" width="20.42578125" style="70" customWidth="1"/>
    <col min="12536" max="12544" width="10.7109375" style="70"/>
    <col min="12545" max="12545" width="5.7109375" style="70" customWidth="1"/>
    <col min="12546" max="12547" width="23.7109375" style="70" customWidth="1"/>
    <col min="12548" max="12548" width="14.140625" style="70" customWidth="1"/>
    <col min="12549" max="12553" width="11.7109375" style="70" customWidth="1"/>
    <col min="12554" max="12556" width="8.7109375" style="70" customWidth="1"/>
    <col min="12557" max="12788" width="9.140625" style="70" customWidth="1"/>
    <col min="12789" max="12789" width="5.7109375" style="70" customWidth="1"/>
    <col min="12790" max="12790" width="20.7109375" style="70" customWidth="1"/>
    <col min="12791" max="12791" width="20.42578125" style="70" customWidth="1"/>
    <col min="12792" max="12800" width="10.7109375" style="70"/>
    <col min="12801" max="12801" width="5.7109375" style="70" customWidth="1"/>
    <col min="12802" max="12803" width="23.7109375" style="70" customWidth="1"/>
    <col min="12804" max="12804" width="14.140625" style="70" customWidth="1"/>
    <col min="12805" max="12809" width="11.7109375" style="70" customWidth="1"/>
    <col min="12810" max="12812" width="8.7109375" style="70" customWidth="1"/>
    <col min="12813" max="13044" width="9.140625" style="70" customWidth="1"/>
    <col min="13045" max="13045" width="5.7109375" style="70" customWidth="1"/>
    <col min="13046" max="13046" width="20.7109375" style="70" customWidth="1"/>
    <col min="13047" max="13047" width="20.42578125" style="70" customWidth="1"/>
    <col min="13048" max="13056" width="10.7109375" style="70"/>
    <col min="13057" max="13057" width="5.7109375" style="70" customWidth="1"/>
    <col min="13058" max="13059" width="23.7109375" style="70" customWidth="1"/>
    <col min="13060" max="13060" width="14.140625" style="70" customWidth="1"/>
    <col min="13061" max="13065" width="11.7109375" style="70" customWidth="1"/>
    <col min="13066" max="13068" width="8.7109375" style="70" customWidth="1"/>
    <col min="13069" max="13300" width="9.140625" style="70" customWidth="1"/>
    <col min="13301" max="13301" width="5.7109375" style="70" customWidth="1"/>
    <col min="13302" max="13302" width="20.7109375" style="70" customWidth="1"/>
    <col min="13303" max="13303" width="20.42578125" style="70" customWidth="1"/>
    <col min="13304" max="13312" width="10.7109375" style="70"/>
    <col min="13313" max="13313" width="5.7109375" style="70" customWidth="1"/>
    <col min="13314" max="13315" width="23.7109375" style="70" customWidth="1"/>
    <col min="13316" max="13316" width="14.140625" style="70" customWidth="1"/>
    <col min="13317" max="13321" width="11.7109375" style="70" customWidth="1"/>
    <col min="13322" max="13324" width="8.7109375" style="70" customWidth="1"/>
    <col min="13325" max="13556" width="9.140625" style="70" customWidth="1"/>
    <col min="13557" max="13557" width="5.7109375" style="70" customWidth="1"/>
    <col min="13558" max="13558" width="20.7109375" style="70" customWidth="1"/>
    <col min="13559" max="13559" width="20.42578125" style="70" customWidth="1"/>
    <col min="13560" max="13568" width="10.7109375" style="70"/>
    <col min="13569" max="13569" width="5.7109375" style="70" customWidth="1"/>
    <col min="13570" max="13571" width="23.7109375" style="70" customWidth="1"/>
    <col min="13572" max="13572" width="14.140625" style="70" customWidth="1"/>
    <col min="13573" max="13577" width="11.7109375" style="70" customWidth="1"/>
    <col min="13578" max="13580" width="8.7109375" style="70" customWidth="1"/>
    <col min="13581" max="13812" width="9.140625" style="70" customWidth="1"/>
    <col min="13813" max="13813" width="5.7109375" style="70" customWidth="1"/>
    <col min="13814" max="13814" width="20.7109375" style="70" customWidth="1"/>
    <col min="13815" max="13815" width="20.42578125" style="70" customWidth="1"/>
    <col min="13816" max="13824" width="10.7109375" style="70"/>
    <col min="13825" max="13825" width="5.7109375" style="70" customWidth="1"/>
    <col min="13826" max="13827" width="23.7109375" style="70" customWidth="1"/>
    <col min="13828" max="13828" width="14.140625" style="70" customWidth="1"/>
    <col min="13829" max="13833" width="11.7109375" style="70" customWidth="1"/>
    <col min="13834" max="13836" width="8.7109375" style="70" customWidth="1"/>
    <col min="13837" max="14068" width="9.140625" style="70" customWidth="1"/>
    <col min="14069" max="14069" width="5.7109375" style="70" customWidth="1"/>
    <col min="14070" max="14070" width="20.7109375" style="70" customWidth="1"/>
    <col min="14071" max="14071" width="20.42578125" style="70" customWidth="1"/>
    <col min="14072" max="14080" width="10.7109375" style="70"/>
    <col min="14081" max="14081" width="5.7109375" style="70" customWidth="1"/>
    <col min="14082" max="14083" width="23.7109375" style="70" customWidth="1"/>
    <col min="14084" max="14084" width="14.140625" style="70" customWidth="1"/>
    <col min="14085" max="14089" width="11.7109375" style="70" customWidth="1"/>
    <col min="14090" max="14092" width="8.7109375" style="70" customWidth="1"/>
    <col min="14093" max="14324" width="9.140625" style="70" customWidth="1"/>
    <col min="14325" max="14325" width="5.7109375" style="70" customWidth="1"/>
    <col min="14326" max="14326" width="20.7109375" style="70" customWidth="1"/>
    <col min="14327" max="14327" width="20.42578125" style="70" customWidth="1"/>
    <col min="14328" max="14336" width="10.7109375" style="70"/>
    <col min="14337" max="14337" width="5.7109375" style="70" customWidth="1"/>
    <col min="14338" max="14339" width="23.7109375" style="70" customWidth="1"/>
    <col min="14340" max="14340" width="14.140625" style="70" customWidth="1"/>
    <col min="14341" max="14345" width="11.7109375" style="70" customWidth="1"/>
    <col min="14346" max="14348" width="8.7109375" style="70" customWidth="1"/>
    <col min="14349" max="14580" width="9.140625" style="70" customWidth="1"/>
    <col min="14581" max="14581" width="5.7109375" style="70" customWidth="1"/>
    <col min="14582" max="14582" width="20.7109375" style="70" customWidth="1"/>
    <col min="14583" max="14583" width="20.42578125" style="70" customWidth="1"/>
    <col min="14584" max="14592" width="10.7109375" style="70"/>
    <col min="14593" max="14593" width="5.7109375" style="70" customWidth="1"/>
    <col min="14594" max="14595" width="23.7109375" style="70" customWidth="1"/>
    <col min="14596" max="14596" width="14.140625" style="70" customWidth="1"/>
    <col min="14597" max="14601" width="11.7109375" style="70" customWidth="1"/>
    <col min="14602" max="14604" width="8.7109375" style="70" customWidth="1"/>
    <col min="14605" max="14836" width="9.140625" style="70" customWidth="1"/>
    <col min="14837" max="14837" width="5.7109375" style="70" customWidth="1"/>
    <col min="14838" max="14838" width="20.7109375" style="70" customWidth="1"/>
    <col min="14839" max="14839" width="20.42578125" style="70" customWidth="1"/>
    <col min="14840" max="14848" width="10.7109375" style="70"/>
    <col min="14849" max="14849" width="5.7109375" style="70" customWidth="1"/>
    <col min="14850" max="14851" width="23.7109375" style="70" customWidth="1"/>
    <col min="14852" max="14852" width="14.140625" style="70" customWidth="1"/>
    <col min="14853" max="14857" width="11.7109375" style="70" customWidth="1"/>
    <col min="14858" max="14860" width="8.7109375" style="70" customWidth="1"/>
    <col min="14861" max="15092" width="9.140625" style="70" customWidth="1"/>
    <col min="15093" max="15093" width="5.7109375" style="70" customWidth="1"/>
    <col min="15094" max="15094" width="20.7109375" style="70" customWidth="1"/>
    <col min="15095" max="15095" width="20.42578125" style="70" customWidth="1"/>
    <col min="15096" max="15104" width="10.7109375" style="70"/>
    <col min="15105" max="15105" width="5.7109375" style="70" customWidth="1"/>
    <col min="15106" max="15107" width="23.7109375" style="70" customWidth="1"/>
    <col min="15108" max="15108" width="14.140625" style="70" customWidth="1"/>
    <col min="15109" max="15113" width="11.7109375" style="70" customWidth="1"/>
    <col min="15114" max="15116" width="8.7109375" style="70" customWidth="1"/>
    <col min="15117" max="15348" width="9.140625" style="70" customWidth="1"/>
    <col min="15349" max="15349" width="5.7109375" style="70" customWidth="1"/>
    <col min="15350" max="15350" width="20.7109375" style="70" customWidth="1"/>
    <col min="15351" max="15351" width="20.42578125" style="70" customWidth="1"/>
    <col min="15352" max="15360" width="10.7109375" style="70"/>
    <col min="15361" max="15361" width="5.7109375" style="70" customWidth="1"/>
    <col min="15362" max="15363" width="23.7109375" style="70" customWidth="1"/>
    <col min="15364" max="15364" width="14.140625" style="70" customWidth="1"/>
    <col min="15365" max="15369" width="11.7109375" style="70" customWidth="1"/>
    <col min="15370" max="15372" width="8.7109375" style="70" customWidth="1"/>
    <col min="15373" max="15604" width="9.140625" style="70" customWidth="1"/>
    <col min="15605" max="15605" width="5.7109375" style="70" customWidth="1"/>
    <col min="15606" max="15606" width="20.7109375" style="70" customWidth="1"/>
    <col min="15607" max="15607" width="20.42578125" style="70" customWidth="1"/>
    <col min="15608" max="15616" width="10.7109375" style="70"/>
    <col min="15617" max="15617" width="5.7109375" style="70" customWidth="1"/>
    <col min="15618" max="15619" width="23.7109375" style="70" customWidth="1"/>
    <col min="15620" max="15620" width="14.140625" style="70" customWidth="1"/>
    <col min="15621" max="15625" width="11.7109375" style="70" customWidth="1"/>
    <col min="15626" max="15628" width="8.7109375" style="70" customWidth="1"/>
    <col min="15629" max="15860" width="9.140625" style="70" customWidth="1"/>
    <col min="15861" max="15861" width="5.7109375" style="70" customWidth="1"/>
    <col min="15862" max="15862" width="20.7109375" style="70" customWidth="1"/>
    <col min="15863" max="15863" width="20.42578125" style="70" customWidth="1"/>
    <col min="15864" max="15872" width="10.7109375" style="70"/>
    <col min="15873" max="15873" width="5.7109375" style="70" customWidth="1"/>
    <col min="15874" max="15875" width="23.7109375" style="70" customWidth="1"/>
    <col min="15876" max="15876" width="14.140625" style="70" customWidth="1"/>
    <col min="15877" max="15881" width="11.7109375" style="70" customWidth="1"/>
    <col min="15882" max="15884" width="8.7109375" style="70" customWidth="1"/>
    <col min="15885" max="16116" width="9.140625" style="70" customWidth="1"/>
    <col min="16117" max="16117" width="5.7109375" style="70" customWidth="1"/>
    <col min="16118" max="16118" width="20.7109375" style="70" customWidth="1"/>
    <col min="16119" max="16119" width="20.42578125" style="70" customWidth="1"/>
    <col min="16120" max="16128" width="10.7109375" style="70"/>
    <col min="16129" max="16129" width="5.7109375" style="70" customWidth="1"/>
    <col min="16130" max="16131" width="23.7109375" style="70" customWidth="1"/>
    <col min="16132" max="16132" width="14.140625" style="70" customWidth="1"/>
    <col min="16133" max="16137" width="11.7109375" style="70" customWidth="1"/>
    <col min="16138" max="16140" width="8.7109375" style="70" customWidth="1"/>
    <col min="16141" max="16372" width="9.140625" style="70" customWidth="1"/>
    <col min="16373" max="16373" width="5.7109375" style="70" customWidth="1"/>
    <col min="16374" max="16374" width="20.7109375" style="70" customWidth="1"/>
    <col min="16375" max="16375" width="20.42578125" style="70" customWidth="1"/>
    <col min="16376" max="16384" width="10.7109375" style="70"/>
  </cols>
  <sheetData>
    <row r="1" spans="1:15" ht="15.75" x14ac:dyDescent="0.25">
      <c r="A1" s="289" t="s">
        <v>1118</v>
      </c>
    </row>
    <row r="2" spans="1:15" x14ac:dyDescent="0.25">
      <c r="A2" s="127" t="s">
        <v>316</v>
      </c>
      <c r="B2" s="127"/>
    </row>
    <row r="3" spans="1:15" ht="15.75" x14ac:dyDescent="0.25">
      <c r="A3" s="1094" t="s">
        <v>826</v>
      </c>
      <c r="B3" s="1094"/>
      <c r="C3" s="1094"/>
      <c r="D3" s="1094"/>
      <c r="E3" s="1094"/>
      <c r="F3" s="1094"/>
      <c r="G3" s="1094"/>
      <c r="H3" s="1094"/>
      <c r="I3" s="1094"/>
      <c r="J3" s="107"/>
      <c r="K3" s="107"/>
      <c r="L3" s="107"/>
      <c r="M3" s="107"/>
      <c r="N3" s="107"/>
      <c r="O3" s="107"/>
    </row>
    <row r="4" spans="1:15" ht="15.75" x14ac:dyDescent="0.25">
      <c r="A4" s="222"/>
      <c r="B4" s="222"/>
      <c r="C4" s="222"/>
      <c r="D4" s="587" t="str">
        <f>'1'!$E$5</f>
        <v>KABUPATEN/KOTA</v>
      </c>
      <c r="E4" s="588" t="str">
        <f>'1'!$F$5</f>
        <v>….......</v>
      </c>
      <c r="F4" s="222"/>
      <c r="G4" s="222"/>
      <c r="H4" s="222"/>
      <c r="I4" s="222"/>
    </row>
    <row r="5" spans="1:15" ht="15.75" x14ac:dyDescent="0.25">
      <c r="A5" s="222"/>
      <c r="B5" s="222"/>
      <c r="C5" s="222"/>
      <c r="D5" s="587" t="str">
        <f>'1'!$E$6</f>
        <v>TAHUN</v>
      </c>
      <c r="E5" s="588" t="str">
        <f>'1'!$F$6</f>
        <v>….......</v>
      </c>
      <c r="F5" s="222"/>
      <c r="G5" s="222"/>
      <c r="H5" s="222"/>
      <c r="I5" s="222"/>
    </row>
    <row r="6" spans="1:15" ht="15.75" thickBot="1" x14ac:dyDescent="0.3">
      <c r="A6" s="71"/>
      <c r="B6" s="71"/>
      <c r="C6" s="71"/>
      <c r="D6" s="71"/>
      <c r="E6" s="71"/>
      <c r="F6" s="71"/>
      <c r="G6" s="71"/>
      <c r="H6" s="71"/>
      <c r="I6" s="71"/>
    </row>
    <row r="7" spans="1:15" x14ac:dyDescent="0.25">
      <c r="A7" s="1070" t="s">
        <v>2</v>
      </c>
      <c r="B7" s="1128" t="s">
        <v>254</v>
      </c>
      <c r="C7" s="1070" t="s">
        <v>409</v>
      </c>
      <c r="D7" s="1089" t="s">
        <v>583</v>
      </c>
      <c r="E7" s="1334" t="s">
        <v>827</v>
      </c>
      <c r="F7" s="1343"/>
      <c r="G7" s="1343"/>
      <c r="H7" s="1156" t="s">
        <v>828</v>
      </c>
      <c r="I7" s="1156" t="s">
        <v>829</v>
      </c>
    </row>
    <row r="8" spans="1:15" x14ac:dyDescent="0.25">
      <c r="A8" s="1070"/>
      <c r="B8" s="1128"/>
      <c r="C8" s="1070"/>
      <c r="D8" s="1089"/>
      <c r="E8" s="1336"/>
      <c r="F8" s="1344"/>
      <c r="G8" s="1344"/>
      <c r="H8" s="1156"/>
      <c r="I8" s="1156"/>
    </row>
    <row r="9" spans="1:15" x14ac:dyDescent="0.25">
      <c r="A9" s="1070"/>
      <c r="B9" s="1128"/>
      <c r="C9" s="1070"/>
      <c r="D9" s="1089"/>
      <c r="E9" s="1338"/>
      <c r="F9" s="1345"/>
      <c r="G9" s="1345"/>
      <c r="H9" s="1156"/>
      <c r="I9" s="1156"/>
    </row>
    <row r="10" spans="1:15" ht="31.5" x14ac:dyDescent="0.25">
      <c r="A10" s="1071"/>
      <c r="B10" s="1129"/>
      <c r="C10" s="1071"/>
      <c r="D10" s="1077"/>
      <c r="E10" s="761" t="s">
        <v>830</v>
      </c>
      <c r="F10" s="761" t="s">
        <v>831</v>
      </c>
      <c r="G10" s="761" t="s">
        <v>491</v>
      </c>
      <c r="H10" s="1156"/>
      <c r="I10" s="1156"/>
    </row>
    <row r="11" spans="1:15" s="908" customFormat="1" ht="12" x14ac:dyDescent="0.25">
      <c r="A11" s="906">
        <v>1</v>
      </c>
      <c r="B11" s="906">
        <v>2</v>
      </c>
      <c r="C11" s="906">
        <v>3</v>
      </c>
      <c r="D11" s="906">
        <v>4</v>
      </c>
      <c r="E11" s="906">
        <v>5</v>
      </c>
      <c r="F11" s="906">
        <v>6</v>
      </c>
      <c r="G11" s="906">
        <v>7</v>
      </c>
      <c r="H11" s="906">
        <v>8</v>
      </c>
      <c r="I11" s="906">
        <v>9</v>
      </c>
    </row>
    <row r="12" spans="1:15" x14ac:dyDescent="0.25">
      <c r="A12" s="560">
        <v>1</v>
      </c>
      <c r="B12" s="130">
        <f>'9'!B9</f>
        <v>0</v>
      </c>
      <c r="C12" s="130">
        <f>'9'!C9</f>
        <v>0</v>
      </c>
      <c r="D12" s="228">
        <f>'24'!D11</f>
        <v>0</v>
      </c>
      <c r="E12" s="291"/>
      <c r="F12" s="291"/>
      <c r="G12" s="402">
        <f>E12+F12</f>
        <v>0</v>
      </c>
      <c r="H12" s="279" t="e">
        <f>G12/D12*100</f>
        <v>#DIV/0!</v>
      </c>
      <c r="I12" s="291" t="e">
        <f>E12/G12*100</f>
        <v>#DIV/0!</v>
      </c>
    </row>
    <row r="13" spans="1:15" x14ac:dyDescent="0.25">
      <c r="A13" s="556">
        <v>2</v>
      </c>
      <c r="B13" s="130">
        <f>'9'!B10</f>
        <v>0</v>
      </c>
      <c r="C13" s="130">
        <f>'9'!C10</f>
        <v>0</v>
      </c>
      <c r="D13" s="228">
        <f>'24'!D12</f>
        <v>0</v>
      </c>
      <c r="E13" s="295"/>
      <c r="F13" s="295"/>
      <c r="G13" s="140">
        <f t="shared" ref="G13:G31" si="0">E13+F13</f>
        <v>0</v>
      </c>
      <c r="H13" s="279" t="e">
        <f t="shared" ref="H13:H31" si="1">G13/D13*100</f>
        <v>#DIV/0!</v>
      </c>
      <c r="I13" s="295" t="e">
        <f t="shared" ref="I13:I31" si="2">E13/G13*100</f>
        <v>#DIV/0!</v>
      </c>
    </row>
    <row r="14" spans="1:15" x14ac:dyDescent="0.25">
      <c r="A14" s="556">
        <v>3</v>
      </c>
      <c r="B14" s="130">
        <f>'9'!B11</f>
        <v>0</v>
      </c>
      <c r="C14" s="130">
        <f>'9'!C11</f>
        <v>0</v>
      </c>
      <c r="D14" s="228">
        <f>'24'!D13</f>
        <v>0</v>
      </c>
      <c r="E14" s="295"/>
      <c r="F14" s="295"/>
      <c r="G14" s="140">
        <f t="shared" si="0"/>
        <v>0</v>
      </c>
      <c r="H14" s="279" t="e">
        <f t="shared" si="1"/>
        <v>#DIV/0!</v>
      </c>
      <c r="I14" s="295" t="e">
        <f t="shared" si="2"/>
        <v>#DIV/0!</v>
      </c>
    </row>
    <row r="15" spans="1:15" x14ac:dyDescent="0.25">
      <c r="A15" s="556">
        <v>4</v>
      </c>
      <c r="B15" s="130">
        <f>'9'!B12</f>
        <v>0</v>
      </c>
      <c r="C15" s="130">
        <f>'9'!C12</f>
        <v>0</v>
      </c>
      <c r="D15" s="228">
        <f>'24'!D14</f>
        <v>0</v>
      </c>
      <c r="E15" s="295"/>
      <c r="F15" s="295"/>
      <c r="G15" s="140">
        <f t="shared" si="0"/>
        <v>0</v>
      </c>
      <c r="H15" s="279" t="e">
        <f t="shared" si="1"/>
        <v>#DIV/0!</v>
      </c>
      <c r="I15" s="295" t="e">
        <f t="shared" si="2"/>
        <v>#DIV/0!</v>
      </c>
    </row>
    <row r="16" spans="1:15" x14ac:dyDescent="0.25">
      <c r="A16" s="556">
        <v>5</v>
      </c>
      <c r="B16" s="130">
        <f>'9'!B13</f>
        <v>0</v>
      </c>
      <c r="C16" s="130">
        <f>'9'!C13</f>
        <v>0</v>
      </c>
      <c r="D16" s="228">
        <f>'24'!D15</f>
        <v>0</v>
      </c>
      <c r="E16" s="295"/>
      <c r="F16" s="295"/>
      <c r="G16" s="140">
        <f t="shared" si="0"/>
        <v>0</v>
      </c>
      <c r="H16" s="279" t="e">
        <f t="shared" si="1"/>
        <v>#DIV/0!</v>
      </c>
      <c r="I16" s="295" t="e">
        <f t="shared" si="2"/>
        <v>#DIV/0!</v>
      </c>
    </row>
    <row r="17" spans="1:9" x14ac:dyDescent="0.25">
      <c r="A17" s="556">
        <v>6</v>
      </c>
      <c r="B17" s="130">
        <f>'9'!B14</f>
        <v>0</v>
      </c>
      <c r="C17" s="130">
        <f>'9'!C14</f>
        <v>0</v>
      </c>
      <c r="D17" s="228">
        <f>'24'!D16</f>
        <v>0</v>
      </c>
      <c r="E17" s="295"/>
      <c r="F17" s="295"/>
      <c r="G17" s="140">
        <f t="shared" si="0"/>
        <v>0</v>
      </c>
      <c r="H17" s="279" t="e">
        <f t="shared" si="1"/>
        <v>#DIV/0!</v>
      </c>
      <c r="I17" s="295" t="e">
        <f t="shared" si="2"/>
        <v>#DIV/0!</v>
      </c>
    </row>
    <row r="18" spans="1:9" x14ac:dyDescent="0.25">
      <c r="A18" s="556">
        <v>7</v>
      </c>
      <c r="B18" s="130">
        <f>'9'!B15</f>
        <v>0</v>
      </c>
      <c r="C18" s="130">
        <f>'9'!C15</f>
        <v>0</v>
      </c>
      <c r="D18" s="228">
        <f>'24'!D17</f>
        <v>0</v>
      </c>
      <c r="E18" s="295"/>
      <c r="F18" s="295"/>
      <c r="G18" s="140">
        <f t="shared" si="0"/>
        <v>0</v>
      </c>
      <c r="H18" s="279" t="e">
        <f t="shared" si="1"/>
        <v>#DIV/0!</v>
      </c>
      <c r="I18" s="295" t="e">
        <f t="shared" si="2"/>
        <v>#DIV/0!</v>
      </c>
    </row>
    <row r="19" spans="1:9" x14ac:dyDescent="0.25">
      <c r="A19" s="556">
        <v>8</v>
      </c>
      <c r="B19" s="130">
        <f>'9'!B16</f>
        <v>0</v>
      </c>
      <c r="C19" s="130">
        <f>'9'!C16</f>
        <v>0</v>
      </c>
      <c r="D19" s="228">
        <f>'24'!D18</f>
        <v>0</v>
      </c>
      <c r="E19" s="295"/>
      <c r="F19" s="295"/>
      <c r="G19" s="140">
        <f t="shared" si="0"/>
        <v>0</v>
      </c>
      <c r="H19" s="279" t="e">
        <f t="shared" si="1"/>
        <v>#DIV/0!</v>
      </c>
      <c r="I19" s="295" t="e">
        <f t="shared" si="2"/>
        <v>#DIV/0!</v>
      </c>
    </row>
    <row r="20" spans="1:9" x14ac:dyDescent="0.25">
      <c r="A20" s="556">
        <v>9</v>
      </c>
      <c r="B20" s="130">
        <f>'9'!B17</f>
        <v>0</v>
      </c>
      <c r="C20" s="130">
        <f>'9'!C17</f>
        <v>0</v>
      </c>
      <c r="D20" s="228">
        <f>'24'!D19</f>
        <v>0</v>
      </c>
      <c r="E20" s="295"/>
      <c r="F20" s="295"/>
      <c r="G20" s="140">
        <f t="shared" si="0"/>
        <v>0</v>
      </c>
      <c r="H20" s="279" t="e">
        <f t="shared" si="1"/>
        <v>#DIV/0!</v>
      </c>
      <c r="I20" s="295" t="e">
        <f t="shared" si="2"/>
        <v>#DIV/0!</v>
      </c>
    </row>
    <row r="21" spans="1:9" x14ac:dyDescent="0.25">
      <c r="A21" s="556">
        <v>10</v>
      </c>
      <c r="B21" s="130">
        <f>'9'!B18</f>
        <v>0</v>
      </c>
      <c r="C21" s="130">
        <f>'9'!C18</f>
        <v>0</v>
      </c>
      <c r="D21" s="228">
        <f>'24'!D20</f>
        <v>0</v>
      </c>
      <c r="E21" s="295"/>
      <c r="F21" s="295"/>
      <c r="G21" s="140">
        <f t="shared" si="0"/>
        <v>0</v>
      </c>
      <c r="H21" s="279" t="e">
        <f t="shared" si="1"/>
        <v>#DIV/0!</v>
      </c>
      <c r="I21" s="295" t="e">
        <f t="shared" si="2"/>
        <v>#DIV/0!</v>
      </c>
    </row>
    <row r="22" spans="1:9" x14ac:dyDescent="0.25">
      <c r="A22" s="556">
        <v>11</v>
      </c>
      <c r="B22" s="130">
        <f>'9'!B19</f>
        <v>0</v>
      </c>
      <c r="C22" s="130">
        <f>'9'!C19</f>
        <v>0</v>
      </c>
      <c r="D22" s="228">
        <f>'24'!D21</f>
        <v>0</v>
      </c>
      <c r="E22" s="295"/>
      <c r="F22" s="295"/>
      <c r="G22" s="140">
        <f t="shared" si="0"/>
        <v>0</v>
      </c>
      <c r="H22" s="279" t="e">
        <f t="shared" si="1"/>
        <v>#DIV/0!</v>
      </c>
      <c r="I22" s="295" t="e">
        <f t="shared" si="2"/>
        <v>#DIV/0!</v>
      </c>
    </row>
    <row r="23" spans="1:9" x14ac:dyDescent="0.25">
      <c r="A23" s="556">
        <v>12</v>
      </c>
      <c r="B23" s="130">
        <f>'9'!B20</f>
        <v>0</v>
      </c>
      <c r="C23" s="130">
        <f>'9'!C20</f>
        <v>0</v>
      </c>
      <c r="D23" s="228">
        <f>'24'!D22</f>
        <v>0</v>
      </c>
      <c r="E23" s="295"/>
      <c r="F23" s="295"/>
      <c r="G23" s="140">
        <f t="shared" si="0"/>
        <v>0</v>
      </c>
      <c r="H23" s="279" t="e">
        <f t="shared" si="1"/>
        <v>#DIV/0!</v>
      </c>
      <c r="I23" s="295" t="e">
        <f t="shared" si="2"/>
        <v>#DIV/0!</v>
      </c>
    </row>
    <row r="24" spans="1:9" x14ac:dyDescent="0.25">
      <c r="A24" s="556">
        <v>13</v>
      </c>
      <c r="B24" s="130">
        <f>'9'!B21</f>
        <v>0</v>
      </c>
      <c r="C24" s="130">
        <f>'9'!C21</f>
        <v>0</v>
      </c>
      <c r="D24" s="228">
        <f>'24'!D23</f>
        <v>0</v>
      </c>
      <c r="E24" s="295"/>
      <c r="F24" s="295"/>
      <c r="G24" s="140">
        <f t="shared" si="0"/>
        <v>0</v>
      </c>
      <c r="H24" s="279" t="e">
        <f t="shared" si="1"/>
        <v>#DIV/0!</v>
      </c>
      <c r="I24" s="295" t="e">
        <f t="shared" si="2"/>
        <v>#DIV/0!</v>
      </c>
    </row>
    <row r="25" spans="1:9" x14ac:dyDescent="0.25">
      <c r="A25" s="556">
        <v>14</v>
      </c>
      <c r="B25" s="130">
        <f>'9'!B22</f>
        <v>0</v>
      </c>
      <c r="C25" s="130">
        <f>'9'!C22</f>
        <v>0</v>
      </c>
      <c r="D25" s="228">
        <f>'24'!D24</f>
        <v>0</v>
      </c>
      <c r="E25" s="295"/>
      <c r="F25" s="295"/>
      <c r="G25" s="140">
        <f t="shared" si="0"/>
        <v>0</v>
      </c>
      <c r="H25" s="279" t="e">
        <f t="shared" si="1"/>
        <v>#DIV/0!</v>
      </c>
      <c r="I25" s="295" t="e">
        <f t="shared" si="2"/>
        <v>#DIV/0!</v>
      </c>
    </row>
    <row r="26" spans="1:9" x14ac:dyDescent="0.25">
      <c r="A26" s="556">
        <v>15</v>
      </c>
      <c r="B26" s="130">
        <f>'9'!B23</f>
        <v>0</v>
      </c>
      <c r="C26" s="130">
        <f>'9'!C23</f>
        <v>0</v>
      </c>
      <c r="D26" s="228">
        <f>'24'!D25</f>
        <v>0</v>
      </c>
      <c r="E26" s="295"/>
      <c r="F26" s="295"/>
      <c r="G26" s="140">
        <f t="shared" si="0"/>
        <v>0</v>
      </c>
      <c r="H26" s="279" t="e">
        <f t="shared" si="1"/>
        <v>#DIV/0!</v>
      </c>
      <c r="I26" s="295" t="e">
        <f t="shared" si="2"/>
        <v>#DIV/0!</v>
      </c>
    </row>
    <row r="27" spans="1:9" x14ac:dyDescent="0.25">
      <c r="A27" s="556">
        <v>16</v>
      </c>
      <c r="B27" s="130">
        <f>'9'!B24</f>
        <v>0</v>
      </c>
      <c r="C27" s="130">
        <f>'9'!C24</f>
        <v>0</v>
      </c>
      <c r="D27" s="228">
        <f>'24'!D26</f>
        <v>0</v>
      </c>
      <c r="E27" s="295"/>
      <c r="F27" s="295"/>
      <c r="G27" s="140">
        <f t="shared" si="0"/>
        <v>0</v>
      </c>
      <c r="H27" s="279" t="e">
        <f t="shared" si="1"/>
        <v>#DIV/0!</v>
      </c>
      <c r="I27" s="295" t="e">
        <f t="shared" si="2"/>
        <v>#DIV/0!</v>
      </c>
    </row>
    <row r="28" spans="1:9" x14ac:dyDescent="0.25">
      <c r="A28" s="556">
        <v>17</v>
      </c>
      <c r="B28" s="130">
        <f>'9'!B25</f>
        <v>0</v>
      </c>
      <c r="C28" s="130">
        <f>'9'!C25</f>
        <v>0</v>
      </c>
      <c r="D28" s="228">
        <f>'24'!D27</f>
        <v>0</v>
      </c>
      <c r="E28" s="295"/>
      <c r="F28" s="295"/>
      <c r="G28" s="140">
        <f t="shared" si="0"/>
        <v>0</v>
      </c>
      <c r="H28" s="279" t="e">
        <f t="shared" si="1"/>
        <v>#DIV/0!</v>
      </c>
      <c r="I28" s="295" t="e">
        <f t="shared" si="2"/>
        <v>#DIV/0!</v>
      </c>
    </row>
    <row r="29" spans="1:9" x14ac:dyDescent="0.25">
      <c r="A29" s="556">
        <v>18</v>
      </c>
      <c r="B29" s="130">
        <f>'9'!B26</f>
        <v>0</v>
      </c>
      <c r="C29" s="130">
        <f>'9'!C26</f>
        <v>0</v>
      </c>
      <c r="D29" s="228">
        <f>'24'!D28</f>
        <v>0</v>
      </c>
      <c r="E29" s="295"/>
      <c r="F29" s="295"/>
      <c r="G29" s="140">
        <f t="shared" si="0"/>
        <v>0</v>
      </c>
      <c r="H29" s="279" t="e">
        <f t="shared" si="1"/>
        <v>#DIV/0!</v>
      </c>
      <c r="I29" s="295" t="e">
        <f t="shared" si="2"/>
        <v>#DIV/0!</v>
      </c>
    </row>
    <row r="30" spans="1:9" x14ac:dyDescent="0.25">
      <c r="A30" s="556">
        <v>19</v>
      </c>
      <c r="B30" s="130">
        <f>'9'!B27</f>
        <v>0</v>
      </c>
      <c r="C30" s="130">
        <f>'9'!C27</f>
        <v>0</v>
      </c>
      <c r="D30" s="228">
        <f>'24'!D29</f>
        <v>0</v>
      </c>
      <c r="E30" s="295"/>
      <c r="F30" s="295"/>
      <c r="G30" s="140">
        <f t="shared" si="0"/>
        <v>0</v>
      </c>
      <c r="H30" s="279" t="e">
        <f t="shared" si="1"/>
        <v>#DIV/0!</v>
      </c>
      <c r="I30" s="295" t="e">
        <f t="shared" si="2"/>
        <v>#DIV/0!</v>
      </c>
    </row>
    <row r="31" spans="1:9" x14ac:dyDescent="0.25">
      <c r="A31" s="556">
        <v>20</v>
      </c>
      <c r="B31" s="130">
        <f>'9'!B28</f>
        <v>0</v>
      </c>
      <c r="C31" s="130">
        <f>'9'!C28</f>
        <v>0</v>
      </c>
      <c r="D31" s="228">
        <f>'24'!D30</f>
        <v>0</v>
      </c>
      <c r="E31" s="295"/>
      <c r="F31" s="295"/>
      <c r="G31" s="140">
        <f t="shared" si="0"/>
        <v>0</v>
      </c>
      <c r="H31" s="279" t="e">
        <f t="shared" si="1"/>
        <v>#DIV/0!</v>
      </c>
      <c r="I31" s="295" t="e">
        <f t="shared" si="2"/>
        <v>#DIV/0!</v>
      </c>
    </row>
    <row r="32" spans="1:9" x14ac:dyDescent="0.25">
      <c r="A32" s="556"/>
      <c r="B32" s="72"/>
      <c r="C32" s="72"/>
      <c r="D32" s="228"/>
      <c r="E32" s="295"/>
      <c r="F32" s="295"/>
      <c r="G32" s="140"/>
      <c r="H32" s="279"/>
      <c r="I32" s="295"/>
    </row>
    <row r="33" spans="1:9" x14ac:dyDescent="0.25">
      <c r="A33" s="556"/>
      <c r="B33" s="72"/>
      <c r="C33" s="72"/>
      <c r="D33" s="228"/>
      <c r="E33" s="295"/>
      <c r="F33" s="295"/>
      <c r="G33" s="140"/>
      <c r="H33" s="279"/>
      <c r="I33" s="295"/>
    </row>
    <row r="34" spans="1:9" x14ac:dyDescent="0.25">
      <c r="A34" s="556"/>
      <c r="B34" s="72"/>
      <c r="C34" s="72"/>
      <c r="D34" s="228"/>
      <c r="E34" s="295"/>
      <c r="F34" s="295"/>
      <c r="G34" s="140"/>
      <c r="H34" s="279"/>
      <c r="I34" s="295"/>
    </row>
    <row r="35" spans="1:9" x14ac:dyDescent="0.25">
      <c r="A35" s="556"/>
      <c r="B35" s="72"/>
      <c r="C35" s="72"/>
      <c r="D35" s="228"/>
      <c r="E35" s="301"/>
      <c r="F35" s="301"/>
      <c r="G35" s="286"/>
      <c r="H35" s="280"/>
      <c r="I35" s="301"/>
    </row>
    <row r="36" spans="1:9" ht="18.75" customHeight="1" x14ac:dyDescent="0.25">
      <c r="A36" s="564" t="s">
        <v>484</v>
      </c>
      <c r="B36" s="565"/>
      <c r="C36" s="566"/>
      <c r="D36" s="397">
        <f>SUM(D12:D35)</f>
        <v>0</v>
      </c>
      <c r="E36" s="397">
        <f>SUM(E12:E35)</f>
        <v>0</v>
      </c>
      <c r="F36" s="397">
        <f>SUM(F12:F35)</f>
        <v>0</v>
      </c>
      <c r="G36" s="397">
        <f>SUM(G12:G35)</f>
        <v>0</v>
      </c>
      <c r="H36" s="442" t="e">
        <f>G36/D36*100</f>
        <v>#DIV/0!</v>
      </c>
      <c r="I36" s="446" t="e">
        <f>E36/G36*100</f>
        <v>#DIV/0!</v>
      </c>
    </row>
    <row r="37" spans="1:9" x14ac:dyDescent="0.25">
      <c r="B37" s="69"/>
      <c r="C37" s="69"/>
      <c r="D37" s="69"/>
    </row>
    <row r="38" spans="1:9" x14ac:dyDescent="0.25">
      <c r="A38" s="727" t="s">
        <v>411</v>
      </c>
    </row>
    <row r="39" spans="1:9" x14ac:dyDescent="0.25">
      <c r="B39" s="581"/>
    </row>
    <row r="40" spans="1:9" x14ac:dyDescent="0.25">
      <c r="B40" s="581"/>
    </row>
  </sheetData>
  <mergeCells count="8">
    <mergeCell ref="A3:I3"/>
    <mergeCell ref="A7:A10"/>
    <mergeCell ref="B7:B10"/>
    <mergeCell ref="C7:C10"/>
    <mergeCell ref="D7:D10"/>
    <mergeCell ref="E7:G9"/>
    <mergeCell ref="H7:H10"/>
    <mergeCell ref="I7:I10"/>
  </mergeCells>
  <pageMargins left="0.75" right="0.75" top="1" bottom="1" header="0.5" footer="0.5"/>
  <pageSetup paperSize="9" scale="76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5C2A-72D1-494C-A4F7-75F9318530E7}">
  <sheetPr codeName="Sheet61">
    <tabColor rgb="FF92D050"/>
    <pageSetUpPr fitToPage="1"/>
  </sheetPr>
  <dimension ref="A1:O40"/>
  <sheetViews>
    <sheetView zoomScale="80" zoomScaleNormal="80" workbookViewId="0">
      <selection activeCell="Q37" sqref="Q37"/>
    </sheetView>
  </sheetViews>
  <sheetFormatPr defaultColWidth="10.7109375" defaultRowHeight="15" x14ac:dyDescent="0.25"/>
  <cols>
    <col min="1" max="1" width="5.7109375" style="70" customWidth="1"/>
    <col min="2" max="3" width="23.7109375" style="70" customWidth="1"/>
    <col min="4" max="4" width="17.7109375" style="70" customWidth="1"/>
    <col min="5" max="10" width="11.7109375" style="70" customWidth="1"/>
    <col min="11" max="12" width="8.7109375" style="70" customWidth="1"/>
    <col min="13" max="244" width="9.140625" style="70" customWidth="1"/>
    <col min="245" max="245" width="5.7109375" style="70" customWidth="1"/>
    <col min="246" max="246" width="20.7109375" style="70" customWidth="1"/>
    <col min="247" max="247" width="20.42578125" style="70" customWidth="1"/>
    <col min="248" max="256" width="10.7109375" style="70"/>
    <col min="257" max="257" width="5.7109375" style="70" customWidth="1"/>
    <col min="258" max="259" width="23.7109375" style="70" customWidth="1"/>
    <col min="260" max="260" width="17.7109375" style="70" customWidth="1"/>
    <col min="261" max="266" width="11.7109375" style="70" customWidth="1"/>
    <col min="267" max="268" width="8.7109375" style="70" customWidth="1"/>
    <col min="269" max="500" width="9.140625" style="70" customWidth="1"/>
    <col min="501" max="501" width="5.7109375" style="70" customWidth="1"/>
    <col min="502" max="502" width="20.7109375" style="70" customWidth="1"/>
    <col min="503" max="503" width="20.42578125" style="70" customWidth="1"/>
    <col min="504" max="512" width="10.7109375" style="70"/>
    <col min="513" max="513" width="5.7109375" style="70" customWidth="1"/>
    <col min="514" max="515" width="23.7109375" style="70" customWidth="1"/>
    <col min="516" max="516" width="17.7109375" style="70" customWidth="1"/>
    <col min="517" max="522" width="11.7109375" style="70" customWidth="1"/>
    <col min="523" max="524" width="8.7109375" style="70" customWidth="1"/>
    <col min="525" max="756" width="9.140625" style="70" customWidth="1"/>
    <col min="757" max="757" width="5.7109375" style="70" customWidth="1"/>
    <col min="758" max="758" width="20.7109375" style="70" customWidth="1"/>
    <col min="759" max="759" width="20.42578125" style="70" customWidth="1"/>
    <col min="760" max="768" width="10.7109375" style="70"/>
    <col min="769" max="769" width="5.7109375" style="70" customWidth="1"/>
    <col min="770" max="771" width="23.7109375" style="70" customWidth="1"/>
    <col min="772" max="772" width="17.7109375" style="70" customWidth="1"/>
    <col min="773" max="778" width="11.7109375" style="70" customWidth="1"/>
    <col min="779" max="780" width="8.7109375" style="70" customWidth="1"/>
    <col min="781" max="1012" width="9.140625" style="70" customWidth="1"/>
    <col min="1013" max="1013" width="5.7109375" style="70" customWidth="1"/>
    <col min="1014" max="1014" width="20.7109375" style="70" customWidth="1"/>
    <col min="1015" max="1015" width="20.42578125" style="70" customWidth="1"/>
    <col min="1016" max="1024" width="10.7109375" style="70"/>
    <col min="1025" max="1025" width="5.7109375" style="70" customWidth="1"/>
    <col min="1026" max="1027" width="23.7109375" style="70" customWidth="1"/>
    <col min="1028" max="1028" width="17.7109375" style="70" customWidth="1"/>
    <col min="1029" max="1034" width="11.7109375" style="70" customWidth="1"/>
    <col min="1035" max="1036" width="8.7109375" style="70" customWidth="1"/>
    <col min="1037" max="1268" width="9.140625" style="70" customWidth="1"/>
    <col min="1269" max="1269" width="5.7109375" style="70" customWidth="1"/>
    <col min="1270" max="1270" width="20.7109375" style="70" customWidth="1"/>
    <col min="1271" max="1271" width="20.42578125" style="70" customWidth="1"/>
    <col min="1272" max="1280" width="10.7109375" style="70"/>
    <col min="1281" max="1281" width="5.7109375" style="70" customWidth="1"/>
    <col min="1282" max="1283" width="23.7109375" style="70" customWidth="1"/>
    <col min="1284" max="1284" width="17.7109375" style="70" customWidth="1"/>
    <col min="1285" max="1290" width="11.7109375" style="70" customWidth="1"/>
    <col min="1291" max="1292" width="8.7109375" style="70" customWidth="1"/>
    <col min="1293" max="1524" width="9.140625" style="70" customWidth="1"/>
    <col min="1525" max="1525" width="5.7109375" style="70" customWidth="1"/>
    <col min="1526" max="1526" width="20.7109375" style="70" customWidth="1"/>
    <col min="1527" max="1527" width="20.42578125" style="70" customWidth="1"/>
    <col min="1528" max="1536" width="10.7109375" style="70"/>
    <col min="1537" max="1537" width="5.7109375" style="70" customWidth="1"/>
    <col min="1538" max="1539" width="23.7109375" style="70" customWidth="1"/>
    <col min="1540" max="1540" width="17.7109375" style="70" customWidth="1"/>
    <col min="1541" max="1546" width="11.7109375" style="70" customWidth="1"/>
    <col min="1547" max="1548" width="8.7109375" style="70" customWidth="1"/>
    <col min="1549" max="1780" width="9.140625" style="70" customWidth="1"/>
    <col min="1781" max="1781" width="5.7109375" style="70" customWidth="1"/>
    <col min="1782" max="1782" width="20.7109375" style="70" customWidth="1"/>
    <col min="1783" max="1783" width="20.42578125" style="70" customWidth="1"/>
    <col min="1784" max="1792" width="10.7109375" style="70"/>
    <col min="1793" max="1793" width="5.7109375" style="70" customWidth="1"/>
    <col min="1794" max="1795" width="23.7109375" style="70" customWidth="1"/>
    <col min="1796" max="1796" width="17.7109375" style="70" customWidth="1"/>
    <col min="1797" max="1802" width="11.7109375" style="70" customWidth="1"/>
    <col min="1803" max="1804" width="8.7109375" style="70" customWidth="1"/>
    <col min="1805" max="2036" width="9.140625" style="70" customWidth="1"/>
    <col min="2037" max="2037" width="5.7109375" style="70" customWidth="1"/>
    <col min="2038" max="2038" width="20.7109375" style="70" customWidth="1"/>
    <col min="2039" max="2039" width="20.42578125" style="70" customWidth="1"/>
    <col min="2040" max="2048" width="10.7109375" style="70"/>
    <col min="2049" max="2049" width="5.7109375" style="70" customWidth="1"/>
    <col min="2050" max="2051" width="23.7109375" style="70" customWidth="1"/>
    <col min="2052" max="2052" width="17.7109375" style="70" customWidth="1"/>
    <col min="2053" max="2058" width="11.7109375" style="70" customWidth="1"/>
    <col min="2059" max="2060" width="8.7109375" style="70" customWidth="1"/>
    <col min="2061" max="2292" width="9.140625" style="70" customWidth="1"/>
    <col min="2293" max="2293" width="5.7109375" style="70" customWidth="1"/>
    <col min="2294" max="2294" width="20.7109375" style="70" customWidth="1"/>
    <col min="2295" max="2295" width="20.42578125" style="70" customWidth="1"/>
    <col min="2296" max="2304" width="10.7109375" style="70"/>
    <col min="2305" max="2305" width="5.7109375" style="70" customWidth="1"/>
    <col min="2306" max="2307" width="23.7109375" style="70" customWidth="1"/>
    <col min="2308" max="2308" width="17.7109375" style="70" customWidth="1"/>
    <col min="2309" max="2314" width="11.7109375" style="70" customWidth="1"/>
    <col min="2315" max="2316" width="8.7109375" style="70" customWidth="1"/>
    <col min="2317" max="2548" width="9.140625" style="70" customWidth="1"/>
    <col min="2549" max="2549" width="5.7109375" style="70" customWidth="1"/>
    <col min="2550" max="2550" width="20.7109375" style="70" customWidth="1"/>
    <col min="2551" max="2551" width="20.42578125" style="70" customWidth="1"/>
    <col min="2552" max="2560" width="10.7109375" style="70"/>
    <col min="2561" max="2561" width="5.7109375" style="70" customWidth="1"/>
    <col min="2562" max="2563" width="23.7109375" style="70" customWidth="1"/>
    <col min="2564" max="2564" width="17.7109375" style="70" customWidth="1"/>
    <col min="2565" max="2570" width="11.7109375" style="70" customWidth="1"/>
    <col min="2571" max="2572" width="8.7109375" style="70" customWidth="1"/>
    <col min="2573" max="2804" width="9.140625" style="70" customWidth="1"/>
    <col min="2805" max="2805" width="5.7109375" style="70" customWidth="1"/>
    <col min="2806" max="2806" width="20.7109375" style="70" customWidth="1"/>
    <col min="2807" max="2807" width="20.42578125" style="70" customWidth="1"/>
    <col min="2808" max="2816" width="10.7109375" style="70"/>
    <col min="2817" max="2817" width="5.7109375" style="70" customWidth="1"/>
    <col min="2818" max="2819" width="23.7109375" style="70" customWidth="1"/>
    <col min="2820" max="2820" width="17.7109375" style="70" customWidth="1"/>
    <col min="2821" max="2826" width="11.7109375" style="70" customWidth="1"/>
    <col min="2827" max="2828" width="8.7109375" style="70" customWidth="1"/>
    <col min="2829" max="3060" width="9.140625" style="70" customWidth="1"/>
    <col min="3061" max="3061" width="5.7109375" style="70" customWidth="1"/>
    <col min="3062" max="3062" width="20.7109375" style="70" customWidth="1"/>
    <col min="3063" max="3063" width="20.42578125" style="70" customWidth="1"/>
    <col min="3064" max="3072" width="10.7109375" style="70"/>
    <col min="3073" max="3073" width="5.7109375" style="70" customWidth="1"/>
    <col min="3074" max="3075" width="23.7109375" style="70" customWidth="1"/>
    <col min="3076" max="3076" width="17.7109375" style="70" customWidth="1"/>
    <col min="3077" max="3082" width="11.7109375" style="70" customWidth="1"/>
    <col min="3083" max="3084" width="8.7109375" style="70" customWidth="1"/>
    <col min="3085" max="3316" width="9.140625" style="70" customWidth="1"/>
    <col min="3317" max="3317" width="5.7109375" style="70" customWidth="1"/>
    <col min="3318" max="3318" width="20.7109375" style="70" customWidth="1"/>
    <col min="3319" max="3319" width="20.42578125" style="70" customWidth="1"/>
    <col min="3320" max="3328" width="10.7109375" style="70"/>
    <col min="3329" max="3329" width="5.7109375" style="70" customWidth="1"/>
    <col min="3330" max="3331" width="23.7109375" style="70" customWidth="1"/>
    <col min="3332" max="3332" width="17.7109375" style="70" customWidth="1"/>
    <col min="3333" max="3338" width="11.7109375" style="70" customWidth="1"/>
    <col min="3339" max="3340" width="8.7109375" style="70" customWidth="1"/>
    <col min="3341" max="3572" width="9.140625" style="70" customWidth="1"/>
    <col min="3573" max="3573" width="5.7109375" style="70" customWidth="1"/>
    <col min="3574" max="3574" width="20.7109375" style="70" customWidth="1"/>
    <col min="3575" max="3575" width="20.42578125" style="70" customWidth="1"/>
    <col min="3576" max="3584" width="10.7109375" style="70"/>
    <col min="3585" max="3585" width="5.7109375" style="70" customWidth="1"/>
    <col min="3586" max="3587" width="23.7109375" style="70" customWidth="1"/>
    <col min="3588" max="3588" width="17.7109375" style="70" customWidth="1"/>
    <col min="3589" max="3594" width="11.7109375" style="70" customWidth="1"/>
    <col min="3595" max="3596" width="8.7109375" style="70" customWidth="1"/>
    <col min="3597" max="3828" width="9.140625" style="70" customWidth="1"/>
    <col min="3829" max="3829" width="5.7109375" style="70" customWidth="1"/>
    <col min="3830" max="3830" width="20.7109375" style="70" customWidth="1"/>
    <col min="3831" max="3831" width="20.42578125" style="70" customWidth="1"/>
    <col min="3832" max="3840" width="10.7109375" style="70"/>
    <col min="3841" max="3841" width="5.7109375" style="70" customWidth="1"/>
    <col min="3842" max="3843" width="23.7109375" style="70" customWidth="1"/>
    <col min="3844" max="3844" width="17.7109375" style="70" customWidth="1"/>
    <col min="3845" max="3850" width="11.7109375" style="70" customWidth="1"/>
    <col min="3851" max="3852" width="8.7109375" style="70" customWidth="1"/>
    <col min="3853" max="4084" width="9.140625" style="70" customWidth="1"/>
    <col min="4085" max="4085" width="5.7109375" style="70" customWidth="1"/>
    <col min="4086" max="4086" width="20.7109375" style="70" customWidth="1"/>
    <col min="4087" max="4087" width="20.42578125" style="70" customWidth="1"/>
    <col min="4088" max="4096" width="10.7109375" style="70"/>
    <col min="4097" max="4097" width="5.7109375" style="70" customWidth="1"/>
    <col min="4098" max="4099" width="23.7109375" style="70" customWidth="1"/>
    <col min="4100" max="4100" width="17.7109375" style="70" customWidth="1"/>
    <col min="4101" max="4106" width="11.7109375" style="70" customWidth="1"/>
    <col min="4107" max="4108" width="8.7109375" style="70" customWidth="1"/>
    <col min="4109" max="4340" width="9.140625" style="70" customWidth="1"/>
    <col min="4341" max="4341" width="5.7109375" style="70" customWidth="1"/>
    <col min="4342" max="4342" width="20.7109375" style="70" customWidth="1"/>
    <col min="4343" max="4343" width="20.42578125" style="70" customWidth="1"/>
    <col min="4344" max="4352" width="10.7109375" style="70"/>
    <col min="4353" max="4353" width="5.7109375" style="70" customWidth="1"/>
    <col min="4354" max="4355" width="23.7109375" style="70" customWidth="1"/>
    <col min="4356" max="4356" width="17.7109375" style="70" customWidth="1"/>
    <col min="4357" max="4362" width="11.7109375" style="70" customWidth="1"/>
    <col min="4363" max="4364" width="8.7109375" style="70" customWidth="1"/>
    <col min="4365" max="4596" width="9.140625" style="70" customWidth="1"/>
    <col min="4597" max="4597" width="5.7109375" style="70" customWidth="1"/>
    <col min="4598" max="4598" width="20.7109375" style="70" customWidth="1"/>
    <col min="4599" max="4599" width="20.42578125" style="70" customWidth="1"/>
    <col min="4600" max="4608" width="10.7109375" style="70"/>
    <col min="4609" max="4609" width="5.7109375" style="70" customWidth="1"/>
    <col min="4610" max="4611" width="23.7109375" style="70" customWidth="1"/>
    <col min="4612" max="4612" width="17.7109375" style="70" customWidth="1"/>
    <col min="4613" max="4618" width="11.7109375" style="70" customWidth="1"/>
    <col min="4619" max="4620" width="8.7109375" style="70" customWidth="1"/>
    <col min="4621" max="4852" width="9.140625" style="70" customWidth="1"/>
    <col min="4853" max="4853" width="5.7109375" style="70" customWidth="1"/>
    <col min="4854" max="4854" width="20.7109375" style="70" customWidth="1"/>
    <col min="4855" max="4855" width="20.42578125" style="70" customWidth="1"/>
    <col min="4856" max="4864" width="10.7109375" style="70"/>
    <col min="4865" max="4865" width="5.7109375" style="70" customWidth="1"/>
    <col min="4866" max="4867" width="23.7109375" style="70" customWidth="1"/>
    <col min="4868" max="4868" width="17.7109375" style="70" customWidth="1"/>
    <col min="4869" max="4874" width="11.7109375" style="70" customWidth="1"/>
    <col min="4875" max="4876" width="8.7109375" style="70" customWidth="1"/>
    <col min="4877" max="5108" width="9.140625" style="70" customWidth="1"/>
    <col min="5109" max="5109" width="5.7109375" style="70" customWidth="1"/>
    <col min="5110" max="5110" width="20.7109375" style="70" customWidth="1"/>
    <col min="5111" max="5111" width="20.42578125" style="70" customWidth="1"/>
    <col min="5112" max="5120" width="10.7109375" style="70"/>
    <col min="5121" max="5121" width="5.7109375" style="70" customWidth="1"/>
    <col min="5122" max="5123" width="23.7109375" style="70" customWidth="1"/>
    <col min="5124" max="5124" width="17.7109375" style="70" customWidth="1"/>
    <col min="5125" max="5130" width="11.7109375" style="70" customWidth="1"/>
    <col min="5131" max="5132" width="8.7109375" style="70" customWidth="1"/>
    <col min="5133" max="5364" width="9.140625" style="70" customWidth="1"/>
    <col min="5365" max="5365" width="5.7109375" style="70" customWidth="1"/>
    <col min="5366" max="5366" width="20.7109375" style="70" customWidth="1"/>
    <col min="5367" max="5367" width="20.42578125" style="70" customWidth="1"/>
    <col min="5368" max="5376" width="10.7109375" style="70"/>
    <col min="5377" max="5377" width="5.7109375" style="70" customWidth="1"/>
    <col min="5378" max="5379" width="23.7109375" style="70" customWidth="1"/>
    <col min="5380" max="5380" width="17.7109375" style="70" customWidth="1"/>
    <col min="5381" max="5386" width="11.7109375" style="70" customWidth="1"/>
    <col min="5387" max="5388" width="8.7109375" style="70" customWidth="1"/>
    <col min="5389" max="5620" width="9.140625" style="70" customWidth="1"/>
    <col min="5621" max="5621" width="5.7109375" style="70" customWidth="1"/>
    <col min="5622" max="5622" width="20.7109375" style="70" customWidth="1"/>
    <col min="5623" max="5623" width="20.42578125" style="70" customWidth="1"/>
    <col min="5624" max="5632" width="10.7109375" style="70"/>
    <col min="5633" max="5633" width="5.7109375" style="70" customWidth="1"/>
    <col min="5634" max="5635" width="23.7109375" style="70" customWidth="1"/>
    <col min="5636" max="5636" width="17.7109375" style="70" customWidth="1"/>
    <col min="5637" max="5642" width="11.7109375" style="70" customWidth="1"/>
    <col min="5643" max="5644" width="8.7109375" style="70" customWidth="1"/>
    <col min="5645" max="5876" width="9.140625" style="70" customWidth="1"/>
    <col min="5877" max="5877" width="5.7109375" style="70" customWidth="1"/>
    <col min="5878" max="5878" width="20.7109375" style="70" customWidth="1"/>
    <col min="5879" max="5879" width="20.42578125" style="70" customWidth="1"/>
    <col min="5880" max="5888" width="10.7109375" style="70"/>
    <col min="5889" max="5889" width="5.7109375" style="70" customWidth="1"/>
    <col min="5890" max="5891" width="23.7109375" style="70" customWidth="1"/>
    <col min="5892" max="5892" width="17.7109375" style="70" customWidth="1"/>
    <col min="5893" max="5898" width="11.7109375" style="70" customWidth="1"/>
    <col min="5899" max="5900" width="8.7109375" style="70" customWidth="1"/>
    <col min="5901" max="6132" width="9.140625" style="70" customWidth="1"/>
    <col min="6133" max="6133" width="5.7109375" style="70" customWidth="1"/>
    <col min="6134" max="6134" width="20.7109375" style="70" customWidth="1"/>
    <col min="6135" max="6135" width="20.42578125" style="70" customWidth="1"/>
    <col min="6136" max="6144" width="10.7109375" style="70"/>
    <col min="6145" max="6145" width="5.7109375" style="70" customWidth="1"/>
    <col min="6146" max="6147" width="23.7109375" style="70" customWidth="1"/>
    <col min="6148" max="6148" width="17.7109375" style="70" customWidth="1"/>
    <col min="6149" max="6154" width="11.7109375" style="70" customWidth="1"/>
    <col min="6155" max="6156" width="8.7109375" style="70" customWidth="1"/>
    <col min="6157" max="6388" width="9.140625" style="70" customWidth="1"/>
    <col min="6389" max="6389" width="5.7109375" style="70" customWidth="1"/>
    <col min="6390" max="6390" width="20.7109375" style="70" customWidth="1"/>
    <col min="6391" max="6391" width="20.42578125" style="70" customWidth="1"/>
    <col min="6392" max="6400" width="10.7109375" style="70"/>
    <col min="6401" max="6401" width="5.7109375" style="70" customWidth="1"/>
    <col min="6402" max="6403" width="23.7109375" style="70" customWidth="1"/>
    <col min="6404" max="6404" width="17.7109375" style="70" customWidth="1"/>
    <col min="6405" max="6410" width="11.7109375" style="70" customWidth="1"/>
    <col min="6411" max="6412" width="8.7109375" style="70" customWidth="1"/>
    <col min="6413" max="6644" width="9.140625" style="70" customWidth="1"/>
    <col min="6645" max="6645" width="5.7109375" style="70" customWidth="1"/>
    <col min="6646" max="6646" width="20.7109375" style="70" customWidth="1"/>
    <col min="6647" max="6647" width="20.42578125" style="70" customWidth="1"/>
    <col min="6648" max="6656" width="10.7109375" style="70"/>
    <col min="6657" max="6657" width="5.7109375" style="70" customWidth="1"/>
    <col min="6658" max="6659" width="23.7109375" style="70" customWidth="1"/>
    <col min="6660" max="6660" width="17.7109375" style="70" customWidth="1"/>
    <col min="6661" max="6666" width="11.7109375" style="70" customWidth="1"/>
    <col min="6667" max="6668" width="8.7109375" style="70" customWidth="1"/>
    <col min="6669" max="6900" width="9.140625" style="70" customWidth="1"/>
    <col min="6901" max="6901" width="5.7109375" style="70" customWidth="1"/>
    <col min="6902" max="6902" width="20.7109375" style="70" customWidth="1"/>
    <col min="6903" max="6903" width="20.42578125" style="70" customWidth="1"/>
    <col min="6904" max="6912" width="10.7109375" style="70"/>
    <col min="6913" max="6913" width="5.7109375" style="70" customWidth="1"/>
    <col min="6914" max="6915" width="23.7109375" style="70" customWidth="1"/>
    <col min="6916" max="6916" width="17.7109375" style="70" customWidth="1"/>
    <col min="6917" max="6922" width="11.7109375" style="70" customWidth="1"/>
    <col min="6923" max="6924" width="8.7109375" style="70" customWidth="1"/>
    <col min="6925" max="7156" width="9.140625" style="70" customWidth="1"/>
    <col min="7157" max="7157" width="5.7109375" style="70" customWidth="1"/>
    <col min="7158" max="7158" width="20.7109375" style="70" customWidth="1"/>
    <col min="7159" max="7159" width="20.42578125" style="70" customWidth="1"/>
    <col min="7160" max="7168" width="10.7109375" style="70"/>
    <col min="7169" max="7169" width="5.7109375" style="70" customWidth="1"/>
    <col min="7170" max="7171" width="23.7109375" style="70" customWidth="1"/>
    <col min="7172" max="7172" width="17.7109375" style="70" customWidth="1"/>
    <col min="7173" max="7178" width="11.7109375" style="70" customWidth="1"/>
    <col min="7179" max="7180" width="8.7109375" style="70" customWidth="1"/>
    <col min="7181" max="7412" width="9.140625" style="70" customWidth="1"/>
    <col min="7413" max="7413" width="5.7109375" style="70" customWidth="1"/>
    <col min="7414" max="7414" width="20.7109375" style="70" customWidth="1"/>
    <col min="7415" max="7415" width="20.42578125" style="70" customWidth="1"/>
    <col min="7416" max="7424" width="10.7109375" style="70"/>
    <col min="7425" max="7425" width="5.7109375" style="70" customWidth="1"/>
    <col min="7426" max="7427" width="23.7109375" style="70" customWidth="1"/>
    <col min="7428" max="7428" width="17.7109375" style="70" customWidth="1"/>
    <col min="7429" max="7434" width="11.7109375" style="70" customWidth="1"/>
    <col min="7435" max="7436" width="8.7109375" style="70" customWidth="1"/>
    <col min="7437" max="7668" width="9.140625" style="70" customWidth="1"/>
    <col min="7669" max="7669" width="5.7109375" style="70" customWidth="1"/>
    <col min="7670" max="7670" width="20.7109375" style="70" customWidth="1"/>
    <col min="7671" max="7671" width="20.42578125" style="70" customWidth="1"/>
    <col min="7672" max="7680" width="10.7109375" style="70"/>
    <col min="7681" max="7681" width="5.7109375" style="70" customWidth="1"/>
    <col min="7682" max="7683" width="23.7109375" style="70" customWidth="1"/>
    <col min="7684" max="7684" width="17.7109375" style="70" customWidth="1"/>
    <col min="7685" max="7690" width="11.7109375" style="70" customWidth="1"/>
    <col min="7691" max="7692" width="8.7109375" style="70" customWidth="1"/>
    <col min="7693" max="7924" width="9.140625" style="70" customWidth="1"/>
    <col min="7925" max="7925" width="5.7109375" style="70" customWidth="1"/>
    <col min="7926" max="7926" width="20.7109375" style="70" customWidth="1"/>
    <col min="7927" max="7927" width="20.42578125" style="70" customWidth="1"/>
    <col min="7928" max="7936" width="10.7109375" style="70"/>
    <col min="7937" max="7937" width="5.7109375" style="70" customWidth="1"/>
    <col min="7938" max="7939" width="23.7109375" style="70" customWidth="1"/>
    <col min="7940" max="7940" width="17.7109375" style="70" customWidth="1"/>
    <col min="7941" max="7946" width="11.7109375" style="70" customWidth="1"/>
    <col min="7947" max="7948" width="8.7109375" style="70" customWidth="1"/>
    <col min="7949" max="8180" width="9.140625" style="70" customWidth="1"/>
    <col min="8181" max="8181" width="5.7109375" style="70" customWidth="1"/>
    <col min="8182" max="8182" width="20.7109375" style="70" customWidth="1"/>
    <col min="8183" max="8183" width="20.42578125" style="70" customWidth="1"/>
    <col min="8184" max="8192" width="10.7109375" style="70"/>
    <col min="8193" max="8193" width="5.7109375" style="70" customWidth="1"/>
    <col min="8194" max="8195" width="23.7109375" style="70" customWidth="1"/>
    <col min="8196" max="8196" width="17.7109375" style="70" customWidth="1"/>
    <col min="8197" max="8202" width="11.7109375" style="70" customWidth="1"/>
    <col min="8203" max="8204" width="8.7109375" style="70" customWidth="1"/>
    <col min="8205" max="8436" width="9.140625" style="70" customWidth="1"/>
    <col min="8437" max="8437" width="5.7109375" style="70" customWidth="1"/>
    <col min="8438" max="8438" width="20.7109375" style="70" customWidth="1"/>
    <col min="8439" max="8439" width="20.42578125" style="70" customWidth="1"/>
    <col min="8440" max="8448" width="10.7109375" style="70"/>
    <col min="8449" max="8449" width="5.7109375" style="70" customWidth="1"/>
    <col min="8450" max="8451" width="23.7109375" style="70" customWidth="1"/>
    <col min="8452" max="8452" width="17.7109375" style="70" customWidth="1"/>
    <col min="8453" max="8458" width="11.7109375" style="70" customWidth="1"/>
    <col min="8459" max="8460" width="8.7109375" style="70" customWidth="1"/>
    <col min="8461" max="8692" width="9.140625" style="70" customWidth="1"/>
    <col min="8693" max="8693" width="5.7109375" style="70" customWidth="1"/>
    <col min="8694" max="8694" width="20.7109375" style="70" customWidth="1"/>
    <col min="8695" max="8695" width="20.42578125" style="70" customWidth="1"/>
    <col min="8696" max="8704" width="10.7109375" style="70"/>
    <col min="8705" max="8705" width="5.7109375" style="70" customWidth="1"/>
    <col min="8706" max="8707" width="23.7109375" style="70" customWidth="1"/>
    <col min="8708" max="8708" width="17.7109375" style="70" customWidth="1"/>
    <col min="8709" max="8714" width="11.7109375" style="70" customWidth="1"/>
    <col min="8715" max="8716" width="8.7109375" style="70" customWidth="1"/>
    <col min="8717" max="8948" width="9.140625" style="70" customWidth="1"/>
    <col min="8949" max="8949" width="5.7109375" style="70" customWidth="1"/>
    <col min="8950" max="8950" width="20.7109375" style="70" customWidth="1"/>
    <col min="8951" max="8951" width="20.42578125" style="70" customWidth="1"/>
    <col min="8952" max="8960" width="10.7109375" style="70"/>
    <col min="8961" max="8961" width="5.7109375" style="70" customWidth="1"/>
    <col min="8962" max="8963" width="23.7109375" style="70" customWidth="1"/>
    <col min="8964" max="8964" width="17.7109375" style="70" customWidth="1"/>
    <col min="8965" max="8970" width="11.7109375" style="70" customWidth="1"/>
    <col min="8971" max="8972" width="8.7109375" style="70" customWidth="1"/>
    <col min="8973" max="9204" width="9.140625" style="70" customWidth="1"/>
    <col min="9205" max="9205" width="5.7109375" style="70" customWidth="1"/>
    <col min="9206" max="9206" width="20.7109375" style="70" customWidth="1"/>
    <col min="9207" max="9207" width="20.42578125" style="70" customWidth="1"/>
    <col min="9208" max="9216" width="10.7109375" style="70"/>
    <col min="9217" max="9217" width="5.7109375" style="70" customWidth="1"/>
    <col min="9218" max="9219" width="23.7109375" style="70" customWidth="1"/>
    <col min="9220" max="9220" width="17.7109375" style="70" customWidth="1"/>
    <col min="9221" max="9226" width="11.7109375" style="70" customWidth="1"/>
    <col min="9227" max="9228" width="8.7109375" style="70" customWidth="1"/>
    <col min="9229" max="9460" width="9.140625" style="70" customWidth="1"/>
    <col min="9461" max="9461" width="5.7109375" style="70" customWidth="1"/>
    <col min="9462" max="9462" width="20.7109375" style="70" customWidth="1"/>
    <col min="9463" max="9463" width="20.42578125" style="70" customWidth="1"/>
    <col min="9464" max="9472" width="10.7109375" style="70"/>
    <col min="9473" max="9473" width="5.7109375" style="70" customWidth="1"/>
    <col min="9474" max="9475" width="23.7109375" style="70" customWidth="1"/>
    <col min="9476" max="9476" width="17.7109375" style="70" customWidth="1"/>
    <col min="9477" max="9482" width="11.7109375" style="70" customWidth="1"/>
    <col min="9483" max="9484" width="8.7109375" style="70" customWidth="1"/>
    <col min="9485" max="9716" width="9.140625" style="70" customWidth="1"/>
    <col min="9717" max="9717" width="5.7109375" style="70" customWidth="1"/>
    <col min="9718" max="9718" width="20.7109375" style="70" customWidth="1"/>
    <col min="9719" max="9719" width="20.42578125" style="70" customWidth="1"/>
    <col min="9720" max="9728" width="10.7109375" style="70"/>
    <col min="9729" max="9729" width="5.7109375" style="70" customWidth="1"/>
    <col min="9730" max="9731" width="23.7109375" style="70" customWidth="1"/>
    <col min="9732" max="9732" width="17.7109375" style="70" customWidth="1"/>
    <col min="9733" max="9738" width="11.7109375" style="70" customWidth="1"/>
    <col min="9739" max="9740" width="8.7109375" style="70" customWidth="1"/>
    <col min="9741" max="9972" width="9.140625" style="70" customWidth="1"/>
    <col min="9973" max="9973" width="5.7109375" style="70" customWidth="1"/>
    <col min="9974" max="9974" width="20.7109375" style="70" customWidth="1"/>
    <col min="9975" max="9975" width="20.42578125" style="70" customWidth="1"/>
    <col min="9976" max="9984" width="10.7109375" style="70"/>
    <col min="9985" max="9985" width="5.7109375" style="70" customWidth="1"/>
    <col min="9986" max="9987" width="23.7109375" style="70" customWidth="1"/>
    <col min="9988" max="9988" width="17.7109375" style="70" customWidth="1"/>
    <col min="9989" max="9994" width="11.7109375" style="70" customWidth="1"/>
    <col min="9995" max="9996" width="8.7109375" style="70" customWidth="1"/>
    <col min="9997" max="10228" width="9.140625" style="70" customWidth="1"/>
    <col min="10229" max="10229" width="5.7109375" style="70" customWidth="1"/>
    <col min="10230" max="10230" width="20.7109375" style="70" customWidth="1"/>
    <col min="10231" max="10231" width="20.42578125" style="70" customWidth="1"/>
    <col min="10232" max="10240" width="10.7109375" style="70"/>
    <col min="10241" max="10241" width="5.7109375" style="70" customWidth="1"/>
    <col min="10242" max="10243" width="23.7109375" style="70" customWidth="1"/>
    <col min="10244" max="10244" width="17.7109375" style="70" customWidth="1"/>
    <col min="10245" max="10250" width="11.7109375" style="70" customWidth="1"/>
    <col min="10251" max="10252" width="8.7109375" style="70" customWidth="1"/>
    <col min="10253" max="10484" width="9.140625" style="70" customWidth="1"/>
    <col min="10485" max="10485" width="5.7109375" style="70" customWidth="1"/>
    <col min="10486" max="10486" width="20.7109375" style="70" customWidth="1"/>
    <col min="10487" max="10487" width="20.42578125" style="70" customWidth="1"/>
    <col min="10488" max="10496" width="10.7109375" style="70"/>
    <col min="10497" max="10497" width="5.7109375" style="70" customWidth="1"/>
    <col min="10498" max="10499" width="23.7109375" style="70" customWidth="1"/>
    <col min="10500" max="10500" width="17.7109375" style="70" customWidth="1"/>
    <col min="10501" max="10506" width="11.7109375" style="70" customWidth="1"/>
    <col min="10507" max="10508" width="8.7109375" style="70" customWidth="1"/>
    <col min="10509" max="10740" width="9.140625" style="70" customWidth="1"/>
    <col min="10741" max="10741" width="5.7109375" style="70" customWidth="1"/>
    <col min="10742" max="10742" width="20.7109375" style="70" customWidth="1"/>
    <col min="10743" max="10743" width="20.42578125" style="70" customWidth="1"/>
    <col min="10744" max="10752" width="10.7109375" style="70"/>
    <col min="10753" max="10753" width="5.7109375" style="70" customWidth="1"/>
    <col min="10754" max="10755" width="23.7109375" style="70" customWidth="1"/>
    <col min="10756" max="10756" width="17.7109375" style="70" customWidth="1"/>
    <col min="10757" max="10762" width="11.7109375" style="70" customWidth="1"/>
    <col min="10763" max="10764" width="8.7109375" style="70" customWidth="1"/>
    <col min="10765" max="10996" width="9.140625" style="70" customWidth="1"/>
    <col min="10997" max="10997" width="5.7109375" style="70" customWidth="1"/>
    <col min="10998" max="10998" width="20.7109375" style="70" customWidth="1"/>
    <col min="10999" max="10999" width="20.42578125" style="70" customWidth="1"/>
    <col min="11000" max="11008" width="10.7109375" style="70"/>
    <col min="11009" max="11009" width="5.7109375" style="70" customWidth="1"/>
    <col min="11010" max="11011" width="23.7109375" style="70" customWidth="1"/>
    <col min="11012" max="11012" width="17.7109375" style="70" customWidth="1"/>
    <col min="11013" max="11018" width="11.7109375" style="70" customWidth="1"/>
    <col min="11019" max="11020" width="8.7109375" style="70" customWidth="1"/>
    <col min="11021" max="11252" width="9.140625" style="70" customWidth="1"/>
    <col min="11253" max="11253" width="5.7109375" style="70" customWidth="1"/>
    <col min="11254" max="11254" width="20.7109375" style="70" customWidth="1"/>
    <col min="11255" max="11255" width="20.42578125" style="70" customWidth="1"/>
    <col min="11256" max="11264" width="10.7109375" style="70"/>
    <col min="11265" max="11265" width="5.7109375" style="70" customWidth="1"/>
    <col min="11266" max="11267" width="23.7109375" style="70" customWidth="1"/>
    <col min="11268" max="11268" width="17.7109375" style="70" customWidth="1"/>
    <col min="11269" max="11274" width="11.7109375" style="70" customWidth="1"/>
    <col min="11275" max="11276" width="8.7109375" style="70" customWidth="1"/>
    <col min="11277" max="11508" width="9.140625" style="70" customWidth="1"/>
    <col min="11509" max="11509" width="5.7109375" style="70" customWidth="1"/>
    <col min="11510" max="11510" width="20.7109375" style="70" customWidth="1"/>
    <col min="11511" max="11511" width="20.42578125" style="70" customWidth="1"/>
    <col min="11512" max="11520" width="10.7109375" style="70"/>
    <col min="11521" max="11521" width="5.7109375" style="70" customWidth="1"/>
    <col min="11522" max="11523" width="23.7109375" style="70" customWidth="1"/>
    <col min="11524" max="11524" width="17.7109375" style="70" customWidth="1"/>
    <col min="11525" max="11530" width="11.7109375" style="70" customWidth="1"/>
    <col min="11531" max="11532" width="8.7109375" style="70" customWidth="1"/>
    <col min="11533" max="11764" width="9.140625" style="70" customWidth="1"/>
    <col min="11765" max="11765" width="5.7109375" style="70" customWidth="1"/>
    <col min="11766" max="11766" width="20.7109375" style="70" customWidth="1"/>
    <col min="11767" max="11767" width="20.42578125" style="70" customWidth="1"/>
    <col min="11768" max="11776" width="10.7109375" style="70"/>
    <col min="11777" max="11777" width="5.7109375" style="70" customWidth="1"/>
    <col min="11778" max="11779" width="23.7109375" style="70" customWidth="1"/>
    <col min="11780" max="11780" width="17.7109375" style="70" customWidth="1"/>
    <col min="11781" max="11786" width="11.7109375" style="70" customWidth="1"/>
    <col min="11787" max="11788" width="8.7109375" style="70" customWidth="1"/>
    <col min="11789" max="12020" width="9.140625" style="70" customWidth="1"/>
    <col min="12021" max="12021" width="5.7109375" style="70" customWidth="1"/>
    <col min="12022" max="12022" width="20.7109375" style="70" customWidth="1"/>
    <col min="12023" max="12023" width="20.42578125" style="70" customWidth="1"/>
    <col min="12024" max="12032" width="10.7109375" style="70"/>
    <col min="12033" max="12033" width="5.7109375" style="70" customWidth="1"/>
    <col min="12034" max="12035" width="23.7109375" style="70" customWidth="1"/>
    <col min="12036" max="12036" width="17.7109375" style="70" customWidth="1"/>
    <col min="12037" max="12042" width="11.7109375" style="70" customWidth="1"/>
    <col min="12043" max="12044" width="8.7109375" style="70" customWidth="1"/>
    <col min="12045" max="12276" width="9.140625" style="70" customWidth="1"/>
    <col min="12277" max="12277" width="5.7109375" style="70" customWidth="1"/>
    <col min="12278" max="12278" width="20.7109375" style="70" customWidth="1"/>
    <col min="12279" max="12279" width="20.42578125" style="70" customWidth="1"/>
    <col min="12280" max="12288" width="10.7109375" style="70"/>
    <col min="12289" max="12289" width="5.7109375" style="70" customWidth="1"/>
    <col min="12290" max="12291" width="23.7109375" style="70" customWidth="1"/>
    <col min="12292" max="12292" width="17.7109375" style="70" customWidth="1"/>
    <col min="12293" max="12298" width="11.7109375" style="70" customWidth="1"/>
    <col min="12299" max="12300" width="8.7109375" style="70" customWidth="1"/>
    <col min="12301" max="12532" width="9.140625" style="70" customWidth="1"/>
    <col min="12533" max="12533" width="5.7109375" style="70" customWidth="1"/>
    <col min="12534" max="12534" width="20.7109375" style="70" customWidth="1"/>
    <col min="12535" max="12535" width="20.42578125" style="70" customWidth="1"/>
    <col min="12536" max="12544" width="10.7109375" style="70"/>
    <col min="12545" max="12545" width="5.7109375" style="70" customWidth="1"/>
    <col min="12546" max="12547" width="23.7109375" style="70" customWidth="1"/>
    <col min="12548" max="12548" width="17.7109375" style="70" customWidth="1"/>
    <col min="12549" max="12554" width="11.7109375" style="70" customWidth="1"/>
    <col min="12555" max="12556" width="8.7109375" style="70" customWidth="1"/>
    <col min="12557" max="12788" width="9.140625" style="70" customWidth="1"/>
    <col min="12789" max="12789" width="5.7109375" style="70" customWidth="1"/>
    <col min="12790" max="12790" width="20.7109375" style="70" customWidth="1"/>
    <col min="12791" max="12791" width="20.42578125" style="70" customWidth="1"/>
    <col min="12792" max="12800" width="10.7109375" style="70"/>
    <col min="12801" max="12801" width="5.7109375" style="70" customWidth="1"/>
    <col min="12802" max="12803" width="23.7109375" style="70" customWidth="1"/>
    <col min="12804" max="12804" width="17.7109375" style="70" customWidth="1"/>
    <col min="12805" max="12810" width="11.7109375" style="70" customWidth="1"/>
    <col min="12811" max="12812" width="8.7109375" style="70" customWidth="1"/>
    <col min="12813" max="13044" width="9.140625" style="70" customWidth="1"/>
    <col min="13045" max="13045" width="5.7109375" style="70" customWidth="1"/>
    <col min="13046" max="13046" width="20.7109375" style="70" customWidth="1"/>
    <col min="13047" max="13047" width="20.42578125" style="70" customWidth="1"/>
    <col min="13048" max="13056" width="10.7109375" style="70"/>
    <col min="13057" max="13057" width="5.7109375" style="70" customWidth="1"/>
    <col min="13058" max="13059" width="23.7109375" style="70" customWidth="1"/>
    <col min="13060" max="13060" width="17.7109375" style="70" customWidth="1"/>
    <col min="13061" max="13066" width="11.7109375" style="70" customWidth="1"/>
    <col min="13067" max="13068" width="8.7109375" style="70" customWidth="1"/>
    <col min="13069" max="13300" width="9.140625" style="70" customWidth="1"/>
    <col min="13301" max="13301" width="5.7109375" style="70" customWidth="1"/>
    <col min="13302" max="13302" width="20.7109375" style="70" customWidth="1"/>
    <col min="13303" max="13303" width="20.42578125" style="70" customWidth="1"/>
    <col min="13304" max="13312" width="10.7109375" style="70"/>
    <col min="13313" max="13313" width="5.7109375" style="70" customWidth="1"/>
    <col min="13314" max="13315" width="23.7109375" style="70" customWidth="1"/>
    <col min="13316" max="13316" width="17.7109375" style="70" customWidth="1"/>
    <col min="13317" max="13322" width="11.7109375" style="70" customWidth="1"/>
    <col min="13323" max="13324" width="8.7109375" style="70" customWidth="1"/>
    <col min="13325" max="13556" width="9.140625" style="70" customWidth="1"/>
    <col min="13557" max="13557" width="5.7109375" style="70" customWidth="1"/>
    <col min="13558" max="13558" width="20.7109375" style="70" customWidth="1"/>
    <col min="13559" max="13559" width="20.42578125" style="70" customWidth="1"/>
    <col min="13560" max="13568" width="10.7109375" style="70"/>
    <col min="13569" max="13569" width="5.7109375" style="70" customWidth="1"/>
    <col min="13570" max="13571" width="23.7109375" style="70" customWidth="1"/>
    <col min="13572" max="13572" width="17.7109375" style="70" customWidth="1"/>
    <col min="13573" max="13578" width="11.7109375" style="70" customWidth="1"/>
    <col min="13579" max="13580" width="8.7109375" style="70" customWidth="1"/>
    <col min="13581" max="13812" width="9.140625" style="70" customWidth="1"/>
    <col min="13813" max="13813" width="5.7109375" style="70" customWidth="1"/>
    <col min="13814" max="13814" width="20.7109375" style="70" customWidth="1"/>
    <col min="13815" max="13815" width="20.42578125" style="70" customWidth="1"/>
    <col min="13816" max="13824" width="10.7109375" style="70"/>
    <col min="13825" max="13825" width="5.7109375" style="70" customWidth="1"/>
    <col min="13826" max="13827" width="23.7109375" style="70" customWidth="1"/>
    <col min="13828" max="13828" width="17.7109375" style="70" customWidth="1"/>
    <col min="13829" max="13834" width="11.7109375" style="70" customWidth="1"/>
    <col min="13835" max="13836" width="8.7109375" style="70" customWidth="1"/>
    <col min="13837" max="14068" width="9.140625" style="70" customWidth="1"/>
    <col min="14069" max="14069" width="5.7109375" style="70" customWidth="1"/>
    <col min="14070" max="14070" width="20.7109375" style="70" customWidth="1"/>
    <col min="14071" max="14071" width="20.42578125" style="70" customWidth="1"/>
    <col min="14072" max="14080" width="10.7109375" style="70"/>
    <col min="14081" max="14081" width="5.7109375" style="70" customWidth="1"/>
    <col min="14082" max="14083" width="23.7109375" style="70" customWidth="1"/>
    <col min="14084" max="14084" width="17.7109375" style="70" customWidth="1"/>
    <col min="14085" max="14090" width="11.7109375" style="70" customWidth="1"/>
    <col min="14091" max="14092" width="8.7109375" style="70" customWidth="1"/>
    <col min="14093" max="14324" width="9.140625" style="70" customWidth="1"/>
    <col min="14325" max="14325" width="5.7109375" style="70" customWidth="1"/>
    <col min="14326" max="14326" width="20.7109375" style="70" customWidth="1"/>
    <col min="14327" max="14327" width="20.42578125" style="70" customWidth="1"/>
    <col min="14328" max="14336" width="10.7109375" style="70"/>
    <col min="14337" max="14337" width="5.7109375" style="70" customWidth="1"/>
    <col min="14338" max="14339" width="23.7109375" style="70" customWidth="1"/>
    <col min="14340" max="14340" width="17.7109375" style="70" customWidth="1"/>
    <col min="14341" max="14346" width="11.7109375" style="70" customWidth="1"/>
    <col min="14347" max="14348" width="8.7109375" style="70" customWidth="1"/>
    <col min="14349" max="14580" width="9.140625" style="70" customWidth="1"/>
    <col min="14581" max="14581" width="5.7109375" style="70" customWidth="1"/>
    <col min="14582" max="14582" width="20.7109375" style="70" customWidth="1"/>
    <col min="14583" max="14583" width="20.42578125" style="70" customWidth="1"/>
    <col min="14584" max="14592" width="10.7109375" style="70"/>
    <col min="14593" max="14593" width="5.7109375" style="70" customWidth="1"/>
    <col min="14594" max="14595" width="23.7109375" style="70" customWidth="1"/>
    <col min="14596" max="14596" width="17.7109375" style="70" customWidth="1"/>
    <col min="14597" max="14602" width="11.7109375" style="70" customWidth="1"/>
    <col min="14603" max="14604" width="8.7109375" style="70" customWidth="1"/>
    <col min="14605" max="14836" width="9.140625" style="70" customWidth="1"/>
    <col min="14837" max="14837" width="5.7109375" style="70" customWidth="1"/>
    <col min="14838" max="14838" width="20.7109375" style="70" customWidth="1"/>
    <col min="14839" max="14839" width="20.42578125" style="70" customWidth="1"/>
    <col min="14840" max="14848" width="10.7109375" style="70"/>
    <col min="14849" max="14849" width="5.7109375" style="70" customWidth="1"/>
    <col min="14850" max="14851" width="23.7109375" style="70" customWidth="1"/>
    <col min="14852" max="14852" width="17.7109375" style="70" customWidth="1"/>
    <col min="14853" max="14858" width="11.7109375" style="70" customWidth="1"/>
    <col min="14859" max="14860" width="8.7109375" style="70" customWidth="1"/>
    <col min="14861" max="15092" width="9.140625" style="70" customWidth="1"/>
    <col min="15093" max="15093" width="5.7109375" style="70" customWidth="1"/>
    <col min="15094" max="15094" width="20.7109375" style="70" customWidth="1"/>
    <col min="15095" max="15095" width="20.42578125" style="70" customWidth="1"/>
    <col min="15096" max="15104" width="10.7109375" style="70"/>
    <col min="15105" max="15105" width="5.7109375" style="70" customWidth="1"/>
    <col min="15106" max="15107" width="23.7109375" style="70" customWidth="1"/>
    <col min="15108" max="15108" width="17.7109375" style="70" customWidth="1"/>
    <col min="15109" max="15114" width="11.7109375" style="70" customWidth="1"/>
    <col min="15115" max="15116" width="8.7109375" style="70" customWidth="1"/>
    <col min="15117" max="15348" width="9.140625" style="70" customWidth="1"/>
    <col min="15349" max="15349" width="5.7109375" style="70" customWidth="1"/>
    <col min="15350" max="15350" width="20.7109375" style="70" customWidth="1"/>
    <col min="15351" max="15351" width="20.42578125" style="70" customWidth="1"/>
    <col min="15352" max="15360" width="10.7109375" style="70"/>
    <col min="15361" max="15361" width="5.7109375" style="70" customWidth="1"/>
    <col min="15362" max="15363" width="23.7109375" style="70" customWidth="1"/>
    <col min="15364" max="15364" width="17.7109375" style="70" customWidth="1"/>
    <col min="15365" max="15370" width="11.7109375" style="70" customWidth="1"/>
    <col min="15371" max="15372" width="8.7109375" style="70" customWidth="1"/>
    <col min="15373" max="15604" width="9.140625" style="70" customWidth="1"/>
    <col min="15605" max="15605" width="5.7109375" style="70" customWidth="1"/>
    <col min="15606" max="15606" width="20.7109375" style="70" customWidth="1"/>
    <col min="15607" max="15607" width="20.42578125" style="70" customWidth="1"/>
    <col min="15608" max="15616" width="10.7109375" style="70"/>
    <col min="15617" max="15617" width="5.7109375" style="70" customWidth="1"/>
    <col min="15618" max="15619" width="23.7109375" style="70" customWidth="1"/>
    <col min="15620" max="15620" width="17.7109375" style="70" customWidth="1"/>
    <col min="15621" max="15626" width="11.7109375" style="70" customWidth="1"/>
    <col min="15627" max="15628" width="8.7109375" style="70" customWidth="1"/>
    <col min="15629" max="15860" width="9.140625" style="70" customWidth="1"/>
    <col min="15861" max="15861" width="5.7109375" style="70" customWidth="1"/>
    <col min="15862" max="15862" width="20.7109375" style="70" customWidth="1"/>
    <col min="15863" max="15863" width="20.42578125" style="70" customWidth="1"/>
    <col min="15864" max="15872" width="10.7109375" style="70"/>
    <col min="15873" max="15873" width="5.7109375" style="70" customWidth="1"/>
    <col min="15874" max="15875" width="23.7109375" style="70" customWidth="1"/>
    <col min="15876" max="15876" width="17.7109375" style="70" customWidth="1"/>
    <col min="15877" max="15882" width="11.7109375" style="70" customWidth="1"/>
    <col min="15883" max="15884" width="8.7109375" style="70" customWidth="1"/>
    <col min="15885" max="16116" width="9.140625" style="70" customWidth="1"/>
    <col min="16117" max="16117" width="5.7109375" style="70" customWidth="1"/>
    <col min="16118" max="16118" width="20.7109375" style="70" customWidth="1"/>
    <col min="16119" max="16119" width="20.42578125" style="70" customWidth="1"/>
    <col min="16120" max="16128" width="10.7109375" style="70"/>
    <col min="16129" max="16129" width="5.7109375" style="70" customWidth="1"/>
    <col min="16130" max="16131" width="23.7109375" style="70" customWidth="1"/>
    <col min="16132" max="16132" width="17.7109375" style="70" customWidth="1"/>
    <col min="16133" max="16138" width="11.7109375" style="70" customWidth="1"/>
    <col min="16139" max="16140" width="8.7109375" style="70" customWidth="1"/>
    <col min="16141" max="16372" width="9.140625" style="70" customWidth="1"/>
    <col min="16373" max="16373" width="5.7109375" style="70" customWidth="1"/>
    <col min="16374" max="16374" width="20.7109375" style="70" customWidth="1"/>
    <col min="16375" max="16375" width="20.42578125" style="70" customWidth="1"/>
    <col min="16376" max="16384" width="10.7109375" style="70"/>
  </cols>
  <sheetData>
    <row r="1" spans="1:15" ht="15.75" x14ac:dyDescent="0.25">
      <c r="A1" s="289" t="s">
        <v>1119</v>
      </c>
    </row>
    <row r="2" spans="1:15" x14ac:dyDescent="0.25">
      <c r="A2" s="127" t="s">
        <v>316</v>
      </c>
      <c r="B2" s="127"/>
    </row>
    <row r="3" spans="1:15" ht="15.75" x14ac:dyDescent="0.25">
      <c r="A3" s="1094" t="s">
        <v>832</v>
      </c>
      <c r="B3" s="1094"/>
      <c r="C3" s="1094"/>
      <c r="D3" s="1094"/>
      <c r="E3" s="1094"/>
      <c r="F3" s="1094"/>
      <c r="G3" s="1094"/>
      <c r="H3" s="1094"/>
      <c r="I3" s="1094"/>
      <c r="J3" s="586"/>
      <c r="K3" s="107"/>
      <c r="L3" s="107"/>
      <c r="M3" s="107"/>
      <c r="N3" s="107"/>
      <c r="O3" s="107"/>
    </row>
    <row r="4" spans="1:15" ht="15.75" x14ac:dyDescent="0.25">
      <c r="A4" s="222"/>
      <c r="B4" s="222"/>
      <c r="C4" s="587"/>
      <c r="D4" s="587" t="str">
        <f>'1'!$E$5</f>
        <v>KABUPATEN/KOTA</v>
      </c>
      <c r="E4" s="588" t="str">
        <f>'1'!$F$5</f>
        <v>….......</v>
      </c>
      <c r="F4" s="222"/>
      <c r="G4" s="222"/>
      <c r="H4" s="222"/>
      <c r="I4" s="222"/>
      <c r="J4" s="222"/>
    </row>
    <row r="5" spans="1:15" ht="15.75" x14ac:dyDescent="0.25">
      <c r="A5" s="222"/>
      <c r="B5" s="222"/>
      <c r="C5" s="587"/>
      <c r="D5" s="587" t="str">
        <f>'1'!$E$6</f>
        <v>TAHUN</v>
      </c>
      <c r="E5" s="588" t="str">
        <f>'1'!$F$6</f>
        <v>….......</v>
      </c>
      <c r="F5" s="222"/>
      <c r="G5" s="222"/>
      <c r="H5" s="222"/>
      <c r="I5" s="222"/>
      <c r="J5" s="222"/>
    </row>
    <row r="6" spans="1:15" ht="15.75" thickBot="1" x14ac:dyDescent="0.3">
      <c r="A6" s="71"/>
      <c r="B6" s="71"/>
      <c r="C6" s="71"/>
      <c r="D6" s="71"/>
    </row>
    <row r="7" spans="1:15" x14ac:dyDescent="0.25">
      <c r="A7" s="1070" t="s">
        <v>2</v>
      </c>
      <c r="B7" s="1128" t="s">
        <v>254</v>
      </c>
      <c r="C7" s="1070" t="s">
        <v>409</v>
      </c>
      <c r="D7" s="1089" t="s">
        <v>833</v>
      </c>
      <c r="E7" s="1334" t="s">
        <v>834</v>
      </c>
      <c r="F7" s="1343"/>
      <c r="G7" s="1343"/>
      <c r="H7" s="1343"/>
      <c r="I7" s="1343"/>
      <c r="J7" s="1335"/>
    </row>
    <row r="8" spans="1:15" x14ac:dyDescent="0.25">
      <c r="A8" s="1070"/>
      <c r="B8" s="1128"/>
      <c r="C8" s="1070"/>
      <c r="D8" s="1089"/>
      <c r="E8" s="1338"/>
      <c r="F8" s="1345"/>
      <c r="G8" s="1345"/>
      <c r="H8" s="1345"/>
      <c r="I8" s="1345"/>
      <c r="J8" s="1339"/>
    </row>
    <row r="9" spans="1:15" ht="15.75" x14ac:dyDescent="0.25">
      <c r="A9" s="1070"/>
      <c r="B9" s="1128"/>
      <c r="C9" s="1070"/>
      <c r="D9" s="1089"/>
      <c r="E9" s="1346" t="s">
        <v>679</v>
      </c>
      <c r="F9" s="1347"/>
      <c r="G9" s="1346" t="s">
        <v>835</v>
      </c>
      <c r="H9" s="1347"/>
      <c r="I9" s="1346" t="s">
        <v>491</v>
      </c>
      <c r="J9" s="1271"/>
    </row>
    <row r="10" spans="1:15" ht="23.45" customHeight="1" x14ac:dyDescent="0.25">
      <c r="A10" s="1071"/>
      <c r="B10" s="1129"/>
      <c r="C10" s="1071"/>
      <c r="D10" s="1077"/>
      <c r="E10" s="761" t="s">
        <v>836</v>
      </c>
      <c r="F10" s="761" t="s">
        <v>27</v>
      </c>
      <c r="G10" s="761" t="s">
        <v>836</v>
      </c>
      <c r="H10" s="761" t="s">
        <v>27</v>
      </c>
      <c r="I10" s="761" t="s">
        <v>836</v>
      </c>
      <c r="J10" s="761" t="s">
        <v>27</v>
      </c>
    </row>
    <row r="11" spans="1:15" s="908" customFormat="1" ht="12" x14ac:dyDescent="0.25">
      <c r="A11" s="906">
        <v>1</v>
      </c>
      <c r="B11" s="906">
        <v>2</v>
      </c>
      <c r="C11" s="906">
        <v>3</v>
      </c>
      <c r="D11" s="906">
        <v>4</v>
      </c>
      <c r="E11" s="906">
        <v>5</v>
      </c>
      <c r="F11" s="906">
        <v>6</v>
      </c>
      <c r="G11" s="906">
        <v>7</v>
      </c>
      <c r="H11" s="906">
        <v>8</v>
      </c>
      <c r="I11" s="906">
        <v>9</v>
      </c>
      <c r="J11" s="906">
        <v>10</v>
      </c>
    </row>
    <row r="12" spans="1:15" x14ac:dyDescent="0.25">
      <c r="A12" s="560">
        <v>1</v>
      </c>
      <c r="B12" s="130">
        <f>'9'!B9</f>
        <v>0</v>
      </c>
      <c r="C12" s="130">
        <f>'9'!C9</f>
        <v>0</v>
      </c>
      <c r="D12" s="228"/>
      <c r="E12" s="291"/>
      <c r="F12" s="291" t="e">
        <f>E12/D12*100</f>
        <v>#DIV/0!</v>
      </c>
      <c r="G12" s="402"/>
      <c r="H12" s="279" t="e">
        <f>G12/D12*100</f>
        <v>#DIV/0!</v>
      </c>
      <c r="I12" s="291">
        <f>E12+G12</f>
        <v>0</v>
      </c>
      <c r="J12" s="175" t="e">
        <f>I12/D12*100</f>
        <v>#DIV/0!</v>
      </c>
    </row>
    <row r="13" spans="1:15" x14ac:dyDescent="0.25">
      <c r="A13" s="556">
        <v>2</v>
      </c>
      <c r="B13" s="130">
        <f>'9'!B10</f>
        <v>0</v>
      </c>
      <c r="C13" s="130">
        <f>'9'!C10</f>
        <v>0</v>
      </c>
      <c r="D13" s="228"/>
      <c r="E13" s="295"/>
      <c r="F13" s="295" t="e">
        <f t="shared" ref="F13:F31" si="0">E13/D13*100</f>
        <v>#DIV/0!</v>
      </c>
      <c r="G13" s="140"/>
      <c r="H13" s="279" t="e">
        <f t="shared" ref="H13:H31" si="1">G13/D13*100</f>
        <v>#DIV/0!</v>
      </c>
      <c r="I13" s="295">
        <f t="shared" ref="I13:I31" si="2">E13+G13</f>
        <v>0</v>
      </c>
      <c r="J13" s="72" t="e">
        <f t="shared" ref="J13:J31" si="3">I13/D13*100</f>
        <v>#DIV/0!</v>
      </c>
    </row>
    <row r="14" spans="1:15" x14ac:dyDescent="0.25">
      <c r="A14" s="556">
        <v>3</v>
      </c>
      <c r="B14" s="130">
        <f>'9'!B11</f>
        <v>0</v>
      </c>
      <c r="C14" s="130">
        <f>'9'!C11</f>
        <v>0</v>
      </c>
      <c r="D14" s="228"/>
      <c r="E14" s="295"/>
      <c r="F14" s="295" t="e">
        <f t="shared" si="0"/>
        <v>#DIV/0!</v>
      </c>
      <c r="G14" s="140"/>
      <c r="H14" s="279" t="e">
        <f t="shared" si="1"/>
        <v>#DIV/0!</v>
      </c>
      <c r="I14" s="295">
        <f t="shared" si="2"/>
        <v>0</v>
      </c>
      <c r="J14" s="72" t="e">
        <f t="shared" si="3"/>
        <v>#DIV/0!</v>
      </c>
    </row>
    <row r="15" spans="1:15" x14ac:dyDescent="0.25">
      <c r="A15" s="556">
        <v>4</v>
      </c>
      <c r="B15" s="130">
        <f>'9'!B12</f>
        <v>0</v>
      </c>
      <c r="C15" s="130">
        <f>'9'!C12</f>
        <v>0</v>
      </c>
      <c r="D15" s="228"/>
      <c r="E15" s="295"/>
      <c r="F15" s="295" t="e">
        <f t="shared" si="0"/>
        <v>#DIV/0!</v>
      </c>
      <c r="G15" s="140"/>
      <c r="H15" s="279" t="e">
        <f t="shared" si="1"/>
        <v>#DIV/0!</v>
      </c>
      <c r="I15" s="295">
        <f t="shared" si="2"/>
        <v>0</v>
      </c>
      <c r="J15" s="72" t="e">
        <f t="shared" si="3"/>
        <v>#DIV/0!</v>
      </c>
    </row>
    <row r="16" spans="1:15" x14ac:dyDescent="0.25">
      <c r="A16" s="556">
        <v>5</v>
      </c>
      <c r="B16" s="130">
        <f>'9'!B13</f>
        <v>0</v>
      </c>
      <c r="C16" s="130">
        <f>'9'!C13</f>
        <v>0</v>
      </c>
      <c r="D16" s="228"/>
      <c r="E16" s="295"/>
      <c r="F16" s="295" t="e">
        <f t="shared" si="0"/>
        <v>#DIV/0!</v>
      </c>
      <c r="G16" s="140"/>
      <c r="H16" s="279" t="e">
        <f t="shared" si="1"/>
        <v>#DIV/0!</v>
      </c>
      <c r="I16" s="295">
        <f t="shared" si="2"/>
        <v>0</v>
      </c>
      <c r="J16" s="72" t="e">
        <f t="shared" si="3"/>
        <v>#DIV/0!</v>
      </c>
    </row>
    <row r="17" spans="1:10" x14ac:dyDescent="0.25">
      <c r="A17" s="556">
        <v>6</v>
      </c>
      <c r="B17" s="130">
        <f>'9'!B14</f>
        <v>0</v>
      </c>
      <c r="C17" s="130">
        <f>'9'!C14</f>
        <v>0</v>
      </c>
      <c r="D17" s="228"/>
      <c r="E17" s="295"/>
      <c r="F17" s="295" t="e">
        <f t="shared" si="0"/>
        <v>#DIV/0!</v>
      </c>
      <c r="G17" s="140"/>
      <c r="H17" s="279" t="e">
        <f t="shared" si="1"/>
        <v>#DIV/0!</v>
      </c>
      <c r="I17" s="295">
        <f t="shared" si="2"/>
        <v>0</v>
      </c>
      <c r="J17" s="72" t="e">
        <f t="shared" si="3"/>
        <v>#DIV/0!</v>
      </c>
    </row>
    <row r="18" spans="1:10" x14ac:dyDescent="0.25">
      <c r="A18" s="556">
        <v>7</v>
      </c>
      <c r="B18" s="130">
        <f>'9'!B15</f>
        <v>0</v>
      </c>
      <c r="C18" s="130">
        <f>'9'!C15</f>
        <v>0</v>
      </c>
      <c r="D18" s="228"/>
      <c r="E18" s="295"/>
      <c r="F18" s="295" t="e">
        <f t="shared" si="0"/>
        <v>#DIV/0!</v>
      </c>
      <c r="G18" s="140"/>
      <c r="H18" s="279" t="e">
        <f t="shared" si="1"/>
        <v>#DIV/0!</v>
      </c>
      <c r="I18" s="295">
        <f t="shared" si="2"/>
        <v>0</v>
      </c>
      <c r="J18" s="72" t="e">
        <f t="shared" si="3"/>
        <v>#DIV/0!</v>
      </c>
    </row>
    <row r="19" spans="1:10" x14ac:dyDescent="0.25">
      <c r="A19" s="556">
        <v>8</v>
      </c>
      <c r="B19" s="130">
        <f>'9'!B16</f>
        <v>0</v>
      </c>
      <c r="C19" s="130">
        <f>'9'!C16</f>
        <v>0</v>
      </c>
      <c r="D19" s="228"/>
      <c r="E19" s="295"/>
      <c r="F19" s="295" t="e">
        <f t="shared" si="0"/>
        <v>#DIV/0!</v>
      </c>
      <c r="G19" s="140"/>
      <c r="H19" s="279" t="e">
        <f t="shared" si="1"/>
        <v>#DIV/0!</v>
      </c>
      <c r="I19" s="295">
        <f t="shared" si="2"/>
        <v>0</v>
      </c>
      <c r="J19" s="72" t="e">
        <f t="shared" si="3"/>
        <v>#DIV/0!</v>
      </c>
    </row>
    <row r="20" spans="1:10" x14ac:dyDescent="0.25">
      <c r="A20" s="556">
        <v>9</v>
      </c>
      <c r="B20" s="130">
        <f>'9'!B17</f>
        <v>0</v>
      </c>
      <c r="C20" s="130">
        <f>'9'!C17</f>
        <v>0</v>
      </c>
      <c r="D20" s="228"/>
      <c r="E20" s="295"/>
      <c r="F20" s="295" t="e">
        <f t="shared" si="0"/>
        <v>#DIV/0!</v>
      </c>
      <c r="G20" s="140"/>
      <c r="H20" s="279" t="e">
        <f t="shared" si="1"/>
        <v>#DIV/0!</v>
      </c>
      <c r="I20" s="295">
        <f t="shared" si="2"/>
        <v>0</v>
      </c>
      <c r="J20" s="72" t="e">
        <f t="shared" si="3"/>
        <v>#DIV/0!</v>
      </c>
    </row>
    <row r="21" spans="1:10" x14ac:dyDescent="0.25">
      <c r="A21" s="556">
        <v>10</v>
      </c>
      <c r="B21" s="130">
        <f>'9'!B18</f>
        <v>0</v>
      </c>
      <c r="C21" s="130">
        <f>'9'!C18</f>
        <v>0</v>
      </c>
      <c r="D21" s="228"/>
      <c r="E21" s="295"/>
      <c r="F21" s="295" t="e">
        <f t="shared" si="0"/>
        <v>#DIV/0!</v>
      </c>
      <c r="G21" s="140"/>
      <c r="H21" s="279" t="e">
        <f t="shared" si="1"/>
        <v>#DIV/0!</v>
      </c>
      <c r="I21" s="295">
        <f t="shared" si="2"/>
        <v>0</v>
      </c>
      <c r="J21" s="72" t="e">
        <f t="shared" si="3"/>
        <v>#DIV/0!</v>
      </c>
    </row>
    <row r="22" spans="1:10" x14ac:dyDescent="0.25">
      <c r="A22" s="556">
        <v>11</v>
      </c>
      <c r="B22" s="130">
        <f>'9'!B19</f>
        <v>0</v>
      </c>
      <c r="C22" s="130">
        <f>'9'!C19</f>
        <v>0</v>
      </c>
      <c r="D22" s="228"/>
      <c r="E22" s="295"/>
      <c r="F22" s="295" t="e">
        <f t="shared" si="0"/>
        <v>#DIV/0!</v>
      </c>
      <c r="G22" s="140"/>
      <c r="H22" s="279" t="e">
        <f t="shared" si="1"/>
        <v>#DIV/0!</v>
      </c>
      <c r="I22" s="295">
        <f t="shared" si="2"/>
        <v>0</v>
      </c>
      <c r="J22" s="72" t="e">
        <f t="shared" si="3"/>
        <v>#DIV/0!</v>
      </c>
    </row>
    <row r="23" spans="1:10" x14ac:dyDescent="0.25">
      <c r="A23" s="556">
        <v>12</v>
      </c>
      <c r="B23" s="130">
        <f>'9'!B20</f>
        <v>0</v>
      </c>
      <c r="C23" s="130">
        <f>'9'!C20</f>
        <v>0</v>
      </c>
      <c r="D23" s="228"/>
      <c r="E23" s="295"/>
      <c r="F23" s="295" t="e">
        <f t="shared" si="0"/>
        <v>#DIV/0!</v>
      </c>
      <c r="G23" s="140"/>
      <c r="H23" s="279" t="e">
        <f t="shared" si="1"/>
        <v>#DIV/0!</v>
      </c>
      <c r="I23" s="295">
        <f t="shared" si="2"/>
        <v>0</v>
      </c>
      <c r="J23" s="72" t="e">
        <f t="shared" si="3"/>
        <v>#DIV/0!</v>
      </c>
    </row>
    <row r="24" spans="1:10" x14ac:dyDescent="0.25">
      <c r="A24" s="556">
        <v>13</v>
      </c>
      <c r="B24" s="130">
        <f>'9'!B21</f>
        <v>0</v>
      </c>
      <c r="C24" s="130">
        <f>'9'!C21</f>
        <v>0</v>
      </c>
      <c r="D24" s="228"/>
      <c r="E24" s="295"/>
      <c r="F24" s="295" t="e">
        <f t="shared" si="0"/>
        <v>#DIV/0!</v>
      </c>
      <c r="G24" s="140"/>
      <c r="H24" s="279" t="e">
        <f t="shared" si="1"/>
        <v>#DIV/0!</v>
      </c>
      <c r="I24" s="295">
        <f t="shared" si="2"/>
        <v>0</v>
      </c>
      <c r="J24" s="72" t="e">
        <f t="shared" si="3"/>
        <v>#DIV/0!</v>
      </c>
    </row>
    <row r="25" spans="1:10" x14ac:dyDescent="0.25">
      <c r="A25" s="556">
        <v>14</v>
      </c>
      <c r="B25" s="130">
        <f>'9'!B22</f>
        <v>0</v>
      </c>
      <c r="C25" s="130">
        <f>'9'!C22</f>
        <v>0</v>
      </c>
      <c r="D25" s="228"/>
      <c r="E25" s="295"/>
      <c r="F25" s="295" t="e">
        <f t="shared" si="0"/>
        <v>#DIV/0!</v>
      </c>
      <c r="G25" s="140"/>
      <c r="H25" s="279" t="e">
        <f t="shared" si="1"/>
        <v>#DIV/0!</v>
      </c>
      <c r="I25" s="295">
        <f t="shared" si="2"/>
        <v>0</v>
      </c>
      <c r="J25" s="72" t="e">
        <f t="shared" si="3"/>
        <v>#DIV/0!</v>
      </c>
    </row>
    <row r="26" spans="1:10" x14ac:dyDescent="0.25">
      <c r="A26" s="556">
        <v>15</v>
      </c>
      <c r="B26" s="130">
        <f>'9'!B23</f>
        <v>0</v>
      </c>
      <c r="C26" s="130">
        <f>'9'!C23</f>
        <v>0</v>
      </c>
      <c r="D26" s="228"/>
      <c r="E26" s="295"/>
      <c r="F26" s="295" t="e">
        <f t="shared" si="0"/>
        <v>#DIV/0!</v>
      </c>
      <c r="G26" s="140"/>
      <c r="H26" s="279" t="e">
        <f t="shared" si="1"/>
        <v>#DIV/0!</v>
      </c>
      <c r="I26" s="295">
        <f t="shared" si="2"/>
        <v>0</v>
      </c>
      <c r="J26" s="72" t="e">
        <f t="shared" si="3"/>
        <v>#DIV/0!</v>
      </c>
    </row>
    <row r="27" spans="1:10" x14ac:dyDescent="0.25">
      <c r="A27" s="556">
        <v>16</v>
      </c>
      <c r="B27" s="130">
        <f>'9'!B24</f>
        <v>0</v>
      </c>
      <c r="C27" s="130">
        <f>'9'!C24</f>
        <v>0</v>
      </c>
      <c r="D27" s="228"/>
      <c r="E27" s="295"/>
      <c r="F27" s="295" t="e">
        <f t="shared" si="0"/>
        <v>#DIV/0!</v>
      </c>
      <c r="G27" s="140"/>
      <c r="H27" s="279" t="e">
        <f t="shared" si="1"/>
        <v>#DIV/0!</v>
      </c>
      <c r="I27" s="295">
        <f t="shared" si="2"/>
        <v>0</v>
      </c>
      <c r="J27" s="72" t="e">
        <f t="shared" si="3"/>
        <v>#DIV/0!</v>
      </c>
    </row>
    <row r="28" spans="1:10" x14ac:dyDescent="0.25">
      <c r="A28" s="556">
        <v>17</v>
      </c>
      <c r="B28" s="130">
        <f>'9'!B25</f>
        <v>0</v>
      </c>
      <c r="C28" s="130">
        <f>'9'!C25</f>
        <v>0</v>
      </c>
      <c r="D28" s="228"/>
      <c r="E28" s="295"/>
      <c r="F28" s="295" t="e">
        <f t="shared" si="0"/>
        <v>#DIV/0!</v>
      </c>
      <c r="G28" s="140"/>
      <c r="H28" s="279" t="e">
        <f t="shared" si="1"/>
        <v>#DIV/0!</v>
      </c>
      <c r="I28" s="295">
        <f t="shared" si="2"/>
        <v>0</v>
      </c>
      <c r="J28" s="72" t="e">
        <f t="shared" si="3"/>
        <v>#DIV/0!</v>
      </c>
    </row>
    <row r="29" spans="1:10" x14ac:dyDescent="0.25">
      <c r="A29" s="556">
        <v>18</v>
      </c>
      <c r="B29" s="130">
        <f>'9'!B26</f>
        <v>0</v>
      </c>
      <c r="C29" s="130">
        <f>'9'!C26</f>
        <v>0</v>
      </c>
      <c r="D29" s="228"/>
      <c r="E29" s="295"/>
      <c r="F29" s="295" t="e">
        <f t="shared" si="0"/>
        <v>#DIV/0!</v>
      </c>
      <c r="G29" s="140"/>
      <c r="H29" s="279" t="e">
        <f t="shared" si="1"/>
        <v>#DIV/0!</v>
      </c>
      <c r="I29" s="295">
        <f t="shared" si="2"/>
        <v>0</v>
      </c>
      <c r="J29" s="72" t="e">
        <f t="shared" si="3"/>
        <v>#DIV/0!</v>
      </c>
    </row>
    <row r="30" spans="1:10" x14ac:dyDescent="0.25">
      <c r="A30" s="556">
        <v>19</v>
      </c>
      <c r="B30" s="130">
        <f>'9'!B27</f>
        <v>0</v>
      </c>
      <c r="C30" s="130">
        <f>'9'!C27</f>
        <v>0</v>
      </c>
      <c r="D30" s="228"/>
      <c r="E30" s="295"/>
      <c r="F30" s="295" t="e">
        <f t="shared" si="0"/>
        <v>#DIV/0!</v>
      </c>
      <c r="G30" s="140"/>
      <c r="H30" s="279" t="e">
        <f t="shared" si="1"/>
        <v>#DIV/0!</v>
      </c>
      <c r="I30" s="295">
        <f t="shared" si="2"/>
        <v>0</v>
      </c>
      <c r="J30" s="72" t="e">
        <f t="shared" si="3"/>
        <v>#DIV/0!</v>
      </c>
    </row>
    <row r="31" spans="1:10" x14ac:dyDescent="0.25">
      <c r="A31" s="556">
        <v>20</v>
      </c>
      <c r="B31" s="130">
        <f>'9'!B28</f>
        <v>0</v>
      </c>
      <c r="C31" s="130">
        <f>'9'!C28</f>
        <v>0</v>
      </c>
      <c r="D31" s="228"/>
      <c r="E31" s="295"/>
      <c r="F31" s="295" t="e">
        <f t="shared" si="0"/>
        <v>#DIV/0!</v>
      </c>
      <c r="G31" s="140"/>
      <c r="H31" s="279" t="e">
        <f t="shared" si="1"/>
        <v>#DIV/0!</v>
      </c>
      <c r="I31" s="295">
        <f t="shared" si="2"/>
        <v>0</v>
      </c>
      <c r="J31" s="72" t="e">
        <f t="shared" si="3"/>
        <v>#DIV/0!</v>
      </c>
    </row>
    <row r="32" spans="1:10" x14ac:dyDescent="0.25">
      <c r="A32" s="556"/>
      <c r="B32" s="72"/>
      <c r="C32" s="72"/>
      <c r="D32" s="228"/>
      <c r="E32" s="295"/>
      <c r="F32" s="295"/>
      <c r="G32" s="140"/>
      <c r="H32" s="279"/>
      <c r="I32" s="295"/>
      <c r="J32" s="72"/>
    </row>
    <row r="33" spans="1:10" x14ac:dyDescent="0.25">
      <c r="A33" s="556"/>
      <c r="B33" s="72"/>
      <c r="C33" s="72"/>
      <c r="D33" s="228"/>
      <c r="E33" s="295"/>
      <c r="F33" s="295"/>
      <c r="G33" s="140"/>
      <c r="H33" s="279"/>
      <c r="I33" s="295"/>
      <c r="J33" s="72"/>
    </row>
    <row r="34" spans="1:10" x14ac:dyDescent="0.25">
      <c r="A34" s="556"/>
      <c r="B34" s="72"/>
      <c r="C34" s="72"/>
      <c r="D34" s="228"/>
      <c r="E34" s="295"/>
      <c r="F34" s="295"/>
      <c r="G34" s="140"/>
      <c r="H34" s="279"/>
      <c r="I34" s="295"/>
      <c r="J34" s="72"/>
    </row>
    <row r="35" spans="1:10" x14ac:dyDescent="0.25">
      <c r="A35" s="556"/>
      <c r="B35" s="72"/>
      <c r="C35" s="72"/>
      <c r="D35" s="228"/>
      <c r="E35" s="295"/>
      <c r="F35" s="295"/>
      <c r="G35" s="140"/>
      <c r="H35" s="279"/>
      <c r="I35" s="295"/>
      <c r="J35" s="72"/>
    </row>
    <row r="36" spans="1:10" ht="18.75" customHeight="1" x14ac:dyDescent="0.25">
      <c r="A36" s="564" t="s">
        <v>484</v>
      </c>
      <c r="B36" s="565"/>
      <c r="C36" s="566"/>
      <c r="D36" s="397">
        <f>SUM(D12:D35)</f>
        <v>0</v>
      </c>
      <c r="E36" s="446">
        <f>SUM(E12:E35)</f>
        <v>0</v>
      </c>
      <c r="F36" s="446" t="e">
        <f>E36/D36*100</f>
        <v>#DIV/0!</v>
      </c>
      <c r="G36" s="446">
        <f>SUM(G12:G35)</f>
        <v>0</v>
      </c>
      <c r="H36" s="442" t="e">
        <f>G36/D36*100</f>
        <v>#DIV/0!</v>
      </c>
      <c r="I36" s="446">
        <f>E36+G36</f>
        <v>0</v>
      </c>
      <c r="J36" s="134" t="e">
        <f>I36/D36*100</f>
        <v>#DIV/0!</v>
      </c>
    </row>
    <row r="37" spans="1:10" x14ac:dyDescent="0.25">
      <c r="B37" s="69"/>
      <c r="C37" s="69"/>
      <c r="D37" s="69"/>
    </row>
    <row r="38" spans="1:10" x14ac:dyDescent="0.25">
      <c r="A38" s="727" t="s">
        <v>411</v>
      </c>
    </row>
    <row r="39" spans="1:10" x14ac:dyDescent="0.25">
      <c r="B39" s="581"/>
    </row>
    <row r="40" spans="1:10" x14ac:dyDescent="0.25">
      <c r="B40" s="581"/>
    </row>
  </sheetData>
  <mergeCells count="9">
    <mergeCell ref="A3:I3"/>
    <mergeCell ref="A7:A10"/>
    <mergeCell ref="B7:B10"/>
    <mergeCell ref="C7:C10"/>
    <mergeCell ref="D7:D10"/>
    <mergeCell ref="E7:J8"/>
    <mergeCell ref="E9:F9"/>
    <mergeCell ref="G9:H9"/>
    <mergeCell ref="I9:J9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76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BAFE3-0F77-4B3B-9BCC-2520FB5FD1A0}">
  <sheetPr codeName="Sheet65">
    <tabColor rgb="FF92D050"/>
    <pageSetUpPr fitToPage="1"/>
  </sheetPr>
  <dimension ref="A1:L41"/>
  <sheetViews>
    <sheetView topLeftCell="E1" zoomScale="70" zoomScaleNormal="70" workbookViewId="0"/>
  </sheetViews>
  <sheetFormatPr defaultColWidth="9.140625" defaultRowHeight="15" x14ac:dyDescent="0.25"/>
  <cols>
    <col min="1" max="1" width="5.7109375" style="70" customWidth="1"/>
    <col min="2" max="2" width="25.7109375" style="70" customWidth="1"/>
    <col min="3" max="3" width="24" style="70" customWidth="1"/>
    <col min="4" max="12" width="15.7109375" style="70" customWidth="1"/>
    <col min="13" max="256" width="9.140625" style="70"/>
    <col min="257" max="257" width="5.7109375" style="70" customWidth="1"/>
    <col min="258" max="258" width="25.7109375" style="70" customWidth="1"/>
    <col min="259" max="259" width="24" style="70" customWidth="1"/>
    <col min="260" max="268" width="15.7109375" style="70" customWidth="1"/>
    <col min="269" max="512" width="9.140625" style="70"/>
    <col min="513" max="513" width="5.7109375" style="70" customWidth="1"/>
    <col min="514" max="514" width="25.7109375" style="70" customWidth="1"/>
    <col min="515" max="515" width="24" style="70" customWidth="1"/>
    <col min="516" max="524" width="15.7109375" style="70" customWidth="1"/>
    <col min="525" max="768" width="9.140625" style="70"/>
    <col min="769" max="769" width="5.7109375" style="70" customWidth="1"/>
    <col min="770" max="770" width="25.7109375" style="70" customWidth="1"/>
    <col min="771" max="771" width="24" style="70" customWidth="1"/>
    <col min="772" max="780" width="15.7109375" style="70" customWidth="1"/>
    <col min="781" max="1024" width="9.140625" style="70"/>
    <col min="1025" max="1025" width="5.7109375" style="70" customWidth="1"/>
    <col min="1026" max="1026" width="25.7109375" style="70" customWidth="1"/>
    <col min="1027" max="1027" width="24" style="70" customWidth="1"/>
    <col min="1028" max="1036" width="15.7109375" style="70" customWidth="1"/>
    <col min="1037" max="1280" width="9.140625" style="70"/>
    <col min="1281" max="1281" width="5.7109375" style="70" customWidth="1"/>
    <col min="1282" max="1282" width="25.7109375" style="70" customWidth="1"/>
    <col min="1283" max="1283" width="24" style="70" customWidth="1"/>
    <col min="1284" max="1292" width="15.7109375" style="70" customWidth="1"/>
    <col min="1293" max="1536" width="9.140625" style="70"/>
    <col min="1537" max="1537" width="5.7109375" style="70" customWidth="1"/>
    <col min="1538" max="1538" width="25.7109375" style="70" customWidth="1"/>
    <col min="1539" max="1539" width="24" style="70" customWidth="1"/>
    <col min="1540" max="1548" width="15.7109375" style="70" customWidth="1"/>
    <col min="1549" max="1792" width="9.140625" style="70"/>
    <col min="1793" max="1793" width="5.7109375" style="70" customWidth="1"/>
    <col min="1794" max="1794" width="25.7109375" style="70" customWidth="1"/>
    <col min="1795" max="1795" width="24" style="70" customWidth="1"/>
    <col min="1796" max="1804" width="15.7109375" style="70" customWidth="1"/>
    <col min="1805" max="2048" width="9.140625" style="70"/>
    <col min="2049" max="2049" width="5.7109375" style="70" customWidth="1"/>
    <col min="2050" max="2050" width="25.7109375" style="70" customWidth="1"/>
    <col min="2051" max="2051" width="24" style="70" customWidth="1"/>
    <col min="2052" max="2060" width="15.7109375" style="70" customWidth="1"/>
    <col min="2061" max="2304" width="9.140625" style="70"/>
    <col min="2305" max="2305" width="5.7109375" style="70" customWidth="1"/>
    <col min="2306" max="2306" width="25.7109375" style="70" customWidth="1"/>
    <col min="2307" max="2307" width="24" style="70" customWidth="1"/>
    <col min="2308" max="2316" width="15.7109375" style="70" customWidth="1"/>
    <col min="2317" max="2560" width="9.140625" style="70"/>
    <col min="2561" max="2561" width="5.7109375" style="70" customWidth="1"/>
    <col min="2562" max="2562" width="25.7109375" style="70" customWidth="1"/>
    <col min="2563" max="2563" width="24" style="70" customWidth="1"/>
    <col min="2564" max="2572" width="15.7109375" style="70" customWidth="1"/>
    <col min="2573" max="2816" width="9.140625" style="70"/>
    <col min="2817" max="2817" width="5.7109375" style="70" customWidth="1"/>
    <col min="2818" max="2818" width="25.7109375" style="70" customWidth="1"/>
    <col min="2819" max="2819" width="24" style="70" customWidth="1"/>
    <col min="2820" max="2828" width="15.7109375" style="70" customWidth="1"/>
    <col min="2829" max="3072" width="9.140625" style="70"/>
    <col min="3073" max="3073" width="5.7109375" style="70" customWidth="1"/>
    <col min="3074" max="3074" width="25.7109375" style="70" customWidth="1"/>
    <col min="3075" max="3075" width="24" style="70" customWidth="1"/>
    <col min="3076" max="3084" width="15.7109375" style="70" customWidth="1"/>
    <col min="3085" max="3328" width="9.140625" style="70"/>
    <col min="3329" max="3329" width="5.7109375" style="70" customWidth="1"/>
    <col min="3330" max="3330" width="25.7109375" style="70" customWidth="1"/>
    <col min="3331" max="3331" width="24" style="70" customWidth="1"/>
    <col min="3332" max="3340" width="15.7109375" style="70" customWidth="1"/>
    <col min="3341" max="3584" width="9.140625" style="70"/>
    <col min="3585" max="3585" width="5.7109375" style="70" customWidth="1"/>
    <col min="3586" max="3586" width="25.7109375" style="70" customWidth="1"/>
    <col min="3587" max="3587" width="24" style="70" customWidth="1"/>
    <col min="3588" max="3596" width="15.7109375" style="70" customWidth="1"/>
    <col min="3597" max="3840" width="9.140625" style="70"/>
    <col min="3841" max="3841" width="5.7109375" style="70" customWidth="1"/>
    <col min="3842" max="3842" width="25.7109375" style="70" customWidth="1"/>
    <col min="3843" max="3843" width="24" style="70" customWidth="1"/>
    <col min="3844" max="3852" width="15.7109375" style="70" customWidth="1"/>
    <col min="3853" max="4096" width="9.140625" style="70"/>
    <col min="4097" max="4097" width="5.7109375" style="70" customWidth="1"/>
    <col min="4098" max="4098" width="25.7109375" style="70" customWidth="1"/>
    <col min="4099" max="4099" width="24" style="70" customWidth="1"/>
    <col min="4100" max="4108" width="15.7109375" style="70" customWidth="1"/>
    <col min="4109" max="4352" width="9.140625" style="70"/>
    <col min="4353" max="4353" width="5.7109375" style="70" customWidth="1"/>
    <col min="4354" max="4354" width="25.7109375" style="70" customWidth="1"/>
    <col min="4355" max="4355" width="24" style="70" customWidth="1"/>
    <col min="4356" max="4364" width="15.7109375" style="70" customWidth="1"/>
    <col min="4365" max="4608" width="9.140625" style="70"/>
    <col min="4609" max="4609" width="5.7109375" style="70" customWidth="1"/>
    <col min="4610" max="4610" width="25.7109375" style="70" customWidth="1"/>
    <col min="4611" max="4611" width="24" style="70" customWidth="1"/>
    <col min="4612" max="4620" width="15.7109375" style="70" customWidth="1"/>
    <col min="4621" max="4864" width="9.140625" style="70"/>
    <col min="4865" max="4865" width="5.7109375" style="70" customWidth="1"/>
    <col min="4866" max="4866" width="25.7109375" style="70" customWidth="1"/>
    <col min="4867" max="4867" width="24" style="70" customWidth="1"/>
    <col min="4868" max="4876" width="15.7109375" style="70" customWidth="1"/>
    <col min="4877" max="5120" width="9.140625" style="70"/>
    <col min="5121" max="5121" width="5.7109375" style="70" customWidth="1"/>
    <col min="5122" max="5122" width="25.7109375" style="70" customWidth="1"/>
    <col min="5123" max="5123" width="24" style="70" customWidth="1"/>
    <col min="5124" max="5132" width="15.7109375" style="70" customWidth="1"/>
    <col min="5133" max="5376" width="9.140625" style="70"/>
    <col min="5377" max="5377" width="5.7109375" style="70" customWidth="1"/>
    <col min="5378" max="5378" width="25.7109375" style="70" customWidth="1"/>
    <col min="5379" max="5379" width="24" style="70" customWidth="1"/>
    <col min="5380" max="5388" width="15.7109375" style="70" customWidth="1"/>
    <col min="5389" max="5632" width="9.140625" style="70"/>
    <col min="5633" max="5633" width="5.7109375" style="70" customWidth="1"/>
    <col min="5634" max="5634" width="25.7109375" style="70" customWidth="1"/>
    <col min="5635" max="5635" width="24" style="70" customWidth="1"/>
    <col min="5636" max="5644" width="15.7109375" style="70" customWidth="1"/>
    <col min="5645" max="5888" width="9.140625" style="70"/>
    <col min="5889" max="5889" width="5.7109375" style="70" customWidth="1"/>
    <col min="5890" max="5890" width="25.7109375" style="70" customWidth="1"/>
    <col min="5891" max="5891" width="24" style="70" customWidth="1"/>
    <col min="5892" max="5900" width="15.7109375" style="70" customWidth="1"/>
    <col min="5901" max="6144" width="9.140625" style="70"/>
    <col min="6145" max="6145" width="5.7109375" style="70" customWidth="1"/>
    <col min="6146" max="6146" width="25.7109375" style="70" customWidth="1"/>
    <col min="6147" max="6147" width="24" style="70" customWidth="1"/>
    <col min="6148" max="6156" width="15.7109375" style="70" customWidth="1"/>
    <col min="6157" max="6400" width="9.140625" style="70"/>
    <col min="6401" max="6401" width="5.7109375" style="70" customWidth="1"/>
    <col min="6402" max="6402" width="25.7109375" style="70" customWidth="1"/>
    <col min="6403" max="6403" width="24" style="70" customWidth="1"/>
    <col min="6404" max="6412" width="15.7109375" style="70" customWidth="1"/>
    <col min="6413" max="6656" width="9.140625" style="70"/>
    <col min="6657" max="6657" width="5.7109375" style="70" customWidth="1"/>
    <col min="6658" max="6658" width="25.7109375" style="70" customWidth="1"/>
    <col min="6659" max="6659" width="24" style="70" customWidth="1"/>
    <col min="6660" max="6668" width="15.7109375" style="70" customWidth="1"/>
    <col min="6669" max="6912" width="9.140625" style="70"/>
    <col min="6913" max="6913" width="5.7109375" style="70" customWidth="1"/>
    <col min="6914" max="6914" width="25.7109375" style="70" customWidth="1"/>
    <col min="6915" max="6915" width="24" style="70" customWidth="1"/>
    <col min="6916" max="6924" width="15.7109375" style="70" customWidth="1"/>
    <col min="6925" max="7168" width="9.140625" style="70"/>
    <col min="7169" max="7169" width="5.7109375" style="70" customWidth="1"/>
    <col min="7170" max="7170" width="25.7109375" style="70" customWidth="1"/>
    <col min="7171" max="7171" width="24" style="70" customWidth="1"/>
    <col min="7172" max="7180" width="15.7109375" style="70" customWidth="1"/>
    <col min="7181" max="7424" width="9.140625" style="70"/>
    <col min="7425" max="7425" width="5.7109375" style="70" customWidth="1"/>
    <col min="7426" max="7426" width="25.7109375" style="70" customWidth="1"/>
    <col min="7427" max="7427" width="24" style="70" customWidth="1"/>
    <col min="7428" max="7436" width="15.7109375" style="70" customWidth="1"/>
    <col min="7437" max="7680" width="9.140625" style="70"/>
    <col min="7681" max="7681" width="5.7109375" style="70" customWidth="1"/>
    <col min="7682" max="7682" width="25.7109375" style="70" customWidth="1"/>
    <col min="7683" max="7683" width="24" style="70" customWidth="1"/>
    <col min="7684" max="7692" width="15.7109375" style="70" customWidth="1"/>
    <col min="7693" max="7936" width="9.140625" style="70"/>
    <col min="7937" max="7937" width="5.7109375" style="70" customWidth="1"/>
    <col min="7938" max="7938" width="25.7109375" style="70" customWidth="1"/>
    <col min="7939" max="7939" width="24" style="70" customWidth="1"/>
    <col min="7940" max="7948" width="15.7109375" style="70" customWidth="1"/>
    <col min="7949" max="8192" width="9.140625" style="70"/>
    <col min="8193" max="8193" width="5.7109375" style="70" customWidth="1"/>
    <col min="8194" max="8194" width="25.7109375" style="70" customWidth="1"/>
    <col min="8195" max="8195" width="24" style="70" customWidth="1"/>
    <col min="8196" max="8204" width="15.7109375" style="70" customWidth="1"/>
    <col min="8205" max="8448" width="9.140625" style="70"/>
    <col min="8449" max="8449" width="5.7109375" style="70" customWidth="1"/>
    <col min="8450" max="8450" width="25.7109375" style="70" customWidth="1"/>
    <col min="8451" max="8451" width="24" style="70" customWidth="1"/>
    <col min="8452" max="8460" width="15.7109375" style="70" customWidth="1"/>
    <col min="8461" max="8704" width="9.140625" style="70"/>
    <col min="8705" max="8705" width="5.7109375" style="70" customWidth="1"/>
    <col min="8706" max="8706" width="25.7109375" style="70" customWidth="1"/>
    <col min="8707" max="8707" width="24" style="70" customWidth="1"/>
    <col min="8708" max="8716" width="15.7109375" style="70" customWidth="1"/>
    <col min="8717" max="8960" width="9.140625" style="70"/>
    <col min="8961" max="8961" width="5.7109375" style="70" customWidth="1"/>
    <col min="8962" max="8962" width="25.7109375" style="70" customWidth="1"/>
    <col min="8963" max="8963" width="24" style="70" customWidth="1"/>
    <col min="8964" max="8972" width="15.7109375" style="70" customWidth="1"/>
    <col min="8973" max="9216" width="9.140625" style="70"/>
    <col min="9217" max="9217" width="5.7109375" style="70" customWidth="1"/>
    <col min="9218" max="9218" width="25.7109375" style="70" customWidth="1"/>
    <col min="9219" max="9219" width="24" style="70" customWidth="1"/>
    <col min="9220" max="9228" width="15.7109375" style="70" customWidth="1"/>
    <col min="9229" max="9472" width="9.140625" style="70"/>
    <col min="9473" max="9473" width="5.7109375" style="70" customWidth="1"/>
    <col min="9474" max="9474" width="25.7109375" style="70" customWidth="1"/>
    <col min="9475" max="9475" width="24" style="70" customWidth="1"/>
    <col min="9476" max="9484" width="15.7109375" style="70" customWidth="1"/>
    <col min="9485" max="9728" width="9.140625" style="70"/>
    <col min="9729" max="9729" width="5.7109375" style="70" customWidth="1"/>
    <col min="9730" max="9730" width="25.7109375" style="70" customWidth="1"/>
    <col min="9731" max="9731" width="24" style="70" customWidth="1"/>
    <col min="9732" max="9740" width="15.7109375" style="70" customWidth="1"/>
    <col min="9741" max="9984" width="9.140625" style="70"/>
    <col min="9985" max="9985" width="5.7109375" style="70" customWidth="1"/>
    <col min="9986" max="9986" width="25.7109375" style="70" customWidth="1"/>
    <col min="9987" max="9987" width="24" style="70" customWidth="1"/>
    <col min="9988" max="9996" width="15.7109375" style="70" customWidth="1"/>
    <col min="9997" max="10240" width="9.140625" style="70"/>
    <col min="10241" max="10241" width="5.7109375" style="70" customWidth="1"/>
    <col min="10242" max="10242" width="25.7109375" style="70" customWidth="1"/>
    <col min="10243" max="10243" width="24" style="70" customWidth="1"/>
    <col min="10244" max="10252" width="15.7109375" style="70" customWidth="1"/>
    <col min="10253" max="10496" width="9.140625" style="70"/>
    <col min="10497" max="10497" width="5.7109375" style="70" customWidth="1"/>
    <col min="10498" max="10498" width="25.7109375" style="70" customWidth="1"/>
    <col min="10499" max="10499" width="24" style="70" customWidth="1"/>
    <col min="10500" max="10508" width="15.7109375" style="70" customWidth="1"/>
    <col min="10509" max="10752" width="9.140625" style="70"/>
    <col min="10753" max="10753" width="5.7109375" style="70" customWidth="1"/>
    <col min="10754" max="10754" width="25.7109375" style="70" customWidth="1"/>
    <col min="10755" max="10755" width="24" style="70" customWidth="1"/>
    <col min="10756" max="10764" width="15.7109375" style="70" customWidth="1"/>
    <col min="10765" max="11008" width="9.140625" style="70"/>
    <col min="11009" max="11009" width="5.7109375" style="70" customWidth="1"/>
    <col min="11010" max="11010" width="25.7109375" style="70" customWidth="1"/>
    <col min="11011" max="11011" width="24" style="70" customWidth="1"/>
    <col min="11012" max="11020" width="15.7109375" style="70" customWidth="1"/>
    <col min="11021" max="11264" width="9.140625" style="70"/>
    <col min="11265" max="11265" width="5.7109375" style="70" customWidth="1"/>
    <col min="11266" max="11266" width="25.7109375" style="70" customWidth="1"/>
    <col min="11267" max="11267" width="24" style="70" customWidth="1"/>
    <col min="11268" max="11276" width="15.7109375" style="70" customWidth="1"/>
    <col min="11277" max="11520" width="9.140625" style="70"/>
    <col min="11521" max="11521" width="5.7109375" style="70" customWidth="1"/>
    <col min="11522" max="11522" width="25.7109375" style="70" customWidth="1"/>
    <col min="11523" max="11523" width="24" style="70" customWidth="1"/>
    <col min="11524" max="11532" width="15.7109375" style="70" customWidth="1"/>
    <col min="11533" max="11776" width="9.140625" style="70"/>
    <col min="11777" max="11777" width="5.7109375" style="70" customWidth="1"/>
    <col min="11778" max="11778" width="25.7109375" style="70" customWidth="1"/>
    <col min="11779" max="11779" width="24" style="70" customWidth="1"/>
    <col min="11780" max="11788" width="15.7109375" style="70" customWidth="1"/>
    <col min="11789" max="12032" width="9.140625" style="70"/>
    <col min="12033" max="12033" width="5.7109375" style="70" customWidth="1"/>
    <col min="12034" max="12034" width="25.7109375" style="70" customWidth="1"/>
    <col min="12035" max="12035" width="24" style="70" customWidth="1"/>
    <col min="12036" max="12044" width="15.7109375" style="70" customWidth="1"/>
    <col min="12045" max="12288" width="9.140625" style="70"/>
    <col min="12289" max="12289" width="5.7109375" style="70" customWidth="1"/>
    <col min="12290" max="12290" width="25.7109375" style="70" customWidth="1"/>
    <col min="12291" max="12291" width="24" style="70" customWidth="1"/>
    <col min="12292" max="12300" width="15.7109375" style="70" customWidth="1"/>
    <col min="12301" max="12544" width="9.140625" style="70"/>
    <col min="12545" max="12545" width="5.7109375" style="70" customWidth="1"/>
    <col min="12546" max="12546" width="25.7109375" style="70" customWidth="1"/>
    <col min="12547" max="12547" width="24" style="70" customWidth="1"/>
    <col min="12548" max="12556" width="15.7109375" style="70" customWidth="1"/>
    <col min="12557" max="12800" width="9.140625" style="70"/>
    <col min="12801" max="12801" width="5.7109375" style="70" customWidth="1"/>
    <col min="12802" max="12802" width="25.7109375" style="70" customWidth="1"/>
    <col min="12803" max="12803" width="24" style="70" customWidth="1"/>
    <col min="12804" max="12812" width="15.7109375" style="70" customWidth="1"/>
    <col min="12813" max="13056" width="9.140625" style="70"/>
    <col min="13057" max="13057" width="5.7109375" style="70" customWidth="1"/>
    <col min="13058" max="13058" width="25.7109375" style="70" customWidth="1"/>
    <col min="13059" max="13059" width="24" style="70" customWidth="1"/>
    <col min="13060" max="13068" width="15.7109375" style="70" customWidth="1"/>
    <col min="13069" max="13312" width="9.140625" style="70"/>
    <col min="13313" max="13313" width="5.7109375" style="70" customWidth="1"/>
    <col min="13314" max="13314" width="25.7109375" style="70" customWidth="1"/>
    <col min="13315" max="13315" width="24" style="70" customWidth="1"/>
    <col min="13316" max="13324" width="15.7109375" style="70" customWidth="1"/>
    <col min="13325" max="13568" width="9.140625" style="70"/>
    <col min="13569" max="13569" width="5.7109375" style="70" customWidth="1"/>
    <col min="13570" max="13570" width="25.7109375" style="70" customWidth="1"/>
    <col min="13571" max="13571" width="24" style="70" customWidth="1"/>
    <col min="13572" max="13580" width="15.7109375" style="70" customWidth="1"/>
    <col min="13581" max="13824" width="9.140625" style="70"/>
    <col min="13825" max="13825" width="5.7109375" style="70" customWidth="1"/>
    <col min="13826" max="13826" width="25.7109375" style="70" customWidth="1"/>
    <col min="13827" max="13827" width="24" style="70" customWidth="1"/>
    <col min="13828" max="13836" width="15.7109375" style="70" customWidth="1"/>
    <col min="13837" max="14080" width="9.140625" style="70"/>
    <col min="14081" max="14081" width="5.7109375" style="70" customWidth="1"/>
    <col min="14082" max="14082" width="25.7109375" style="70" customWidth="1"/>
    <col min="14083" max="14083" width="24" style="70" customWidth="1"/>
    <col min="14084" max="14092" width="15.7109375" style="70" customWidth="1"/>
    <col min="14093" max="14336" width="9.140625" style="70"/>
    <col min="14337" max="14337" width="5.7109375" style="70" customWidth="1"/>
    <col min="14338" max="14338" width="25.7109375" style="70" customWidth="1"/>
    <col min="14339" max="14339" width="24" style="70" customWidth="1"/>
    <col min="14340" max="14348" width="15.7109375" style="70" customWidth="1"/>
    <col min="14349" max="14592" width="9.140625" style="70"/>
    <col min="14593" max="14593" width="5.7109375" style="70" customWidth="1"/>
    <col min="14594" max="14594" width="25.7109375" style="70" customWidth="1"/>
    <col min="14595" max="14595" width="24" style="70" customWidth="1"/>
    <col min="14596" max="14604" width="15.7109375" style="70" customWidth="1"/>
    <col min="14605" max="14848" width="9.140625" style="70"/>
    <col min="14849" max="14849" width="5.7109375" style="70" customWidth="1"/>
    <col min="14850" max="14850" width="25.7109375" style="70" customWidth="1"/>
    <col min="14851" max="14851" width="24" style="70" customWidth="1"/>
    <col min="14852" max="14860" width="15.7109375" style="70" customWidth="1"/>
    <col min="14861" max="15104" width="9.140625" style="70"/>
    <col min="15105" max="15105" width="5.7109375" style="70" customWidth="1"/>
    <col min="15106" max="15106" width="25.7109375" style="70" customWidth="1"/>
    <col min="15107" max="15107" width="24" style="70" customWidth="1"/>
    <col min="15108" max="15116" width="15.7109375" style="70" customWidth="1"/>
    <col min="15117" max="15360" width="9.140625" style="70"/>
    <col min="15361" max="15361" width="5.7109375" style="70" customWidth="1"/>
    <col min="15362" max="15362" width="25.7109375" style="70" customWidth="1"/>
    <col min="15363" max="15363" width="24" style="70" customWidth="1"/>
    <col min="15364" max="15372" width="15.7109375" style="70" customWidth="1"/>
    <col min="15373" max="15616" width="9.140625" style="70"/>
    <col min="15617" max="15617" width="5.7109375" style="70" customWidth="1"/>
    <col min="15618" max="15618" width="25.7109375" style="70" customWidth="1"/>
    <col min="15619" max="15619" width="24" style="70" customWidth="1"/>
    <col min="15620" max="15628" width="15.7109375" style="70" customWidth="1"/>
    <col min="15629" max="15872" width="9.140625" style="70"/>
    <col min="15873" max="15873" width="5.7109375" style="70" customWidth="1"/>
    <col min="15874" max="15874" width="25.7109375" style="70" customWidth="1"/>
    <col min="15875" max="15875" width="24" style="70" customWidth="1"/>
    <col min="15876" max="15884" width="15.7109375" style="70" customWidth="1"/>
    <col min="15885" max="16128" width="9.140625" style="70"/>
    <col min="16129" max="16129" width="5.7109375" style="70" customWidth="1"/>
    <col min="16130" max="16130" width="25.7109375" style="70" customWidth="1"/>
    <col min="16131" max="16131" width="24" style="70" customWidth="1"/>
    <col min="16132" max="16140" width="15.7109375" style="70" customWidth="1"/>
    <col min="16141" max="16384" width="9.140625" style="70"/>
  </cols>
  <sheetData>
    <row r="1" spans="1:12" ht="15.75" x14ac:dyDescent="0.25">
      <c r="A1" s="289" t="s">
        <v>1120</v>
      </c>
      <c r="B1" s="69"/>
    </row>
    <row r="2" spans="1:12" ht="15.75" x14ac:dyDescent="0.25">
      <c r="A2" s="588" t="s">
        <v>316</v>
      </c>
      <c r="B2" s="588"/>
      <c r="C2" s="222"/>
      <c r="D2" s="222"/>
      <c r="E2" s="222"/>
      <c r="F2" s="222"/>
      <c r="G2" s="222"/>
      <c r="H2" s="222"/>
      <c r="I2" s="222"/>
      <c r="J2" s="222"/>
      <c r="K2" s="222"/>
      <c r="L2" s="222"/>
    </row>
    <row r="3" spans="1:12" ht="15.75" x14ac:dyDescent="0.25">
      <c r="A3" s="586" t="s">
        <v>837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</row>
    <row r="4" spans="1:12" ht="15.75" x14ac:dyDescent="0.25">
      <c r="A4" s="222"/>
      <c r="B4" s="222"/>
      <c r="C4" s="222"/>
      <c r="D4" s="222"/>
      <c r="E4" s="222"/>
      <c r="F4" s="587" t="str">
        <f>'1'!$E$5</f>
        <v>KABUPATEN/KOTA</v>
      </c>
      <c r="G4" s="588" t="str">
        <f>'1'!$F$5</f>
        <v>….......</v>
      </c>
      <c r="H4" s="222"/>
      <c r="I4" s="222"/>
      <c r="J4" s="222"/>
      <c r="K4" s="222"/>
      <c r="L4" s="222"/>
    </row>
    <row r="5" spans="1:12" ht="15.75" x14ac:dyDescent="0.25">
      <c r="A5" s="222"/>
      <c r="B5" s="222"/>
      <c r="C5" s="222"/>
      <c r="D5" s="222"/>
      <c r="E5" s="222"/>
      <c r="F5" s="587" t="str">
        <f>'1'!$E$6</f>
        <v>TAHUN</v>
      </c>
      <c r="G5" s="588" t="str">
        <f>'1'!$F$6</f>
        <v>….......</v>
      </c>
      <c r="H5" s="222"/>
      <c r="I5" s="222"/>
      <c r="J5" s="222"/>
      <c r="K5" s="222"/>
      <c r="L5" s="222"/>
    </row>
    <row r="6" spans="1:12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12" ht="20.100000000000001" customHeight="1" x14ac:dyDescent="0.25">
      <c r="A7" s="1070" t="s">
        <v>2</v>
      </c>
      <c r="B7" s="1070" t="s">
        <v>254</v>
      </c>
      <c r="C7" s="1070" t="s">
        <v>409</v>
      </c>
      <c r="D7" s="1071" t="s">
        <v>838</v>
      </c>
      <c r="E7" s="1071"/>
      <c r="F7" s="1071"/>
      <c r="G7" s="1071"/>
      <c r="H7" s="1071"/>
      <c r="I7" s="1071"/>
      <c r="J7" s="1071"/>
      <c r="K7" s="1071"/>
      <c r="L7" s="1071"/>
    </row>
    <row r="8" spans="1:12" ht="20.100000000000001" customHeight="1" x14ac:dyDescent="0.25">
      <c r="A8" s="1070"/>
      <c r="B8" s="1070"/>
      <c r="C8" s="1070"/>
      <c r="D8" s="1097" t="s">
        <v>1224</v>
      </c>
      <c r="E8" s="1098"/>
      <c r="F8" s="1099"/>
      <c r="G8" s="1097" t="s">
        <v>1225</v>
      </c>
      <c r="H8" s="1098"/>
      <c r="I8" s="1099"/>
      <c r="J8" s="1214" t="s">
        <v>839</v>
      </c>
      <c r="K8" s="1215"/>
      <c r="L8" s="1216"/>
    </row>
    <row r="9" spans="1:12" ht="20.100000000000001" customHeight="1" x14ac:dyDescent="0.25">
      <c r="A9" s="1071"/>
      <c r="B9" s="1071"/>
      <c r="C9" s="1071"/>
      <c r="D9" s="761" t="s">
        <v>6</v>
      </c>
      <c r="E9" s="761" t="s">
        <v>7</v>
      </c>
      <c r="F9" s="761" t="s">
        <v>370</v>
      </c>
      <c r="G9" s="761" t="s">
        <v>6</v>
      </c>
      <c r="H9" s="761" t="s">
        <v>7</v>
      </c>
      <c r="I9" s="761" t="s">
        <v>370</v>
      </c>
      <c r="J9" s="761" t="s">
        <v>6</v>
      </c>
      <c r="K9" s="761" t="s">
        <v>7</v>
      </c>
      <c r="L9" s="761" t="s">
        <v>370</v>
      </c>
    </row>
    <row r="10" spans="1:12" s="908" customFormat="1" ht="12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06">
        <v>12</v>
      </c>
    </row>
    <row r="11" spans="1:12" ht="20.100000000000001" customHeight="1" x14ac:dyDescent="0.25">
      <c r="A11" s="560">
        <v>1</v>
      </c>
      <c r="B11" s="130">
        <f>'9'!B9</f>
        <v>0</v>
      </c>
      <c r="C11" s="130">
        <f>'9'!C9</f>
        <v>0</v>
      </c>
      <c r="D11" s="447"/>
      <c r="E11" s="447"/>
      <c r="F11" s="345">
        <f>SUM(D11:E11)</f>
        <v>0</v>
      </c>
      <c r="G11" s="447"/>
      <c r="H11" s="447"/>
      <c r="I11" s="345">
        <f t="shared" ref="I11:I19" si="0">SUM(G11:H11)</f>
        <v>0</v>
      </c>
      <c r="J11" s="345">
        <f>SUM(D11,G11)</f>
        <v>0</v>
      </c>
      <c r="K11" s="345">
        <f>SUM(E11,H11)</f>
        <v>0</v>
      </c>
      <c r="L11" s="345">
        <f>SUM(J11:K11)</f>
        <v>0</v>
      </c>
    </row>
    <row r="12" spans="1:12" ht="20.100000000000001" customHeight="1" x14ac:dyDescent="0.25">
      <c r="A12" s="556">
        <v>2</v>
      </c>
      <c r="B12" s="130">
        <f>'9'!B10</f>
        <v>0</v>
      </c>
      <c r="C12" s="130">
        <f>'9'!C10</f>
        <v>0</v>
      </c>
      <c r="D12" s="448"/>
      <c r="E12" s="448"/>
      <c r="F12" s="315">
        <f>SUM(D12:E12)</f>
        <v>0</v>
      </c>
      <c r="G12" s="448"/>
      <c r="H12" s="448"/>
      <c r="I12" s="315">
        <f t="shared" si="0"/>
        <v>0</v>
      </c>
      <c r="J12" s="315">
        <f>SUM(D12,G12)</f>
        <v>0</v>
      </c>
      <c r="K12" s="315">
        <f t="shared" ref="J12:K30" si="1">SUM(E12,H12)</f>
        <v>0</v>
      </c>
      <c r="L12" s="315">
        <f t="shared" ref="L12:L30" si="2">SUM(J12:K12)</f>
        <v>0</v>
      </c>
    </row>
    <row r="13" spans="1:12" ht="20.100000000000001" customHeight="1" x14ac:dyDescent="0.25">
      <c r="A13" s="556">
        <v>3</v>
      </c>
      <c r="B13" s="130">
        <f>'9'!B11</f>
        <v>0</v>
      </c>
      <c r="C13" s="130">
        <f>'9'!C11</f>
        <v>0</v>
      </c>
      <c r="D13" s="448"/>
      <c r="E13" s="448"/>
      <c r="F13" s="315">
        <f t="shared" ref="F13:F19" si="3">SUM(D13:E13)</f>
        <v>0</v>
      </c>
      <c r="G13" s="448"/>
      <c r="H13" s="448"/>
      <c r="I13" s="315">
        <f t="shared" si="0"/>
        <v>0</v>
      </c>
      <c r="J13" s="315">
        <f t="shared" si="1"/>
        <v>0</v>
      </c>
      <c r="K13" s="315">
        <f t="shared" si="1"/>
        <v>0</v>
      </c>
      <c r="L13" s="315">
        <f t="shared" si="2"/>
        <v>0</v>
      </c>
    </row>
    <row r="14" spans="1:12" ht="20.100000000000001" customHeight="1" x14ac:dyDescent="0.25">
      <c r="A14" s="556">
        <v>4</v>
      </c>
      <c r="B14" s="130">
        <f>'9'!B12</f>
        <v>0</v>
      </c>
      <c r="C14" s="130">
        <f>'9'!C12</f>
        <v>0</v>
      </c>
      <c r="D14" s="448"/>
      <c r="E14" s="448"/>
      <c r="F14" s="315">
        <f t="shared" si="3"/>
        <v>0</v>
      </c>
      <c r="G14" s="448"/>
      <c r="H14" s="448"/>
      <c r="I14" s="315">
        <f t="shared" si="0"/>
        <v>0</v>
      </c>
      <c r="J14" s="315">
        <f t="shared" si="1"/>
        <v>0</v>
      </c>
      <c r="K14" s="315">
        <f t="shared" si="1"/>
        <v>0</v>
      </c>
      <c r="L14" s="315">
        <f t="shared" si="2"/>
        <v>0</v>
      </c>
    </row>
    <row r="15" spans="1:12" ht="20.100000000000001" customHeight="1" x14ac:dyDescent="0.25">
      <c r="A15" s="556">
        <v>5</v>
      </c>
      <c r="B15" s="130">
        <f>'9'!B13</f>
        <v>0</v>
      </c>
      <c r="C15" s="130">
        <f>'9'!C13</f>
        <v>0</v>
      </c>
      <c r="D15" s="448"/>
      <c r="E15" s="448"/>
      <c r="F15" s="315">
        <f t="shared" si="3"/>
        <v>0</v>
      </c>
      <c r="G15" s="448"/>
      <c r="H15" s="448"/>
      <c r="I15" s="315">
        <f t="shared" si="0"/>
        <v>0</v>
      </c>
      <c r="J15" s="315">
        <f t="shared" si="1"/>
        <v>0</v>
      </c>
      <c r="K15" s="315">
        <f t="shared" si="1"/>
        <v>0</v>
      </c>
      <c r="L15" s="315">
        <f t="shared" si="2"/>
        <v>0</v>
      </c>
    </row>
    <row r="16" spans="1:12" ht="20.100000000000001" customHeight="1" x14ac:dyDescent="0.25">
      <c r="A16" s="556">
        <v>6</v>
      </c>
      <c r="B16" s="130">
        <f>'9'!B14</f>
        <v>0</v>
      </c>
      <c r="C16" s="130">
        <f>'9'!C14</f>
        <v>0</v>
      </c>
      <c r="D16" s="448"/>
      <c r="E16" s="448"/>
      <c r="F16" s="315">
        <f t="shared" si="3"/>
        <v>0</v>
      </c>
      <c r="G16" s="448"/>
      <c r="H16" s="448"/>
      <c r="I16" s="315">
        <f t="shared" si="0"/>
        <v>0</v>
      </c>
      <c r="J16" s="315">
        <f t="shared" si="1"/>
        <v>0</v>
      </c>
      <c r="K16" s="315">
        <f t="shared" si="1"/>
        <v>0</v>
      </c>
      <c r="L16" s="315">
        <f t="shared" si="2"/>
        <v>0</v>
      </c>
    </row>
    <row r="17" spans="1:12" ht="20.100000000000001" customHeight="1" x14ac:dyDescent="0.25">
      <c r="A17" s="556">
        <v>7</v>
      </c>
      <c r="B17" s="130">
        <f>'9'!B15</f>
        <v>0</v>
      </c>
      <c r="C17" s="130">
        <f>'9'!C15</f>
        <v>0</v>
      </c>
      <c r="D17" s="448"/>
      <c r="E17" s="448"/>
      <c r="F17" s="315">
        <f t="shared" si="3"/>
        <v>0</v>
      </c>
      <c r="G17" s="315"/>
      <c r="H17" s="315"/>
      <c r="I17" s="315">
        <f t="shared" si="0"/>
        <v>0</v>
      </c>
      <c r="J17" s="315">
        <f t="shared" si="1"/>
        <v>0</v>
      </c>
      <c r="K17" s="315">
        <f t="shared" si="1"/>
        <v>0</v>
      </c>
      <c r="L17" s="315">
        <f>SUM(J17:K17)</f>
        <v>0</v>
      </c>
    </row>
    <row r="18" spans="1:12" ht="20.100000000000001" customHeight="1" x14ac:dyDescent="0.25">
      <c r="A18" s="556">
        <v>8</v>
      </c>
      <c r="B18" s="130">
        <f>'9'!B16</f>
        <v>0</v>
      </c>
      <c r="C18" s="130">
        <f>'9'!C16</f>
        <v>0</v>
      </c>
      <c r="D18" s="448"/>
      <c r="E18" s="448"/>
      <c r="F18" s="315">
        <f>SUM(D18:E18)</f>
        <v>0</v>
      </c>
      <c r="G18" s="315"/>
      <c r="H18" s="315"/>
      <c r="I18" s="315">
        <f t="shared" si="0"/>
        <v>0</v>
      </c>
      <c r="J18" s="315">
        <f t="shared" si="1"/>
        <v>0</v>
      </c>
      <c r="K18" s="315">
        <f>SUM(E18,H18)</f>
        <v>0</v>
      </c>
      <c r="L18" s="315">
        <f t="shared" si="2"/>
        <v>0</v>
      </c>
    </row>
    <row r="19" spans="1:12" ht="20.100000000000001" customHeight="1" x14ac:dyDescent="0.25">
      <c r="A19" s="556">
        <v>9</v>
      </c>
      <c r="B19" s="130">
        <f>'9'!B17</f>
        <v>0</v>
      </c>
      <c r="C19" s="130">
        <f>'9'!C17</f>
        <v>0</v>
      </c>
      <c r="D19" s="448"/>
      <c r="E19" s="448"/>
      <c r="F19" s="315">
        <f t="shared" si="3"/>
        <v>0</v>
      </c>
      <c r="G19" s="315"/>
      <c r="H19" s="315"/>
      <c r="I19" s="315">
        <f t="shared" si="0"/>
        <v>0</v>
      </c>
      <c r="J19" s="315">
        <f t="shared" si="1"/>
        <v>0</v>
      </c>
      <c r="K19" s="315">
        <f t="shared" si="1"/>
        <v>0</v>
      </c>
      <c r="L19" s="315">
        <f t="shared" si="2"/>
        <v>0</v>
      </c>
    </row>
    <row r="20" spans="1:12" ht="20.100000000000001" customHeight="1" x14ac:dyDescent="0.25">
      <c r="A20" s="556">
        <v>10</v>
      </c>
      <c r="B20" s="130">
        <f>'9'!B18</f>
        <v>0</v>
      </c>
      <c r="C20" s="130">
        <f>'9'!C18</f>
        <v>0</v>
      </c>
      <c r="D20" s="448"/>
      <c r="E20" s="448"/>
      <c r="F20" s="315">
        <f t="shared" ref="F20:F30" si="4">SUM(D20:E20)</f>
        <v>0</v>
      </c>
      <c r="G20" s="315"/>
      <c r="H20" s="315"/>
      <c r="I20" s="315">
        <f>SUM(G20:H20)</f>
        <v>0</v>
      </c>
      <c r="J20" s="315">
        <f t="shared" si="1"/>
        <v>0</v>
      </c>
      <c r="K20" s="315">
        <f t="shared" si="1"/>
        <v>0</v>
      </c>
      <c r="L20" s="315">
        <f t="shared" si="2"/>
        <v>0</v>
      </c>
    </row>
    <row r="21" spans="1:12" ht="20.100000000000001" customHeight="1" x14ac:dyDescent="0.25">
      <c r="A21" s="556">
        <v>11</v>
      </c>
      <c r="B21" s="130">
        <f>'9'!B19</f>
        <v>0</v>
      </c>
      <c r="C21" s="130">
        <f>'9'!C19</f>
        <v>0</v>
      </c>
      <c r="D21" s="448"/>
      <c r="E21" s="448"/>
      <c r="F21" s="315">
        <f t="shared" si="4"/>
        <v>0</v>
      </c>
      <c r="G21" s="315"/>
      <c r="H21" s="315"/>
      <c r="I21" s="315">
        <f t="shared" ref="I21:I30" si="5">SUM(G21:H21)</f>
        <v>0</v>
      </c>
      <c r="J21" s="315">
        <f t="shared" si="1"/>
        <v>0</v>
      </c>
      <c r="K21" s="315">
        <f t="shared" si="1"/>
        <v>0</v>
      </c>
      <c r="L21" s="315">
        <f t="shared" si="2"/>
        <v>0</v>
      </c>
    </row>
    <row r="22" spans="1:12" ht="20.100000000000001" customHeight="1" x14ac:dyDescent="0.25">
      <c r="A22" s="556">
        <v>12</v>
      </c>
      <c r="B22" s="130">
        <f>'9'!B20</f>
        <v>0</v>
      </c>
      <c r="C22" s="130">
        <f>'9'!C20</f>
        <v>0</v>
      </c>
      <c r="D22" s="448"/>
      <c r="E22" s="448"/>
      <c r="F22" s="315">
        <f t="shared" si="4"/>
        <v>0</v>
      </c>
      <c r="G22" s="315"/>
      <c r="H22" s="315"/>
      <c r="I22" s="315">
        <f t="shared" si="5"/>
        <v>0</v>
      </c>
      <c r="J22" s="315">
        <f>SUM(D22,G22)</f>
        <v>0</v>
      </c>
      <c r="K22" s="315">
        <f t="shared" si="1"/>
        <v>0</v>
      </c>
      <c r="L22" s="315">
        <f t="shared" si="2"/>
        <v>0</v>
      </c>
    </row>
    <row r="23" spans="1:12" ht="20.100000000000001" customHeight="1" x14ac:dyDescent="0.25">
      <c r="A23" s="556">
        <v>13</v>
      </c>
      <c r="B23" s="130">
        <f>'9'!B21</f>
        <v>0</v>
      </c>
      <c r="C23" s="130">
        <f>'9'!C21</f>
        <v>0</v>
      </c>
      <c r="D23" s="448"/>
      <c r="E23" s="448"/>
      <c r="F23" s="315">
        <f t="shared" si="4"/>
        <v>0</v>
      </c>
      <c r="G23" s="315"/>
      <c r="H23" s="315"/>
      <c r="I23" s="315">
        <f t="shared" si="5"/>
        <v>0</v>
      </c>
      <c r="J23" s="315">
        <f t="shared" si="1"/>
        <v>0</v>
      </c>
      <c r="K23" s="315">
        <f t="shared" si="1"/>
        <v>0</v>
      </c>
      <c r="L23" s="315">
        <f t="shared" si="2"/>
        <v>0</v>
      </c>
    </row>
    <row r="24" spans="1:12" ht="20.100000000000001" customHeight="1" x14ac:dyDescent="0.25">
      <c r="A24" s="556">
        <v>14</v>
      </c>
      <c r="B24" s="130">
        <f>'9'!B22</f>
        <v>0</v>
      </c>
      <c r="C24" s="130">
        <f>'9'!C22</f>
        <v>0</v>
      </c>
      <c r="D24" s="448"/>
      <c r="E24" s="448"/>
      <c r="F24" s="315">
        <f t="shared" si="4"/>
        <v>0</v>
      </c>
      <c r="G24" s="315"/>
      <c r="H24" s="315"/>
      <c r="I24" s="315">
        <f t="shared" si="5"/>
        <v>0</v>
      </c>
      <c r="J24" s="315">
        <f t="shared" si="1"/>
        <v>0</v>
      </c>
      <c r="K24" s="315">
        <f>SUM(E24,H24)</f>
        <v>0</v>
      </c>
      <c r="L24" s="315">
        <f>SUM(J24:K24)</f>
        <v>0</v>
      </c>
    </row>
    <row r="25" spans="1:12" ht="20.100000000000001" customHeight="1" x14ac:dyDescent="0.25">
      <c r="A25" s="556">
        <v>15</v>
      </c>
      <c r="B25" s="130">
        <f>'9'!B23</f>
        <v>0</v>
      </c>
      <c r="C25" s="130">
        <f>'9'!C23</f>
        <v>0</v>
      </c>
      <c r="D25" s="448"/>
      <c r="E25" s="448"/>
      <c r="F25" s="315">
        <f t="shared" si="4"/>
        <v>0</v>
      </c>
      <c r="G25" s="315"/>
      <c r="H25" s="315"/>
      <c r="I25" s="315">
        <f t="shared" si="5"/>
        <v>0</v>
      </c>
      <c r="J25" s="315">
        <f t="shared" si="1"/>
        <v>0</v>
      </c>
      <c r="K25" s="315">
        <f t="shared" si="1"/>
        <v>0</v>
      </c>
      <c r="L25" s="315">
        <f t="shared" si="2"/>
        <v>0</v>
      </c>
    </row>
    <row r="26" spans="1:12" ht="20.100000000000001" customHeight="1" x14ac:dyDescent="0.25">
      <c r="A26" s="556">
        <v>16</v>
      </c>
      <c r="B26" s="130">
        <f>'9'!B24</f>
        <v>0</v>
      </c>
      <c r="C26" s="130">
        <f>'9'!C24</f>
        <v>0</v>
      </c>
      <c r="D26" s="448"/>
      <c r="E26" s="448"/>
      <c r="F26" s="315">
        <f t="shared" si="4"/>
        <v>0</v>
      </c>
      <c r="G26" s="315"/>
      <c r="H26" s="315"/>
      <c r="I26" s="315">
        <f t="shared" si="5"/>
        <v>0</v>
      </c>
      <c r="J26" s="315">
        <f t="shared" si="1"/>
        <v>0</v>
      </c>
      <c r="K26" s="315">
        <f t="shared" si="1"/>
        <v>0</v>
      </c>
      <c r="L26" s="315">
        <f>SUM(J26:K26)</f>
        <v>0</v>
      </c>
    </row>
    <row r="27" spans="1:12" ht="20.100000000000001" customHeight="1" x14ac:dyDescent="0.25">
      <c r="A27" s="556">
        <v>17</v>
      </c>
      <c r="B27" s="130">
        <f>'9'!B25</f>
        <v>0</v>
      </c>
      <c r="C27" s="130">
        <f>'9'!C25</f>
        <v>0</v>
      </c>
      <c r="D27" s="448"/>
      <c r="E27" s="448"/>
      <c r="F27" s="315">
        <f t="shared" si="4"/>
        <v>0</v>
      </c>
      <c r="G27" s="315"/>
      <c r="H27" s="315"/>
      <c r="I27" s="315">
        <f t="shared" si="5"/>
        <v>0</v>
      </c>
      <c r="J27" s="315">
        <f t="shared" si="1"/>
        <v>0</v>
      </c>
      <c r="K27" s="315">
        <f t="shared" si="1"/>
        <v>0</v>
      </c>
      <c r="L27" s="315">
        <f t="shared" si="2"/>
        <v>0</v>
      </c>
    </row>
    <row r="28" spans="1:12" ht="20.100000000000001" customHeight="1" x14ac:dyDescent="0.25">
      <c r="A28" s="556">
        <v>18</v>
      </c>
      <c r="B28" s="130">
        <f>'9'!B26</f>
        <v>0</v>
      </c>
      <c r="C28" s="130">
        <f>'9'!C26</f>
        <v>0</v>
      </c>
      <c r="D28" s="448"/>
      <c r="E28" s="448"/>
      <c r="F28" s="315">
        <f t="shared" si="4"/>
        <v>0</v>
      </c>
      <c r="G28" s="315"/>
      <c r="H28" s="315"/>
      <c r="I28" s="315">
        <f t="shared" si="5"/>
        <v>0</v>
      </c>
      <c r="J28" s="315">
        <f t="shared" si="1"/>
        <v>0</v>
      </c>
      <c r="K28" s="315">
        <f t="shared" si="1"/>
        <v>0</v>
      </c>
      <c r="L28" s="315">
        <f t="shared" si="2"/>
        <v>0</v>
      </c>
    </row>
    <row r="29" spans="1:12" ht="20.100000000000001" customHeight="1" x14ac:dyDescent="0.25">
      <c r="A29" s="556">
        <v>19</v>
      </c>
      <c r="B29" s="130">
        <f>'9'!B27</f>
        <v>0</v>
      </c>
      <c r="C29" s="130">
        <f>'9'!C27</f>
        <v>0</v>
      </c>
      <c r="D29" s="448"/>
      <c r="E29" s="448"/>
      <c r="F29" s="315">
        <f t="shared" si="4"/>
        <v>0</v>
      </c>
      <c r="G29" s="315"/>
      <c r="H29" s="315"/>
      <c r="I29" s="315">
        <f t="shared" si="5"/>
        <v>0</v>
      </c>
      <c r="J29" s="315">
        <f t="shared" si="1"/>
        <v>0</v>
      </c>
      <c r="K29" s="315">
        <f t="shared" si="1"/>
        <v>0</v>
      </c>
      <c r="L29" s="315">
        <f t="shared" si="2"/>
        <v>0</v>
      </c>
    </row>
    <row r="30" spans="1:12" ht="20.100000000000001" customHeight="1" x14ac:dyDescent="0.25">
      <c r="A30" s="556">
        <v>20</v>
      </c>
      <c r="B30" s="130">
        <f>'9'!B28</f>
        <v>0</v>
      </c>
      <c r="C30" s="130">
        <f>'9'!C28</f>
        <v>0</v>
      </c>
      <c r="D30" s="448"/>
      <c r="E30" s="448"/>
      <c r="F30" s="315">
        <f t="shared" si="4"/>
        <v>0</v>
      </c>
      <c r="G30" s="315"/>
      <c r="H30" s="315"/>
      <c r="I30" s="315">
        <f t="shared" si="5"/>
        <v>0</v>
      </c>
      <c r="J30" s="315">
        <f t="shared" si="1"/>
        <v>0</v>
      </c>
      <c r="K30" s="315">
        <f t="shared" si="1"/>
        <v>0</v>
      </c>
      <c r="L30" s="315">
        <f t="shared" si="2"/>
        <v>0</v>
      </c>
    </row>
    <row r="31" spans="1:12" ht="20.100000000000001" customHeight="1" x14ac:dyDescent="0.25">
      <c r="A31" s="556"/>
      <c r="B31" s="72"/>
      <c r="C31" s="72"/>
      <c r="D31" s="448"/>
      <c r="E31" s="448"/>
      <c r="F31" s="448"/>
      <c r="G31" s="315"/>
      <c r="H31" s="448"/>
      <c r="I31" s="448"/>
      <c r="J31" s="315"/>
      <c r="K31" s="315"/>
      <c r="L31" s="315"/>
    </row>
    <row r="32" spans="1:12" ht="20.100000000000001" customHeight="1" x14ac:dyDescent="0.25">
      <c r="A32" s="556"/>
      <c r="B32" s="72"/>
      <c r="C32" s="72"/>
      <c r="D32" s="448"/>
      <c r="E32" s="448"/>
      <c r="F32" s="448"/>
      <c r="G32" s="448"/>
      <c r="H32" s="448"/>
      <c r="I32" s="448"/>
      <c r="J32" s="315"/>
      <c r="K32" s="315"/>
      <c r="L32" s="315"/>
    </row>
    <row r="33" spans="1:12" ht="20.100000000000001" customHeight="1" x14ac:dyDescent="0.25">
      <c r="A33" s="556"/>
      <c r="B33" s="72"/>
      <c r="C33" s="72"/>
      <c r="D33" s="448"/>
      <c r="E33" s="448"/>
      <c r="F33" s="448"/>
      <c r="G33" s="448"/>
      <c r="H33" s="448"/>
      <c r="I33" s="448"/>
      <c r="J33" s="315"/>
      <c r="K33" s="315"/>
      <c r="L33" s="315"/>
    </row>
    <row r="34" spans="1:12" ht="20.100000000000001" customHeight="1" x14ac:dyDescent="0.25">
      <c r="A34" s="556"/>
      <c r="B34" s="72"/>
      <c r="C34" s="72"/>
      <c r="D34" s="448"/>
      <c r="E34" s="448"/>
      <c r="F34" s="448"/>
      <c r="G34" s="448"/>
      <c r="H34" s="448"/>
      <c r="I34" s="448"/>
      <c r="J34" s="315"/>
      <c r="K34" s="315"/>
      <c r="L34" s="315"/>
    </row>
    <row r="35" spans="1:12" ht="20.100000000000001" customHeight="1" x14ac:dyDescent="0.25">
      <c r="A35" s="557"/>
      <c r="B35" s="78"/>
      <c r="C35" s="78"/>
      <c r="D35" s="449"/>
      <c r="E35" s="449"/>
      <c r="F35" s="449"/>
      <c r="G35" s="449"/>
      <c r="H35" s="449"/>
      <c r="I35" s="449"/>
      <c r="J35" s="347"/>
      <c r="K35" s="347"/>
      <c r="L35" s="347"/>
    </row>
    <row r="36" spans="1:12" ht="21.75" customHeight="1" x14ac:dyDescent="0.25">
      <c r="A36" s="136" t="s">
        <v>484</v>
      </c>
      <c r="B36" s="450"/>
      <c r="C36" s="451"/>
      <c r="D36" s="452">
        <f>SUM(D11:D35)</f>
        <v>0</v>
      </c>
      <c r="E36" s="452">
        <f t="shared" ref="E36:L36" si="6">SUM(E11:E35)</f>
        <v>0</v>
      </c>
      <c r="F36" s="452">
        <f t="shared" si="6"/>
        <v>0</v>
      </c>
      <c r="G36" s="452">
        <f t="shared" si="6"/>
        <v>0</v>
      </c>
      <c r="H36" s="452">
        <f t="shared" si="6"/>
        <v>0</v>
      </c>
      <c r="I36" s="452">
        <f t="shared" si="6"/>
        <v>0</v>
      </c>
      <c r="J36" s="427">
        <f t="shared" si="6"/>
        <v>0</v>
      </c>
      <c r="K36" s="427">
        <f t="shared" si="6"/>
        <v>0</v>
      </c>
      <c r="L36" s="427">
        <f t="shared" si="6"/>
        <v>0</v>
      </c>
    </row>
    <row r="37" spans="1:12" ht="21.75" customHeight="1" x14ac:dyDescent="0.25">
      <c r="A37" s="134" t="s">
        <v>810</v>
      </c>
      <c r="B37" s="564"/>
      <c r="C37" s="453"/>
      <c r="D37" s="454" t="e">
        <f>D36/$F$36*100</f>
        <v>#DIV/0!</v>
      </c>
      <c r="E37" s="454" t="e">
        <f>E36/$F$36*100</f>
        <v>#DIV/0!</v>
      </c>
      <c r="F37" s="455"/>
      <c r="G37" s="454" t="e">
        <f>G36/$I$36*100</f>
        <v>#DIV/0!</v>
      </c>
      <c r="H37" s="454" t="e">
        <f>H36/$I$36*100</f>
        <v>#DIV/0!</v>
      </c>
      <c r="I37" s="456"/>
      <c r="J37" s="454" t="e">
        <f>J36/$L$36*100</f>
        <v>#DIV/0!</v>
      </c>
      <c r="K37" s="454" t="e">
        <f>K36/$L$36*100</f>
        <v>#DIV/0!</v>
      </c>
      <c r="L37" s="455"/>
    </row>
    <row r="38" spans="1:12" ht="22.5" customHeight="1" thickBot="1" x14ac:dyDescent="0.3">
      <c r="A38" s="457" t="s">
        <v>840</v>
      </c>
      <c r="B38" s="355"/>
      <c r="C38" s="458"/>
      <c r="D38" s="459"/>
      <c r="E38" s="459"/>
      <c r="F38" s="460"/>
      <c r="G38" s="434"/>
      <c r="H38" s="434"/>
      <c r="I38" s="319"/>
      <c r="J38" s="459" t="e">
        <f>J36/'2'!C28*100000</f>
        <v>#DIV/0!</v>
      </c>
      <c r="K38" s="459" t="e">
        <f>K36/'2'!D28*100000</f>
        <v>#DIV/0!</v>
      </c>
      <c r="L38" s="459" t="e">
        <f>L36/'2'!E28*100000</f>
        <v>#DIV/0!</v>
      </c>
    </row>
    <row r="39" spans="1:12" x14ac:dyDescent="0.25">
      <c r="B39" s="69"/>
      <c r="C39" s="69"/>
      <c r="D39" s="461"/>
      <c r="E39" s="461"/>
      <c r="F39" s="461"/>
      <c r="G39" s="461"/>
      <c r="H39" s="461"/>
      <c r="I39" s="461"/>
      <c r="J39" s="461"/>
      <c r="K39" s="461"/>
      <c r="L39" s="461"/>
    </row>
    <row r="40" spans="1:12" x14ac:dyDescent="0.25">
      <c r="A40" s="727" t="s">
        <v>411</v>
      </c>
    </row>
    <row r="41" spans="1:12" x14ac:dyDescent="0.25">
      <c r="A41" s="70" t="s">
        <v>316</v>
      </c>
    </row>
  </sheetData>
  <mergeCells count="7"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0.6" right="0.67" top="0.9" bottom="0.9" header="0" footer="0"/>
  <pageSetup paperSize="9" scale="60" orientation="landscape" horizontalDpi="300" verticalDpi="30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7CE75-2AC9-4EF2-9280-858B11F36EA5}">
  <sheetPr codeName="Sheet72">
    <tabColor rgb="FF92D050"/>
    <pageSetUpPr fitToPage="1"/>
  </sheetPr>
  <dimension ref="A1:AD40"/>
  <sheetViews>
    <sheetView topLeftCell="E1" zoomScale="80" zoomScaleNormal="80" workbookViewId="0">
      <selection activeCell="K9" sqref="K9"/>
    </sheetView>
  </sheetViews>
  <sheetFormatPr defaultColWidth="9.140625" defaultRowHeight="15" x14ac:dyDescent="0.25"/>
  <cols>
    <col min="1" max="1" width="5.7109375" style="70" customWidth="1"/>
    <col min="2" max="2" width="26.85546875" style="70" customWidth="1"/>
    <col min="3" max="3" width="28.7109375" style="70" customWidth="1"/>
    <col min="4" max="10" width="15.7109375" style="70" customWidth="1"/>
    <col min="11" max="11" width="23.28515625" style="70" customWidth="1"/>
    <col min="12" max="30" width="8.7109375" style="70" customWidth="1"/>
    <col min="31" max="256" width="9.140625" style="70"/>
    <col min="257" max="257" width="5.7109375" style="70" customWidth="1"/>
    <col min="258" max="258" width="26.85546875" style="70" customWidth="1"/>
    <col min="259" max="259" width="28.7109375" style="70" customWidth="1"/>
    <col min="260" max="267" width="15.7109375" style="70" customWidth="1"/>
    <col min="268" max="286" width="8.7109375" style="70" customWidth="1"/>
    <col min="287" max="512" width="9.140625" style="70"/>
    <col min="513" max="513" width="5.7109375" style="70" customWidth="1"/>
    <col min="514" max="514" width="26.85546875" style="70" customWidth="1"/>
    <col min="515" max="515" width="28.7109375" style="70" customWidth="1"/>
    <col min="516" max="523" width="15.7109375" style="70" customWidth="1"/>
    <col min="524" max="542" width="8.7109375" style="70" customWidth="1"/>
    <col min="543" max="768" width="9.140625" style="70"/>
    <col min="769" max="769" width="5.7109375" style="70" customWidth="1"/>
    <col min="770" max="770" width="26.85546875" style="70" customWidth="1"/>
    <col min="771" max="771" width="28.7109375" style="70" customWidth="1"/>
    <col min="772" max="779" width="15.7109375" style="70" customWidth="1"/>
    <col min="780" max="798" width="8.7109375" style="70" customWidth="1"/>
    <col min="799" max="1024" width="9.140625" style="70"/>
    <col min="1025" max="1025" width="5.7109375" style="70" customWidth="1"/>
    <col min="1026" max="1026" width="26.85546875" style="70" customWidth="1"/>
    <col min="1027" max="1027" width="28.7109375" style="70" customWidth="1"/>
    <col min="1028" max="1035" width="15.7109375" style="70" customWidth="1"/>
    <col min="1036" max="1054" width="8.7109375" style="70" customWidth="1"/>
    <col min="1055" max="1280" width="9.140625" style="70"/>
    <col min="1281" max="1281" width="5.7109375" style="70" customWidth="1"/>
    <col min="1282" max="1282" width="26.85546875" style="70" customWidth="1"/>
    <col min="1283" max="1283" width="28.7109375" style="70" customWidth="1"/>
    <col min="1284" max="1291" width="15.7109375" style="70" customWidth="1"/>
    <col min="1292" max="1310" width="8.7109375" style="70" customWidth="1"/>
    <col min="1311" max="1536" width="9.140625" style="70"/>
    <col min="1537" max="1537" width="5.7109375" style="70" customWidth="1"/>
    <col min="1538" max="1538" width="26.85546875" style="70" customWidth="1"/>
    <col min="1539" max="1539" width="28.7109375" style="70" customWidth="1"/>
    <col min="1540" max="1547" width="15.7109375" style="70" customWidth="1"/>
    <col min="1548" max="1566" width="8.7109375" style="70" customWidth="1"/>
    <col min="1567" max="1792" width="9.140625" style="70"/>
    <col min="1793" max="1793" width="5.7109375" style="70" customWidth="1"/>
    <col min="1794" max="1794" width="26.85546875" style="70" customWidth="1"/>
    <col min="1795" max="1795" width="28.7109375" style="70" customWidth="1"/>
    <col min="1796" max="1803" width="15.7109375" style="70" customWidth="1"/>
    <col min="1804" max="1822" width="8.7109375" style="70" customWidth="1"/>
    <col min="1823" max="2048" width="9.140625" style="70"/>
    <col min="2049" max="2049" width="5.7109375" style="70" customWidth="1"/>
    <col min="2050" max="2050" width="26.85546875" style="70" customWidth="1"/>
    <col min="2051" max="2051" width="28.7109375" style="70" customWidth="1"/>
    <col min="2052" max="2059" width="15.7109375" style="70" customWidth="1"/>
    <col min="2060" max="2078" width="8.7109375" style="70" customWidth="1"/>
    <col min="2079" max="2304" width="9.140625" style="70"/>
    <col min="2305" max="2305" width="5.7109375" style="70" customWidth="1"/>
    <col min="2306" max="2306" width="26.85546875" style="70" customWidth="1"/>
    <col min="2307" max="2307" width="28.7109375" style="70" customWidth="1"/>
    <col min="2308" max="2315" width="15.7109375" style="70" customWidth="1"/>
    <col min="2316" max="2334" width="8.7109375" style="70" customWidth="1"/>
    <col min="2335" max="2560" width="9.140625" style="70"/>
    <col min="2561" max="2561" width="5.7109375" style="70" customWidth="1"/>
    <col min="2562" max="2562" width="26.85546875" style="70" customWidth="1"/>
    <col min="2563" max="2563" width="28.7109375" style="70" customWidth="1"/>
    <col min="2564" max="2571" width="15.7109375" style="70" customWidth="1"/>
    <col min="2572" max="2590" width="8.7109375" style="70" customWidth="1"/>
    <col min="2591" max="2816" width="9.140625" style="70"/>
    <col min="2817" max="2817" width="5.7109375" style="70" customWidth="1"/>
    <col min="2818" max="2818" width="26.85546875" style="70" customWidth="1"/>
    <col min="2819" max="2819" width="28.7109375" style="70" customWidth="1"/>
    <col min="2820" max="2827" width="15.7109375" style="70" customWidth="1"/>
    <col min="2828" max="2846" width="8.7109375" style="70" customWidth="1"/>
    <col min="2847" max="3072" width="9.140625" style="70"/>
    <col min="3073" max="3073" width="5.7109375" style="70" customWidth="1"/>
    <col min="3074" max="3074" width="26.85546875" style="70" customWidth="1"/>
    <col min="3075" max="3075" width="28.7109375" style="70" customWidth="1"/>
    <col min="3076" max="3083" width="15.7109375" style="70" customWidth="1"/>
    <col min="3084" max="3102" width="8.7109375" style="70" customWidth="1"/>
    <col min="3103" max="3328" width="9.140625" style="70"/>
    <col min="3329" max="3329" width="5.7109375" style="70" customWidth="1"/>
    <col min="3330" max="3330" width="26.85546875" style="70" customWidth="1"/>
    <col min="3331" max="3331" width="28.7109375" style="70" customWidth="1"/>
    <col min="3332" max="3339" width="15.7109375" style="70" customWidth="1"/>
    <col min="3340" max="3358" width="8.7109375" style="70" customWidth="1"/>
    <col min="3359" max="3584" width="9.140625" style="70"/>
    <col min="3585" max="3585" width="5.7109375" style="70" customWidth="1"/>
    <col min="3586" max="3586" width="26.85546875" style="70" customWidth="1"/>
    <col min="3587" max="3587" width="28.7109375" style="70" customWidth="1"/>
    <col min="3588" max="3595" width="15.7109375" style="70" customWidth="1"/>
    <col min="3596" max="3614" width="8.7109375" style="70" customWidth="1"/>
    <col min="3615" max="3840" width="9.140625" style="70"/>
    <col min="3841" max="3841" width="5.7109375" style="70" customWidth="1"/>
    <col min="3842" max="3842" width="26.85546875" style="70" customWidth="1"/>
    <col min="3843" max="3843" width="28.7109375" style="70" customWidth="1"/>
    <col min="3844" max="3851" width="15.7109375" style="70" customWidth="1"/>
    <col min="3852" max="3870" width="8.7109375" style="70" customWidth="1"/>
    <col min="3871" max="4096" width="9.140625" style="70"/>
    <col min="4097" max="4097" width="5.7109375" style="70" customWidth="1"/>
    <col min="4098" max="4098" width="26.85546875" style="70" customWidth="1"/>
    <col min="4099" max="4099" width="28.7109375" style="70" customWidth="1"/>
    <col min="4100" max="4107" width="15.7109375" style="70" customWidth="1"/>
    <col min="4108" max="4126" width="8.7109375" style="70" customWidth="1"/>
    <col min="4127" max="4352" width="9.140625" style="70"/>
    <col min="4353" max="4353" width="5.7109375" style="70" customWidth="1"/>
    <col min="4354" max="4354" width="26.85546875" style="70" customWidth="1"/>
    <col min="4355" max="4355" width="28.7109375" style="70" customWidth="1"/>
    <col min="4356" max="4363" width="15.7109375" style="70" customWidth="1"/>
    <col min="4364" max="4382" width="8.7109375" style="70" customWidth="1"/>
    <col min="4383" max="4608" width="9.140625" style="70"/>
    <col min="4609" max="4609" width="5.7109375" style="70" customWidth="1"/>
    <col min="4610" max="4610" width="26.85546875" style="70" customWidth="1"/>
    <col min="4611" max="4611" width="28.7109375" style="70" customWidth="1"/>
    <col min="4612" max="4619" width="15.7109375" style="70" customWidth="1"/>
    <col min="4620" max="4638" width="8.7109375" style="70" customWidth="1"/>
    <col min="4639" max="4864" width="9.140625" style="70"/>
    <col min="4865" max="4865" width="5.7109375" style="70" customWidth="1"/>
    <col min="4866" max="4866" width="26.85546875" style="70" customWidth="1"/>
    <col min="4867" max="4867" width="28.7109375" style="70" customWidth="1"/>
    <col min="4868" max="4875" width="15.7109375" style="70" customWidth="1"/>
    <col min="4876" max="4894" width="8.7109375" style="70" customWidth="1"/>
    <col min="4895" max="5120" width="9.140625" style="70"/>
    <col min="5121" max="5121" width="5.7109375" style="70" customWidth="1"/>
    <col min="5122" max="5122" width="26.85546875" style="70" customWidth="1"/>
    <col min="5123" max="5123" width="28.7109375" style="70" customWidth="1"/>
    <col min="5124" max="5131" width="15.7109375" style="70" customWidth="1"/>
    <col min="5132" max="5150" width="8.7109375" style="70" customWidth="1"/>
    <col min="5151" max="5376" width="9.140625" style="70"/>
    <col min="5377" max="5377" width="5.7109375" style="70" customWidth="1"/>
    <col min="5378" max="5378" width="26.85546875" style="70" customWidth="1"/>
    <col min="5379" max="5379" width="28.7109375" style="70" customWidth="1"/>
    <col min="5380" max="5387" width="15.7109375" style="70" customWidth="1"/>
    <col min="5388" max="5406" width="8.7109375" style="70" customWidth="1"/>
    <col min="5407" max="5632" width="9.140625" style="70"/>
    <col min="5633" max="5633" width="5.7109375" style="70" customWidth="1"/>
    <col min="5634" max="5634" width="26.85546875" style="70" customWidth="1"/>
    <col min="5635" max="5635" width="28.7109375" style="70" customWidth="1"/>
    <col min="5636" max="5643" width="15.7109375" style="70" customWidth="1"/>
    <col min="5644" max="5662" width="8.7109375" style="70" customWidth="1"/>
    <col min="5663" max="5888" width="9.140625" style="70"/>
    <col min="5889" max="5889" width="5.7109375" style="70" customWidth="1"/>
    <col min="5890" max="5890" width="26.85546875" style="70" customWidth="1"/>
    <col min="5891" max="5891" width="28.7109375" style="70" customWidth="1"/>
    <col min="5892" max="5899" width="15.7109375" style="70" customWidth="1"/>
    <col min="5900" max="5918" width="8.7109375" style="70" customWidth="1"/>
    <col min="5919" max="6144" width="9.140625" style="70"/>
    <col min="6145" max="6145" width="5.7109375" style="70" customWidth="1"/>
    <col min="6146" max="6146" width="26.85546875" style="70" customWidth="1"/>
    <col min="6147" max="6147" width="28.7109375" style="70" customWidth="1"/>
    <col min="6148" max="6155" width="15.7109375" style="70" customWidth="1"/>
    <col min="6156" max="6174" width="8.7109375" style="70" customWidth="1"/>
    <col min="6175" max="6400" width="9.140625" style="70"/>
    <col min="6401" max="6401" width="5.7109375" style="70" customWidth="1"/>
    <col min="6402" max="6402" width="26.85546875" style="70" customWidth="1"/>
    <col min="6403" max="6403" width="28.7109375" style="70" customWidth="1"/>
    <col min="6404" max="6411" width="15.7109375" style="70" customWidth="1"/>
    <col min="6412" max="6430" width="8.7109375" style="70" customWidth="1"/>
    <col min="6431" max="6656" width="9.140625" style="70"/>
    <col min="6657" max="6657" width="5.7109375" style="70" customWidth="1"/>
    <col min="6658" max="6658" width="26.85546875" style="70" customWidth="1"/>
    <col min="6659" max="6659" width="28.7109375" style="70" customWidth="1"/>
    <col min="6660" max="6667" width="15.7109375" style="70" customWidth="1"/>
    <col min="6668" max="6686" width="8.7109375" style="70" customWidth="1"/>
    <col min="6687" max="6912" width="9.140625" style="70"/>
    <col min="6913" max="6913" width="5.7109375" style="70" customWidth="1"/>
    <col min="6914" max="6914" width="26.85546875" style="70" customWidth="1"/>
    <col min="6915" max="6915" width="28.7109375" style="70" customWidth="1"/>
    <col min="6916" max="6923" width="15.7109375" style="70" customWidth="1"/>
    <col min="6924" max="6942" width="8.7109375" style="70" customWidth="1"/>
    <col min="6943" max="7168" width="9.140625" style="70"/>
    <col min="7169" max="7169" width="5.7109375" style="70" customWidth="1"/>
    <col min="7170" max="7170" width="26.85546875" style="70" customWidth="1"/>
    <col min="7171" max="7171" width="28.7109375" style="70" customWidth="1"/>
    <col min="7172" max="7179" width="15.7109375" style="70" customWidth="1"/>
    <col min="7180" max="7198" width="8.7109375" style="70" customWidth="1"/>
    <col min="7199" max="7424" width="9.140625" style="70"/>
    <col min="7425" max="7425" width="5.7109375" style="70" customWidth="1"/>
    <col min="7426" max="7426" width="26.85546875" style="70" customWidth="1"/>
    <col min="7427" max="7427" width="28.7109375" style="70" customWidth="1"/>
    <col min="7428" max="7435" width="15.7109375" style="70" customWidth="1"/>
    <col min="7436" max="7454" width="8.7109375" style="70" customWidth="1"/>
    <col min="7455" max="7680" width="9.140625" style="70"/>
    <col min="7681" max="7681" width="5.7109375" style="70" customWidth="1"/>
    <col min="7682" max="7682" width="26.85546875" style="70" customWidth="1"/>
    <col min="7683" max="7683" width="28.7109375" style="70" customWidth="1"/>
    <col min="7684" max="7691" width="15.7109375" style="70" customWidth="1"/>
    <col min="7692" max="7710" width="8.7109375" style="70" customWidth="1"/>
    <col min="7711" max="7936" width="9.140625" style="70"/>
    <col min="7937" max="7937" width="5.7109375" style="70" customWidth="1"/>
    <col min="7938" max="7938" width="26.85546875" style="70" customWidth="1"/>
    <col min="7939" max="7939" width="28.7109375" style="70" customWidth="1"/>
    <col min="7940" max="7947" width="15.7109375" style="70" customWidth="1"/>
    <col min="7948" max="7966" width="8.7109375" style="70" customWidth="1"/>
    <col min="7967" max="8192" width="9.140625" style="70"/>
    <col min="8193" max="8193" width="5.7109375" style="70" customWidth="1"/>
    <col min="8194" max="8194" width="26.85546875" style="70" customWidth="1"/>
    <col min="8195" max="8195" width="28.7109375" style="70" customWidth="1"/>
    <col min="8196" max="8203" width="15.7109375" style="70" customWidth="1"/>
    <col min="8204" max="8222" width="8.7109375" style="70" customWidth="1"/>
    <col min="8223" max="8448" width="9.140625" style="70"/>
    <col min="8449" max="8449" width="5.7109375" style="70" customWidth="1"/>
    <col min="8450" max="8450" width="26.85546875" style="70" customWidth="1"/>
    <col min="8451" max="8451" width="28.7109375" style="70" customWidth="1"/>
    <col min="8452" max="8459" width="15.7109375" style="70" customWidth="1"/>
    <col min="8460" max="8478" width="8.7109375" style="70" customWidth="1"/>
    <col min="8479" max="8704" width="9.140625" style="70"/>
    <col min="8705" max="8705" width="5.7109375" style="70" customWidth="1"/>
    <col min="8706" max="8706" width="26.85546875" style="70" customWidth="1"/>
    <col min="8707" max="8707" width="28.7109375" style="70" customWidth="1"/>
    <col min="8708" max="8715" width="15.7109375" style="70" customWidth="1"/>
    <col min="8716" max="8734" width="8.7109375" style="70" customWidth="1"/>
    <col min="8735" max="8960" width="9.140625" style="70"/>
    <col min="8961" max="8961" width="5.7109375" style="70" customWidth="1"/>
    <col min="8962" max="8962" width="26.85546875" style="70" customWidth="1"/>
    <col min="8963" max="8963" width="28.7109375" style="70" customWidth="1"/>
    <col min="8964" max="8971" width="15.7109375" style="70" customWidth="1"/>
    <col min="8972" max="8990" width="8.7109375" style="70" customWidth="1"/>
    <col min="8991" max="9216" width="9.140625" style="70"/>
    <col min="9217" max="9217" width="5.7109375" style="70" customWidth="1"/>
    <col min="9218" max="9218" width="26.85546875" style="70" customWidth="1"/>
    <col min="9219" max="9219" width="28.7109375" style="70" customWidth="1"/>
    <col min="9220" max="9227" width="15.7109375" style="70" customWidth="1"/>
    <col min="9228" max="9246" width="8.7109375" style="70" customWidth="1"/>
    <col min="9247" max="9472" width="9.140625" style="70"/>
    <col min="9473" max="9473" width="5.7109375" style="70" customWidth="1"/>
    <col min="9474" max="9474" width="26.85546875" style="70" customWidth="1"/>
    <col min="9475" max="9475" width="28.7109375" style="70" customWidth="1"/>
    <col min="9476" max="9483" width="15.7109375" style="70" customWidth="1"/>
    <col min="9484" max="9502" width="8.7109375" style="70" customWidth="1"/>
    <col min="9503" max="9728" width="9.140625" style="70"/>
    <col min="9729" max="9729" width="5.7109375" style="70" customWidth="1"/>
    <col min="9730" max="9730" width="26.85546875" style="70" customWidth="1"/>
    <col min="9731" max="9731" width="28.7109375" style="70" customWidth="1"/>
    <col min="9732" max="9739" width="15.7109375" style="70" customWidth="1"/>
    <col min="9740" max="9758" width="8.7109375" style="70" customWidth="1"/>
    <col min="9759" max="9984" width="9.140625" style="70"/>
    <col min="9985" max="9985" width="5.7109375" style="70" customWidth="1"/>
    <col min="9986" max="9986" width="26.85546875" style="70" customWidth="1"/>
    <col min="9987" max="9987" width="28.7109375" style="70" customWidth="1"/>
    <col min="9988" max="9995" width="15.7109375" style="70" customWidth="1"/>
    <col min="9996" max="10014" width="8.7109375" style="70" customWidth="1"/>
    <col min="10015" max="10240" width="9.140625" style="70"/>
    <col min="10241" max="10241" width="5.7109375" style="70" customWidth="1"/>
    <col min="10242" max="10242" width="26.85546875" style="70" customWidth="1"/>
    <col min="10243" max="10243" width="28.7109375" style="70" customWidth="1"/>
    <col min="10244" max="10251" width="15.7109375" style="70" customWidth="1"/>
    <col min="10252" max="10270" width="8.7109375" style="70" customWidth="1"/>
    <col min="10271" max="10496" width="9.140625" style="70"/>
    <col min="10497" max="10497" width="5.7109375" style="70" customWidth="1"/>
    <col min="10498" max="10498" width="26.85546875" style="70" customWidth="1"/>
    <col min="10499" max="10499" width="28.7109375" style="70" customWidth="1"/>
    <col min="10500" max="10507" width="15.7109375" style="70" customWidth="1"/>
    <col min="10508" max="10526" width="8.7109375" style="70" customWidth="1"/>
    <col min="10527" max="10752" width="9.140625" style="70"/>
    <col min="10753" max="10753" width="5.7109375" style="70" customWidth="1"/>
    <col min="10754" max="10754" width="26.85546875" style="70" customWidth="1"/>
    <col min="10755" max="10755" width="28.7109375" style="70" customWidth="1"/>
    <col min="10756" max="10763" width="15.7109375" style="70" customWidth="1"/>
    <col min="10764" max="10782" width="8.7109375" style="70" customWidth="1"/>
    <col min="10783" max="11008" width="9.140625" style="70"/>
    <col min="11009" max="11009" width="5.7109375" style="70" customWidth="1"/>
    <col min="11010" max="11010" width="26.85546875" style="70" customWidth="1"/>
    <col min="11011" max="11011" width="28.7109375" style="70" customWidth="1"/>
    <col min="11012" max="11019" width="15.7109375" style="70" customWidth="1"/>
    <col min="11020" max="11038" width="8.7109375" style="70" customWidth="1"/>
    <col min="11039" max="11264" width="9.140625" style="70"/>
    <col min="11265" max="11265" width="5.7109375" style="70" customWidth="1"/>
    <col min="11266" max="11266" width="26.85546875" style="70" customWidth="1"/>
    <col min="11267" max="11267" width="28.7109375" style="70" customWidth="1"/>
    <col min="11268" max="11275" width="15.7109375" style="70" customWidth="1"/>
    <col min="11276" max="11294" width="8.7109375" style="70" customWidth="1"/>
    <col min="11295" max="11520" width="9.140625" style="70"/>
    <col min="11521" max="11521" width="5.7109375" style="70" customWidth="1"/>
    <col min="11522" max="11522" width="26.85546875" style="70" customWidth="1"/>
    <col min="11523" max="11523" width="28.7109375" style="70" customWidth="1"/>
    <col min="11524" max="11531" width="15.7109375" style="70" customWidth="1"/>
    <col min="11532" max="11550" width="8.7109375" style="70" customWidth="1"/>
    <col min="11551" max="11776" width="9.140625" style="70"/>
    <col min="11777" max="11777" width="5.7109375" style="70" customWidth="1"/>
    <col min="11778" max="11778" width="26.85546875" style="70" customWidth="1"/>
    <col min="11779" max="11779" width="28.7109375" style="70" customWidth="1"/>
    <col min="11780" max="11787" width="15.7109375" style="70" customWidth="1"/>
    <col min="11788" max="11806" width="8.7109375" style="70" customWidth="1"/>
    <col min="11807" max="12032" width="9.140625" style="70"/>
    <col min="12033" max="12033" width="5.7109375" style="70" customWidth="1"/>
    <col min="12034" max="12034" width="26.85546875" style="70" customWidth="1"/>
    <col min="12035" max="12035" width="28.7109375" style="70" customWidth="1"/>
    <col min="12036" max="12043" width="15.7109375" style="70" customWidth="1"/>
    <col min="12044" max="12062" width="8.7109375" style="70" customWidth="1"/>
    <col min="12063" max="12288" width="9.140625" style="70"/>
    <col min="12289" max="12289" width="5.7109375" style="70" customWidth="1"/>
    <col min="12290" max="12290" width="26.85546875" style="70" customWidth="1"/>
    <col min="12291" max="12291" width="28.7109375" style="70" customWidth="1"/>
    <col min="12292" max="12299" width="15.7109375" style="70" customWidth="1"/>
    <col min="12300" max="12318" width="8.7109375" style="70" customWidth="1"/>
    <col min="12319" max="12544" width="9.140625" style="70"/>
    <col min="12545" max="12545" width="5.7109375" style="70" customWidth="1"/>
    <col min="12546" max="12546" width="26.85546875" style="70" customWidth="1"/>
    <col min="12547" max="12547" width="28.7109375" style="70" customWidth="1"/>
    <col min="12548" max="12555" width="15.7109375" style="70" customWidth="1"/>
    <col min="12556" max="12574" width="8.7109375" style="70" customWidth="1"/>
    <col min="12575" max="12800" width="9.140625" style="70"/>
    <col min="12801" max="12801" width="5.7109375" style="70" customWidth="1"/>
    <col min="12802" max="12802" width="26.85546875" style="70" customWidth="1"/>
    <col min="12803" max="12803" width="28.7109375" style="70" customWidth="1"/>
    <col min="12804" max="12811" width="15.7109375" style="70" customWidth="1"/>
    <col min="12812" max="12830" width="8.7109375" style="70" customWidth="1"/>
    <col min="12831" max="13056" width="9.140625" style="70"/>
    <col min="13057" max="13057" width="5.7109375" style="70" customWidth="1"/>
    <col min="13058" max="13058" width="26.85546875" style="70" customWidth="1"/>
    <col min="13059" max="13059" width="28.7109375" style="70" customWidth="1"/>
    <col min="13060" max="13067" width="15.7109375" style="70" customWidth="1"/>
    <col min="13068" max="13086" width="8.7109375" style="70" customWidth="1"/>
    <col min="13087" max="13312" width="9.140625" style="70"/>
    <col min="13313" max="13313" width="5.7109375" style="70" customWidth="1"/>
    <col min="13314" max="13314" width="26.85546875" style="70" customWidth="1"/>
    <col min="13315" max="13315" width="28.7109375" style="70" customWidth="1"/>
    <col min="13316" max="13323" width="15.7109375" style="70" customWidth="1"/>
    <col min="13324" max="13342" width="8.7109375" style="70" customWidth="1"/>
    <col min="13343" max="13568" width="9.140625" style="70"/>
    <col min="13569" max="13569" width="5.7109375" style="70" customWidth="1"/>
    <col min="13570" max="13570" width="26.85546875" style="70" customWidth="1"/>
    <col min="13571" max="13571" width="28.7109375" style="70" customWidth="1"/>
    <col min="13572" max="13579" width="15.7109375" style="70" customWidth="1"/>
    <col min="13580" max="13598" width="8.7109375" style="70" customWidth="1"/>
    <col min="13599" max="13824" width="9.140625" style="70"/>
    <col min="13825" max="13825" width="5.7109375" style="70" customWidth="1"/>
    <col min="13826" max="13826" width="26.85546875" style="70" customWidth="1"/>
    <col min="13827" max="13827" width="28.7109375" style="70" customWidth="1"/>
    <col min="13828" max="13835" width="15.7109375" style="70" customWidth="1"/>
    <col min="13836" max="13854" width="8.7109375" style="70" customWidth="1"/>
    <col min="13855" max="14080" width="9.140625" style="70"/>
    <col min="14081" max="14081" width="5.7109375" style="70" customWidth="1"/>
    <col min="14082" max="14082" width="26.85546875" style="70" customWidth="1"/>
    <col min="14083" max="14083" width="28.7109375" style="70" customWidth="1"/>
    <col min="14084" max="14091" width="15.7109375" style="70" customWidth="1"/>
    <col min="14092" max="14110" width="8.7109375" style="70" customWidth="1"/>
    <col min="14111" max="14336" width="9.140625" style="70"/>
    <col min="14337" max="14337" width="5.7109375" style="70" customWidth="1"/>
    <col min="14338" max="14338" width="26.85546875" style="70" customWidth="1"/>
    <col min="14339" max="14339" width="28.7109375" style="70" customWidth="1"/>
    <col min="14340" max="14347" width="15.7109375" style="70" customWidth="1"/>
    <col min="14348" max="14366" width="8.7109375" style="70" customWidth="1"/>
    <col min="14367" max="14592" width="9.140625" style="70"/>
    <col min="14593" max="14593" width="5.7109375" style="70" customWidth="1"/>
    <col min="14594" max="14594" width="26.85546875" style="70" customWidth="1"/>
    <col min="14595" max="14595" width="28.7109375" style="70" customWidth="1"/>
    <col min="14596" max="14603" width="15.7109375" style="70" customWidth="1"/>
    <col min="14604" max="14622" width="8.7109375" style="70" customWidth="1"/>
    <col min="14623" max="14848" width="9.140625" style="70"/>
    <col min="14849" max="14849" width="5.7109375" style="70" customWidth="1"/>
    <col min="14850" max="14850" width="26.85546875" style="70" customWidth="1"/>
    <col min="14851" max="14851" width="28.7109375" style="70" customWidth="1"/>
    <col min="14852" max="14859" width="15.7109375" style="70" customWidth="1"/>
    <col min="14860" max="14878" width="8.7109375" style="70" customWidth="1"/>
    <col min="14879" max="15104" width="9.140625" style="70"/>
    <col min="15105" max="15105" width="5.7109375" style="70" customWidth="1"/>
    <col min="15106" max="15106" width="26.85546875" style="70" customWidth="1"/>
    <col min="15107" max="15107" width="28.7109375" style="70" customWidth="1"/>
    <col min="15108" max="15115" width="15.7109375" style="70" customWidth="1"/>
    <col min="15116" max="15134" width="8.7109375" style="70" customWidth="1"/>
    <col min="15135" max="15360" width="9.140625" style="70"/>
    <col min="15361" max="15361" width="5.7109375" style="70" customWidth="1"/>
    <col min="15362" max="15362" width="26.85546875" style="70" customWidth="1"/>
    <col min="15363" max="15363" width="28.7109375" style="70" customWidth="1"/>
    <col min="15364" max="15371" width="15.7109375" style="70" customWidth="1"/>
    <col min="15372" max="15390" width="8.7109375" style="70" customWidth="1"/>
    <col min="15391" max="15616" width="9.140625" style="70"/>
    <col min="15617" max="15617" width="5.7109375" style="70" customWidth="1"/>
    <col min="15618" max="15618" width="26.85546875" style="70" customWidth="1"/>
    <col min="15619" max="15619" width="28.7109375" style="70" customWidth="1"/>
    <col min="15620" max="15627" width="15.7109375" style="70" customWidth="1"/>
    <col min="15628" max="15646" width="8.7109375" style="70" customWidth="1"/>
    <col min="15647" max="15872" width="9.140625" style="70"/>
    <col min="15873" max="15873" width="5.7109375" style="70" customWidth="1"/>
    <col min="15874" max="15874" width="26.85546875" style="70" customWidth="1"/>
    <col min="15875" max="15875" width="28.7109375" style="70" customWidth="1"/>
    <col min="15876" max="15883" width="15.7109375" style="70" customWidth="1"/>
    <col min="15884" max="15902" width="8.7109375" style="70" customWidth="1"/>
    <col min="15903" max="16128" width="9.140625" style="70"/>
    <col min="16129" max="16129" width="5.7109375" style="70" customWidth="1"/>
    <col min="16130" max="16130" width="26.85546875" style="70" customWidth="1"/>
    <col min="16131" max="16131" width="28.7109375" style="70" customWidth="1"/>
    <col min="16132" max="16139" width="15.7109375" style="70" customWidth="1"/>
    <col min="16140" max="16158" width="8.7109375" style="70" customWidth="1"/>
    <col min="16159" max="16384" width="9.140625" style="70"/>
  </cols>
  <sheetData>
    <row r="1" spans="1:30" ht="15.75" x14ac:dyDescent="0.25">
      <c r="A1" s="289" t="s">
        <v>906</v>
      </c>
      <c r="B1" s="69"/>
    </row>
    <row r="2" spans="1:30" x14ac:dyDescent="0.25">
      <c r="A2" s="127" t="s">
        <v>316</v>
      </c>
      <c r="B2" s="127"/>
    </row>
    <row r="3" spans="1:30" ht="16.5" customHeight="1" x14ac:dyDescent="0.25">
      <c r="A3" s="1094" t="s">
        <v>841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</row>
    <row r="4" spans="1:30" ht="15.75" x14ac:dyDescent="0.25">
      <c r="A4" s="1094" t="s">
        <v>1243</v>
      </c>
      <c r="B4" s="1094"/>
      <c r="C4" s="1094"/>
      <c r="D4" s="1094"/>
      <c r="E4" s="1094"/>
      <c r="F4" s="1094"/>
      <c r="G4" s="1094"/>
      <c r="H4" s="1094"/>
      <c r="I4" s="1094"/>
      <c r="J4" s="1094"/>
      <c r="K4" s="1094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</row>
    <row r="5" spans="1:30" ht="15.75" x14ac:dyDescent="0.25">
      <c r="A5" s="222"/>
      <c r="B5" s="222"/>
      <c r="C5" s="222"/>
      <c r="D5" s="222"/>
      <c r="E5" s="587" t="str">
        <f>'1'!$E$5</f>
        <v>KABUPATEN/KOTA</v>
      </c>
      <c r="F5" s="588" t="str">
        <f>'1'!$F$5</f>
        <v>….......</v>
      </c>
      <c r="G5" s="587"/>
      <c r="H5" s="587"/>
      <c r="I5" s="222"/>
      <c r="J5" s="222"/>
      <c r="K5" s="222"/>
    </row>
    <row r="6" spans="1:30" ht="15.75" x14ac:dyDescent="0.25">
      <c r="A6" s="222"/>
      <c r="B6" s="222"/>
      <c r="C6" s="222"/>
      <c r="D6" s="222"/>
      <c r="E6" s="587" t="str">
        <f>'1'!$E$6</f>
        <v>TAHUN</v>
      </c>
      <c r="F6" s="588" t="str">
        <f>'1'!$F$6</f>
        <v>….......</v>
      </c>
      <c r="G6" s="587"/>
      <c r="H6" s="587"/>
      <c r="I6" s="222"/>
      <c r="J6" s="222"/>
      <c r="K6" s="222"/>
    </row>
    <row r="7" spans="1:30" ht="15.75" thickBot="1" x14ac:dyDescent="0.3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</row>
    <row r="8" spans="1:30" ht="20.100000000000001" customHeight="1" x14ac:dyDescent="0.25">
      <c r="A8" s="1070" t="s">
        <v>2</v>
      </c>
      <c r="B8" s="1070" t="s">
        <v>254</v>
      </c>
      <c r="C8" s="1070" t="s">
        <v>409</v>
      </c>
      <c r="D8" s="1132" t="s">
        <v>838</v>
      </c>
      <c r="E8" s="1133"/>
      <c r="F8" s="1133"/>
      <c r="G8" s="1133"/>
      <c r="H8" s="1133"/>
      <c r="I8" s="1133"/>
      <c r="J8" s="1133"/>
      <c r="K8" s="1134"/>
      <c r="L8" s="82"/>
    </row>
    <row r="9" spans="1:30" ht="83.25" customHeight="1" x14ac:dyDescent="0.25">
      <c r="A9" s="1070"/>
      <c r="B9" s="1070"/>
      <c r="C9" s="1070"/>
      <c r="D9" s="1076" t="s">
        <v>842</v>
      </c>
      <c r="E9" s="1271" t="s">
        <v>843</v>
      </c>
      <c r="F9" s="1156"/>
      <c r="G9" s="1097" t="s">
        <v>844</v>
      </c>
      <c r="H9" s="1099"/>
      <c r="I9" s="1270" t="s">
        <v>845</v>
      </c>
      <c r="J9" s="1298"/>
      <c r="K9" s="761" t="s">
        <v>846</v>
      </c>
    </row>
    <row r="10" spans="1:30" ht="20.100000000000001" customHeight="1" x14ac:dyDescent="0.25">
      <c r="A10" s="1071"/>
      <c r="B10" s="1071"/>
      <c r="C10" s="1071"/>
      <c r="D10" s="1077"/>
      <c r="E10" s="763" t="s">
        <v>256</v>
      </c>
      <c r="F10" s="763" t="s">
        <v>27</v>
      </c>
      <c r="G10" s="760" t="s">
        <v>256</v>
      </c>
      <c r="H10" s="760" t="s">
        <v>27</v>
      </c>
      <c r="I10" s="760" t="s">
        <v>256</v>
      </c>
      <c r="J10" s="760" t="s">
        <v>27</v>
      </c>
      <c r="K10" s="760" t="s">
        <v>256</v>
      </c>
    </row>
    <row r="11" spans="1:30" s="908" customFormat="1" ht="12" x14ac:dyDescent="0.25">
      <c r="A11" s="906">
        <v>1</v>
      </c>
      <c r="B11" s="906">
        <v>2</v>
      </c>
      <c r="C11" s="906">
        <v>3</v>
      </c>
      <c r="D11" s="906">
        <v>4</v>
      </c>
      <c r="E11" s="906">
        <v>5</v>
      </c>
      <c r="F11" s="906">
        <v>6</v>
      </c>
      <c r="G11" s="906">
        <v>7</v>
      </c>
      <c r="H11" s="906">
        <v>8</v>
      </c>
      <c r="I11" s="906">
        <v>9</v>
      </c>
      <c r="J11" s="906">
        <v>10</v>
      </c>
      <c r="K11" s="906">
        <v>11</v>
      </c>
    </row>
    <row r="12" spans="1:30" x14ac:dyDescent="0.25">
      <c r="A12" s="560">
        <v>1</v>
      </c>
      <c r="B12" s="130">
        <f>'9'!B9</f>
        <v>0</v>
      </c>
      <c r="C12" s="130">
        <f>'9'!C9</f>
        <v>0</v>
      </c>
      <c r="D12" s="295">
        <f>'64'!L11</f>
        <v>0</v>
      </c>
      <c r="E12" s="291"/>
      <c r="F12" s="277" t="e">
        <f>E12/D12*100</f>
        <v>#DIV/0!</v>
      </c>
      <c r="G12" s="291"/>
      <c r="H12" s="277" t="e">
        <f>G12/D12*100</f>
        <v>#DIV/0!</v>
      </c>
      <c r="I12" s="291"/>
      <c r="J12" s="277" t="e">
        <f t="shared" ref="J12:J30" si="0">I12/D12*100</f>
        <v>#DIV/0!</v>
      </c>
      <c r="K12" s="291"/>
    </row>
    <row r="13" spans="1:30" x14ac:dyDescent="0.25">
      <c r="A13" s="556">
        <v>2</v>
      </c>
      <c r="B13" s="130">
        <f>'9'!B10</f>
        <v>0</v>
      </c>
      <c r="C13" s="130">
        <f>'9'!C10</f>
        <v>0</v>
      </c>
      <c r="D13" s="295">
        <f>'64'!L12</f>
        <v>0</v>
      </c>
      <c r="E13" s="295"/>
      <c r="F13" s="279" t="e">
        <f t="shared" ref="F13:F31" si="1">E13/D13*100</f>
        <v>#DIV/0!</v>
      </c>
      <c r="G13" s="295"/>
      <c r="H13" s="279" t="e">
        <f t="shared" ref="H13:H31" si="2">G13/D13*100</f>
        <v>#DIV/0!</v>
      </c>
      <c r="I13" s="295"/>
      <c r="J13" s="279" t="e">
        <f t="shared" si="0"/>
        <v>#DIV/0!</v>
      </c>
      <c r="K13" s="295"/>
    </row>
    <row r="14" spans="1:30" x14ac:dyDescent="0.25">
      <c r="A14" s="556">
        <v>3</v>
      </c>
      <c r="B14" s="130">
        <f>'9'!B11</f>
        <v>0</v>
      </c>
      <c r="C14" s="130">
        <f>'9'!C11</f>
        <v>0</v>
      </c>
      <c r="D14" s="295">
        <f>'64'!L13</f>
        <v>0</v>
      </c>
      <c r="E14" s="295"/>
      <c r="F14" s="279" t="e">
        <f t="shared" si="1"/>
        <v>#DIV/0!</v>
      </c>
      <c r="G14" s="295"/>
      <c r="H14" s="279" t="e">
        <f t="shared" si="2"/>
        <v>#DIV/0!</v>
      </c>
      <c r="I14" s="295"/>
      <c r="J14" s="279" t="e">
        <f>I14/D14*100</f>
        <v>#DIV/0!</v>
      </c>
      <c r="K14" s="295"/>
    </row>
    <row r="15" spans="1:30" x14ac:dyDescent="0.25">
      <c r="A15" s="556">
        <v>4</v>
      </c>
      <c r="B15" s="130">
        <f>'9'!B12</f>
        <v>0</v>
      </c>
      <c r="C15" s="130">
        <f>'9'!C12</f>
        <v>0</v>
      </c>
      <c r="D15" s="295">
        <f>'64'!L14</f>
        <v>0</v>
      </c>
      <c r="E15" s="295"/>
      <c r="F15" s="279" t="e">
        <f t="shared" si="1"/>
        <v>#DIV/0!</v>
      </c>
      <c r="G15" s="295"/>
      <c r="H15" s="279" t="e">
        <f t="shared" si="2"/>
        <v>#DIV/0!</v>
      </c>
      <c r="I15" s="295"/>
      <c r="J15" s="279" t="e">
        <f>I15/D15*100</f>
        <v>#DIV/0!</v>
      </c>
      <c r="K15" s="295"/>
    </row>
    <row r="16" spans="1:30" x14ac:dyDescent="0.25">
      <c r="A16" s="556">
        <v>5</v>
      </c>
      <c r="B16" s="130">
        <f>'9'!B13</f>
        <v>0</v>
      </c>
      <c r="C16" s="130">
        <f>'9'!C13</f>
        <v>0</v>
      </c>
      <c r="D16" s="295">
        <f>'64'!L15</f>
        <v>0</v>
      </c>
      <c r="E16" s="295"/>
      <c r="F16" s="279" t="e">
        <f t="shared" si="1"/>
        <v>#DIV/0!</v>
      </c>
      <c r="G16" s="295"/>
      <c r="H16" s="279" t="e">
        <f t="shared" si="2"/>
        <v>#DIV/0!</v>
      </c>
      <c r="I16" s="295"/>
      <c r="J16" s="279" t="e">
        <f t="shared" si="0"/>
        <v>#DIV/0!</v>
      </c>
      <c r="K16" s="295"/>
    </row>
    <row r="17" spans="1:11" x14ac:dyDescent="0.25">
      <c r="A17" s="556">
        <v>6</v>
      </c>
      <c r="B17" s="130">
        <f>'9'!B14</f>
        <v>0</v>
      </c>
      <c r="C17" s="130">
        <f>'9'!C14</f>
        <v>0</v>
      </c>
      <c r="D17" s="295">
        <f>'64'!L16</f>
        <v>0</v>
      </c>
      <c r="E17" s="295"/>
      <c r="F17" s="279" t="e">
        <f t="shared" si="1"/>
        <v>#DIV/0!</v>
      </c>
      <c r="G17" s="295"/>
      <c r="H17" s="279" t="e">
        <f t="shared" si="2"/>
        <v>#DIV/0!</v>
      </c>
      <c r="I17" s="295"/>
      <c r="J17" s="279" t="e">
        <f t="shared" si="0"/>
        <v>#DIV/0!</v>
      </c>
      <c r="K17" s="295"/>
    </row>
    <row r="18" spans="1:11" x14ac:dyDescent="0.25">
      <c r="A18" s="556">
        <v>7</v>
      </c>
      <c r="B18" s="130">
        <f>'9'!B15</f>
        <v>0</v>
      </c>
      <c r="C18" s="130">
        <f>'9'!C15</f>
        <v>0</v>
      </c>
      <c r="D18" s="295">
        <f>'64'!L17</f>
        <v>0</v>
      </c>
      <c r="E18" s="295"/>
      <c r="F18" s="279" t="e">
        <f t="shared" si="1"/>
        <v>#DIV/0!</v>
      </c>
      <c r="G18" s="295"/>
      <c r="H18" s="279" t="e">
        <f t="shared" si="2"/>
        <v>#DIV/0!</v>
      </c>
      <c r="I18" s="295"/>
      <c r="J18" s="279" t="e">
        <f t="shared" si="0"/>
        <v>#DIV/0!</v>
      </c>
      <c r="K18" s="295"/>
    </row>
    <row r="19" spans="1:11" x14ac:dyDescent="0.25">
      <c r="A19" s="556">
        <v>8</v>
      </c>
      <c r="B19" s="130">
        <f>'9'!B16</f>
        <v>0</v>
      </c>
      <c r="C19" s="130">
        <f>'9'!C16</f>
        <v>0</v>
      </c>
      <c r="D19" s="295">
        <f>'64'!L18</f>
        <v>0</v>
      </c>
      <c r="E19" s="295"/>
      <c r="F19" s="279" t="e">
        <f t="shared" si="1"/>
        <v>#DIV/0!</v>
      </c>
      <c r="G19" s="295"/>
      <c r="H19" s="279" t="e">
        <f t="shared" si="2"/>
        <v>#DIV/0!</v>
      </c>
      <c r="I19" s="295"/>
      <c r="J19" s="279" t="e">
        <f t="shared" si="0"/>
        <v>#DIV/0!</v>
      </c>
      <c r="K19" s="295"/>
    </row>
    <row r="20" spans="1:11" x14ac:dyDescent="0.25">
      <c r="A20" s="556">
        <v>9</v>
      </c>
      <c r="B20" s="130">
        <f>'9'!B17</f>
        <v>0</v>
      </c>
      <c r="C20" s="130">
        <f>'9'!C17</f>
        <v>0</v>
      </c>
      <c r="D20" s="295">
        <f>'64'!L19</f>
        <v>0</v>
      </c>
      <c r="E20" s="295"/>
      <c r="F20" s="279" t="e">
        <f t="shared" si="1"/>
        <v>#DIV/0!</v>
      </c>
      <c r="G20" s="295"/>
      <c r="H20" s="279" t="e">
        <f t="shared" si="2"/>
        <v>#DIV/0!</v>
      </c>
      <c r="I20" s="295"/>
      <c r="J20" s="279" t="e">
        <f t="shared" si="0"/>
        <v>#DIV/0!</v>
      </c>
      <c r="K20" s="295"/>
    </row>
    <row r="21" spans="1:11" x14ac:dyDescent="0.25">
      <c r="A21" s="556">
        <v>10</v>
      </c>
      <c r="B21" s="130">
        <f>'9'!B18</f>
        <v>0</v>
      </c>
      <c r="C21" s="130">
        <f>'9'!C18</f>
        <v>0</v>
      </c>
      <c r="D21" s="295">
        <f>'64'!L20</f>
        <v>0</v>
      </c>
      <c r="E21" s="295"/>
      <c r="F21" s="279" t="e">
        <f t="shared" si="1"/>
        <v>#DIV/0!</v>
      </c>
      <c r="G21" s="295"/>
      <c r="H21" s="279" t="e">
        <f t="shared" si="2"/>
        <v>#DIV/0!</v>
      </c>
      <c r="I21" s="295"/>
      <c r="J21" s="279" t="e">
        <f t="shared" si="0"/>
        <v>#DIV/0!</v>
      </c>
      <c r="K21" s="295"/>
    </row>
    <row r="22" spans="1:11" x14ac:dyDescent="0.25">
      <c r="A22" s="556">
        <v>11</v>
      </c>
      <c r="B22" s="130">
        <f>'9'!B19</f>
        <v>0</v>
      </c>
      <c r="C22" s="130">
        <f>'9'!C19</f>
        <v>0</v>
      </c>
      <c r="D22" s="295">
        <f>'64'!L21</f>
        <v>0</v>
      </c>
      <c r="E22" s="295"/>
      <c r="F22" s="279" t="e">
        <f t="shared" si="1"/>
        <v>#DIV/0!</v>
      </c>
      <c r="G22" s="295"/>
      <c r="H22" s="279" t="e">
        <f t="shared" si="2"/>
        <v>#DIV/0!</v>
      </c>
      <c r="I22" s="295"/>
      <c r="J22" s="279" t="e">
        <f t="shared" si="0"/>
        <v>#DIV/0!</v>
      </c>
      <c r="K22" s="295"/>
    </row>
    <row r="23" spans="1:11" x14ac:dyDescent="0.25">
      <c r="A23" s="556">
        <v>12</v>
      </c>
      <c r="B23" s="130">
        <f>'9'!B20</f>
        <v>0</v>
      </c>
      <c r="C23" s="130">
        <f>'9'!C20</f>
        <v>0</v>
      </c>
      <c r="D23" s="295">
        <f>'64'!L22</f>
        <v>0</v>
      </c>
      <c r="E23" s="295"/>
      <c r="F23" s="279" t="e">
        <f t="shared" si="1"/>
        <v>#DIV/0!</v>
      </c>
      <c r="G23" s="295"/>
      <c r="H23" s="279" t="e">
        <f t="shared" si="2"/>
        <v>#DIV/0!</v>
      </c>
      <c r="I23" s="295"/>
      <c r="J23" s="279" t="e">
        <f t="shared" si="0"/>
        <v>#DIV/0!</v>
      </c>
      <c r="K23" s="295"/>
    </row>
    <row r="24" spans="1:11" x14ac:dyDescent="0.25">
      <c r="A24" s="556">
        <v>13</v>
      </c>
      <c r="B24" s="130">
        <f>'9'!B21</f>
        <v>0</v>
      </c>
      <c r="C24" s="130">
        <f>'9'!C21</f>
        <v>0</v>
      </c>
      <c r="D24" s="295">
        <f>'64'!L23</f>
        <v>0</v>
      </c>
      <c r="E24" s="295"/>
      <c r="F24" s="279" t="e">
        <f t="shared" si="1"/>
        <v>#DIV/0!</v>
      </c>
      <c r="G24" s="295"/>
      <c r="H24" s="279" t="e">
        <f t="shared" si="2"/>
        <v>#DIV/0!</v>
      </c>
      <c r="I24" s="295"/>
      <c r="J24" s="279" t="e">
        <f t="shared" si="0"/>
        <v>#DIV/0!</v>
      </c>
      <c r="K24" s="295"/>
    </row>
    <row r="25" spans="1:11" x14ac:dyDescent="0.25">
      <c r="A25" s="556">
        <v>14</v>
      </c>
      <c r="B25" s="130">
        <f>'9'!B22</f>
        <v>0</v>
      </c>
      <c r="C25" s="130">
        <f>'9'!C22</f>
        <v>0</v>
      </c>
      <c r="D25" s="295">
        <f>'64'!L24</f>
        <v>0</v>
      </c>
      <c r="E25" s="295"/>
      <c r="F25" s="279" t="e">
        <f t="shared" si="1"/>
        <v>#DIV/0!</v>
      </c>
      <c r="G25" s="295"/>
      <c r="H25" s="279" t="e">
        <f t="shared" si="2"/>
        <v>#DIV/0!</v>
      </c>
      <c r="I25" s="295"/>
      <c r="J25" s="279" t="e">
        <f t="shared" si="0"/>
        <v>#DIV/0!</v>
      </c>
      <c r="K25" s="295"/>
    </row>
    <row r="26" spans="1:11" x14ac:dyDescent="0.25">
      <c r="A26" s="556">
        <v>15</v>
      </c>
      <c r="B26" s="130">
        <f>'9'!B23</f>
        <v>0</v>
      </c>
      <c r="C26" s="130">
        <f>'9'!C23</f>
        <v>0</v>
      </c>
      <c r="D26" s="295">
        <f>'64'!L25</f>
        <v>0</v>
      </c>
      <c r="E26" s="295"/>
      <c r="F26" s="279" t="e">
        <f t="shared" si="1"/>
        <v>#DIV/0!</v>
      </c>
      <c r="G26" s="295"/>
      <c r="H26" s="279" t="e">
        <f t="shared" si="2"/>
        <v>#DIV/0!</v>
      </c>
      <c r="I26" s="295"/>
      <c r="J26" s="279" t="e">
        <f t="shared" si="0"/>
        <v>#DIV/0!</v>
      </c>
      <c r="K26" s="295"/>
    </row>
    <row r="27" spans="1:11" x14ac:dyDescent="0.25">
      <c r="A27" s="556">
        <v>16</v>
      </c>
      <c r="B27" s="130">
        <f>'9'!B24</f>
        <v>0</v>
      </c>
      <c r="C27" s="130">
        <f>'9'!C24</f>
        <v>0</v>
      </c>
      <c r="D27" s="295">
        <f>'64'!L26</f>
        <v>0</v>
      </c>
      <c r="E27" s="295"/>
      <c r="F27" s="279" t="e">
        <f t="shared" si="1"/>
        <v>#DIV/0!</v>
      </c>
      <c r="G27" s="295"/>
      <c r="H27" s="279" t="e">
        <f t="shared" si="2"/>
        <v>#DIV/0!</v>
      </c>
      <c r="I27" s="295"/>
      <c r="J27" s="279" t="e">
        <f t="shared" si="0"/>
        <v>#DIV/0!</v>
      </c>
      <c r="K27" s="295"/>
    </row>
    <row r="28" spans="1:11" x14ac:dyDescent="0.25">
      <c r="A28" s="556">
        <v>17</v>
      </c>
      <c r="B28" s="130">
        <f>'9'!B25</f>
        <v>0</v>
      </c>
      <c r="C28" s="130">
        <f>'9'!C25</f>
        <v>0</v>
      </c>
      <c r="D28" s="295">
        <f>'64'!L27</f>
        <v>0</v>
      </c>
      <c r="E28" s="295"/>
      <c r="F28" s="279" t="e">
        <f t="shared" si="1"/>
        <v>#DIV/0!</v>
      </c>
      <c r="G28" s="295"/>
      <c r="H28" s="279" t="e">
        <f t="shared" si="2"/>
        <v>#DIV/0!</v>
      </c>
      <c r="I28" s="295"/>
      <c r="J28" s="279" t="e">
        <f t="shared" si="0"/>
        <v>#DIV/0!</v>
      </c>
      <c r="K28" s="295"/>
    </row>
    <row r="29" spans="1:11" x14ac:dyDescent="0.25">
      <c r="A29" s="556">
        <v>18</v>
      </c>
      <c r="B29" s="130">
        <f>'9'!B26</f>
        <v>0</v>
      </c>
      <c r="C29" s="130">
        <f>'9'!C26</f>
        <v>0</v>
      </c>
      <c r="D29" s="295">
        <f>'64'!L28</f>
        <v>0</v>
      </c>
      <c r="E29" s="295"/>
      <c r="F29" s="279" t="e">
        <f t="shared" si="1"/>
        <v>#DIV/0!</v>
      </c>
      <c r="G29" s="295"/>
      <c r="H29" s="279" t="e">
        <f t="shared" si="2"/>
        <v>#DIV/0!</v>
      </c>
      <c r="I29" s="295"/>
      <c r="J29" s="279" t="e">
        <f t="shared" si="0"/>
        <v>#DIV/0!</v>
      </c>
      <c r="K29" s="295"/>
    </row>
    <row r="30" spans="1:11" x14ac:dyDescent="0.25">
      <c r="A30" s="556">
        <v>19</v>
      </c>
      <c r="B30" s="130">
        <f>'9'!B27</f>
        <v>0</v>
      </c>
      <c r="C30" s="130">
        <f>'9'!C27</f>
        <v>0</v>
      </c>
      <c r="D30" s="295">
        <f>'64'!L29</f>
        <v>0</v>
      </c>
      <c r="E30" s="295"/>
      <c r="F30" s="279" t="e">
        <f t="shared" si="1"/>
        <v>#DIV/0!</v>
      </c>
      <c r="G30" s="295"/>
      <c r="H30" s="279" t="e">
        <f t="shared" si="2"/>
        <v>#DIV/0!</v>
      </c>
      <c r="I30" s="295"/>
      <c r="J30" s="279" t="e">
        <f t="shared" si="0"/>
        <v>#DIV/0!</v>
      </c>
      <c r="K30" s="295"/>
    </row>
    <row r="31" spans="1:11" x14ac:dyDescent="0.25">
      <c r="A31" s="556">
        <v>20</v>
      </c>
      <c r="B31" s="130">
        <f>'9'!B28</f>
        <v>0</v>
      </c>
      <c r="C31" s="130">
        <f>'9'!C28</f>
        <v>0</v>
      </c>
      <c r="D31" s="295">
        <f>'64'!L30</f>
        <v>0</v>
      </c>
      <c r="E31" s="295"/>
      <c r="F31" s="279" t="e">
        <f t="shared" si="1"/>
        <v>#DIV/0!</v>
      </c>
      <c r="G31" s="295"/>
      <c r="H31" s="279" t="e">
        <f t="shared" si="2"/>
        <v>#DIV/0!</v>
      </c>
      <c r="I31" s="295"/>
      <c r="J31" s="279" t="e">
        <f>I31/D31*100</f>
        <v>#DIV/0!</v>
      </c>
      <c r="K31" s="295"/>
    </row>
    <row r="32" spans="1:11" x14ac:dyDescent="0.25">
      <c r="A32" s="556"/>
      <c r="B32" s="72"/>
      <c r="C32" s="72"/>
      <c r="D32" s="228"/>
      <c r="E32" s="228"/>
      <c r="F32" s="278"/>
      <c r="G32" s="228"/>
      <c r="H32" s="278"/>
      <c r="I32" s="295"/>
      <c r="J32" s="279"/>
      <c r="K32" s="295"/>
    </row>
    <row r="33" spans="1:30" x14ac:dyDescent="0.25">
      <c r="A33" s="556"/>
      <c r="B33" s="72"/>
      <c r="C33" s="72"/>
      <c r="D33" s="228"/>
      <c r="E33" s="228"/>
      <c r="F33" s="278"/>
      <c r="G33" s="228"/>
      <c r="H33" s="278"/>
      <c r="I33" s="295"/>
      <c r="J33" s="279"/>
      <c r="K33" s="295"/>
    </row>
    <row r="34" spans="1:30" x14ac:dyDescent="0.25">
      <c r="A34" s="556"/>
      <c r="B34" s="72"/>
      <c r="C34" s="72"/>
      <c r="D34" s="228"/>
      <c r="E34" s="228"/>
      <c r="F34" s="278"/>
      <c r="G34" s="228"/>
      <c r="H34" s="278"/>
      <c r="I34" s="295"/>
      <c r="J34" s="279"/>
      <c r="K34" s="295"/>
    </row>
    <row r="35" spans="1:30" x14ac:dyDescent="0.25">
      <c r="A35" s="556"/>
      <c r="B35" s="72"/>
      <c r="C35" s="72"/>
      <c r="D35" s="228"/>
      <c r="E35" s="228"/>
      <c r="F35" s="278"/>
      <c r="G35" s="228"/>
      <c r="H35" s="278"/>
      <c r="I35" s="295"/>
      <c r="J35" s="279"/>
      <c r="K35" s="295"/>
    </row>
    <row r="36" spans="1:30" ht="20.100000000000001" customHeight="1" x14ac:dyDescent="0.25">
      <c r="A36" s="134" t="s">
        <v>484</v>
      </c>
      <c r="B36" s="564"/>
      <c r="C36" s="453"/>
      <c r="D36" s="462">
        <f>SUM(D12:D35)</f>
        <v>0</v>
      </c>
      <c r="E36" s="462">
        <f>SUM(E12:E35)</f>
        <v>0</v>
      </c>
      <c r="F36" s="463" t="e">
        <f>E36/D36*100</f>
        <v>#DIV/0!</v>
      </c>
      <c r="G36" s="462">
        <f>SUM(G12:G35)</f>
        <v>0</v>
      </c>
      <c r="H36" s="463" t="e">
        <f>G36/D36*100</f>
        <v>#DIV/0!</v>
      </c>
      <c r="I36" s="462">
        <f>SUM(I12:I35)</f>
        <v>0</v>
      </c>
      <c r="J36" s="442" t="e">
        <f>I36/D36*100</f>
        <v>#DIV/0!</v>
      </c>
      <c r="K36" s="462">
        <f>SUM(K12:K35)</f>
        <v>0</v>
      </c>
    </row>
    <row r="37" spans="1:30" ht="20.100000000000001" customHeight="1" thickBot="1" x14ac:dyDescent="0.3">
      <c r="A37" s="457" t="s">
        <v>847</v>
      </c>
      <c r="B37" s="355"/>
      <c r="C37" s="458"/>
      <c r="D37" s="464"/>
      <c r="E37" s="464"/>
      <c r="F37" s="464"/>
      <c r="G37" s="465" t="e">
        <f>G36/'2'!E28*1000000</f>
        <v>#DIV/0!</v>
      </c>
      <c r="H37" s="464"/>
      <c r="I37" s="464"/>
      <c r="J37" s="466"/>
      <c r="K37" s="467"/>
    </row>
    <row r="38" spans="1:30" x14ac:dyDescent="0.25">
      <c r="A38" s="727"/>
      <c r="B38" s="69"/>
      <c r="C38" s="69"/>
      <c r="D38" s="69"/>
      <c r="E38" s="69"/>
      <c r="F38" s="69"/>
      <c r="G38" s="69"/>
      <c r="H38" s="69"/>
      <c r="I38" s="468"/>
      <c r="J38" s="468"/>
      <c r="K38" s="468"/>
      <c r="L38" s="469"/>
      <c r="M38" s="468"/>
      <c r="N38" s="468"/>
      <c r="O38" s="468"/>
      <c r="P38" s="469"/>
      <c r="Q38" s="469"/>
      <c r="R38" s="469"/>
      <c r="S38" s="469"/>
      <c r="T38" s="469"/>
      <c r="U38" s="469"/>
      <c r="V38" s="469"/>
      <c r="W38" s="469"/>
      <c r="X38" s="469"/>
      <c r="Y38" s="469"/>
      <c r="Z38" s="469"/>
      <c r="AA38" s="469"/>
      <c r="AB38" s="469"/>
      <c r="AC38" s="469"/>
      <c r="AD38" s="469"/>
    </row>
    <row r="39" spans="1:30" x14ac:dyDescent="0.25">
      <c r="A39" s="727" t="s">
        <v>411</v>
      </c>
    </row>
    <row r="40" spans="1:30" x14ac:dyDescent="0.25">
      <c r="A40" s="70" t="s">
        <v>316</v>
      </c>
    </row>
  </sheetData>
  <mergeCells count="10">
    <mergeCell ref="A3:K3"/>
    <mergeCell ref="A4:K4"/>
    <mergeCell ref="A8:A10"/>
    <mergeCell ref="B8:B10"/>
    <mergeCell ref="C8:C10"/>
    <mergeCell ref="D8:K8"/>
    <mergeCell ref="D9:D10"/>
    <mergeCell ref="E9:F9"/>
    <mergeCell ref="G9:H9"/>
    <mergeCell ref="I9:J9"/>
  </mergeCells>
  <printOptions horizontalCentered="1"/>
  <pageMargins left="0.96" right="0.81" top="1.07" bottom="0.9" header="0" footer="0"/>
  <pageSetup paperSize="9" scale="65" orientation="landscape" horizontalDpi="300" verticalDpi="30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07B29-49F8-4F22-B7CF-B70D9BE9D624}">
  <sheetPr codeName="Sheet60">
    <tabColor rgb="FF92D050"/>
    <pageSetUpPr fitToPage="1"/>
  </sheetPr>
  <dimension ref="A1:L40"/>
  <sheetViews>
    <sheetView zoomScale="80" zoomScaleNormal="80" workbookViewId="0">
      <selection activeCell="N35" sqref="N35"/>
    </sheetView>
  </sheetViews>
  <sheetFormatPr defaultColWidth="9.140625" defaultRowHeight="15" x14ac:dyDescent="0.25"/>
  <cols>
    <col min="1" max="1" width="5.7109375" style="70" customWidth="1"/>
    <col min="2" max="2" width="25.7109375" style="70" customWidth="1"/>
    <col min="3" max="3" width="24" style="70" customWidth="1"/>
    <col min="4" max="12" width="12.7109375" style="70" customWidth="1"/>
    <col min="13" max="256" width="9.140625" style="70"/>
    <col min="257" max="257" width="5.7109375" style="70" customWidth="1"/>
    <col min="258" max="258" width="25.7109375" style="70" customWidth="1"/>
    <col min="259" max="259" width="24" style="70" customWidth="1"/>
    <col min="260" max="268" width="12.7109375" style="70" customWidth="1"/>
    <col min="269" max="512" width="9.140625" style="70"/>
    <col min="513" max="513" width="5.7109375" style="70" customWidth="1"/>
    <col min="514" max="514" width="25.7109375" style="70" customWidth="1"/>
    <col min="515" max="515" width="24" style="70" customWidth="1"/>
    <col min="516" max="524" width="12.7109375" style="70" customWidth="1"/>
    <col min="525" max="768" width="9.140625" style="70"/>
    <col min="769" max="769" width="5.7109375" style="70" customWidth="1"/>
    <col min="770" max="770" width="25.7109375" style="70" customWidth="1"/>
    <col min="771" max="771" width="24" style="70" customWidth="1"/>
    <col min="772" max="780" width="12.7109375" style="70" customWidth="1"/>
    <col min="781" max="1024" width="9.140625" style="70"/>
    <col min="1025" max="1025" width="5.7109375" style="70" customWidth="1"/>
    <col min="1026" max="1026" width="25.7109375" style="70" customWidth="1"/>
    <col min="1027" max="1027" width="24" style="70" customWidth="1"/>
    <col min="1028" max="1036" width="12.7109375" style="70" customWidth="1"/>
    <col min="1037" max="1280" width="9.140625" style="70"/>
    <col min="1281" max="1281" width="5.7109375" style="70" customWidth="1"/>
    <col min="1282" max="1282" width="25.7109375" style="70" customWidth="1"/>
    <col min="1283" max="1283" width="24" style="70" customWidth="1"/>
    <col min="1284" max="1292" width="12.7109375" style="70" customWidth="1"/>
    <col min="1293" max="1536" width="9.140625" style="70"/>
    <col min="1537" max="1537" width="5.7109375" style="70" customWidth="1"/>
    <col min="1538" max="1538" width="25.7109375" style="70" customWidth="1"/>
    <col min="1539" max="1539" width="24" style="70" customWidth="1"/>
    <col min="1540" max="1548" width="12.7109375" style="70" customWidth="1"/>
    <col min="1549" max="1792" width="9.140625" style="70"/>
    <col min="1793" max="1793" width="5.7109375" style="70" customWidth="1"/>
    <col min="1794" max="1794" width="25.7109375" style="70" customWidth="1"/>
    <col min="1795" max="1795" width="24" style="70" customWidth="1"/>
    <col min="1796" max="1804" width="12.7109375" style="70" customWidth="1"/>
    <col min="1805" max="2048" width="9.140625" style="70"/>
    <col min="2049" max="2049" width="5.7109375" style="70" customWidth="1"/>
    <col min="2050" max="2050" width="25.7109375" style="70" customWidth="1"/>
    <col min="2051" max="2051" width="24" style="70" customWidth="1"/>
    <col min="2052" max="2060" width="12.7109375" style="70" customWidth="1"/>
    <col min="2061" max="2304" width="9.140625" style="70"/>
    <col min="2305" max="2305" width="5.7109375" style="70" customWidth="1"/>
    <col min="2306" max="2306" width="25.7109375" style="70" customWidth="1"/>
    <col min="2307" max="2307" width="24" style="70" customWidth="1"/>
    <col min="2308" max="2316" width="12.7109375" style="70" customWidth="1"/>
    <col min="2317" max="2560" width="9.140625" style="70"/>
    <col min="2561" max="2561" width="5.7109375" style="70" customWidth="1"/>
    <col min="2562" max="2562" width="25.7109375" style="70" customWidth="1"/>
    <col min="2563" max="2563" width="24" style="70" customWidth="1"/>
    <col min="2564" max="2572" width="12.7109375" style="70" customWidth="1"/>
    <col min="2573" max="2816" width="9.140625" style="70"/>
    <col min="2817" max="2817" width="5.7109375" style="70" customWidth="1"/>
    <col min="2818" max="2818" width="25.7109375" style="70" customWidth="1"/>
    <col min="2819" max="2819" width="24" style="70" customWidth="1"/>
    <col min="2820" max="2828" width="12.7109375" style="70" customWidth="1"/>
    <col min="2829" max="3072" width="9.140625" style="70"/>
    <col min="3073" max="3073" width="5.7109375" style="70" customWidth="1"/>
    <col min="3074" max="3074" width="25.7109375" style="70" customWidth="1"/>
    <col min="3075" max="3075" width="24" style="70" customWidth="1"/>
    <col min="3076" max="3084" width="12.7109375" style="70" customWidth="1"/>
    <col min="3085" max="3328" width="9.140625" style="70"/>
    <col min="3329" max="3329" width="5.7109375" style="70" customWidth="1"/>
    <col min="3330" max="3330" width="25.7109375" style="70" customWidth="1"/>
    <col min="3331" max="3331" width="24" style="70" customWidth="1"/>
    <col min="3332" max="3340" width="12.7109375" style="70" customWidth="1"/>
    <col min="3341" max="3584" width="9.140625" style="70"/>
    <col min="3585" max="3585" width="5.7109375" style="70" customWidth="1"/>
    <col min="3586" max="3586" width="25.7109375" style="70" customWidth="1"/>
    <col min="3587" max="3587" width="24" style="70" customWidth="1"/>
    <col min="3588" max="3596" width="12.7109375" style="70" customWidth="1"/>
    <col min="3597" max="3840" width="9.140625" style="70"/>
    <col min="3841" max="3841" width="5.7109375" style="70" customWidth="1"/>
    <col min="3842" max="3842" width="25.7109375" style="70" customWidth="1"/>
    <col min="3843" max="3843" width="24" style="70" customWidth="1"/>
    <col min="3844" max="3852" width="12.7109375" style="70" customWidth="1"/>
    <col min="3853" max="4096" width="9.140625" style="70"/>
    <col min="4097" max="4097" width="5.7109375" style="70" customWidth="1"/>
    <col min="4098" max="4098" width="25.7109375" style="70" customWidth="1"/>
    <col min="4099" max="4099" width="24" style="70" customWidth="1"/>
    <col min="4100" max="4108" width="12.7109375" style="70" customWidth="1"/>
    <col min="4109" max="4352" width="9.140625" style="70"/>
    <col min="4353" max="4353" width="5.7109375" style="70" customWidth="1"/>
    <col min="4354" max="4354" width="25.7109375" style="70" customWidth="1"/>
    <col min="4355" max="4355" width="24" style="70" customWidth="1"/>
    <col min="4356" max="4364" width="12.7109375" style="70" customWidth="1"/>
    <col min="4365" max="4608" width="9.140625" style="70"/>
    <col min="4609" max="4609" width="5.7109375" style="70" customWidth="1"/>
    <col min="4610" max="4610" width="25.7109375" style="70" customWidth="1"/>
    <col min="4611" max="4611" width="24" style="70" customWidth="1"/>
    <col min="4612" max="4620" width="12.7109375" style="70" customWidth="1"/>
    <col min="4621" max="4864" width="9.140625" style="70"/>
    <col min="4865" max="4865" width="5.7109375" style="70" customWidth="1"/>
    <col min="4866" max="4866" width="25.7109375" style="70" customWidth="1"/>
    <col min="4867" max="4867" width="24" style="70" customWidth="1"/>
    <col min="4868" max="4876" width="12.7109375" style="70" customWidth="1"/>
    <col min="4877" max="5120" width="9.140625" style="70"/>
    <col min="5121" max="5121" width="5.7109375" style="70" customWidth="1"/>
    <col min="5122" max="5122" width="25.7109375" style="70" customWidth="1"/>
    <col min="5123" max="5123" width="24" style="70" customWidth="1"/>
    <col min="5124" max="5132" width="12.7109375" style="70" customWidth="1"/>
    <col min="5133" max="5376" width="9.140625" style="70"/>
    <col min="5377" max="5377" width="5.7109375" style="70" customWidth="1"/>
    <col min="5378" max="5378" width="25.7109375" style="70" customWidth="1"/>
    <col min="5379" max="5379" width="24" style="70" customWidth="1"/>
    <col min="5380" max="5388" width="12.7109375" style="70" customWidth="1"/>
    <col min="5389" max="5632" width="9.140625" style="70"/>
    <col min="5633" max="5633" width="5.7109375" style="70" customWidth="1"/>
    <col min="5634" max="5634" width="25.7109375" style="70" customWidth="1"/>
    <col min="5635" max="5635" width="24" style="70" customWidth="1"/>
    <col min="5636" max="5644" width="12.7109375" style="70" customWidth="1"/>
    <col min="5645" max="5888" width="9.140625" style="70"/>
    <col min="5889" max="5889" width="5.7109375" style="70" customWidth="1"/>
    <col min="5890" max="5890" width="25.7109375" style="70" customWidth="1"/>
    <col min="5891" max="5891" width="24" style="70" customWidth="1"/>
    <col min="5892" max="5900" width="12.7109375" style="70" customWidth="1"/>
    <col min="5901" max="6144" width="9.140625" style="70"/>
    <col min="6145" max="6145" width="5.7109375" style="70" customWidth="1"/>
    <col min="6146" max="6146" width="25.7109375" style="70" customWidth="1"/>
    <col min="6147" max="6147" width="24" style="70" customWidth="1"/>
    <col min="6148" max="6156" width="12.7109375" style="70" customWidth="1"/>
    <col min="6157" max="6400" width="9.140625" style="70"/>
    <col min="6401" max="6401" width="5.7109375" style="70" customWidth="1"/>
    <col min="6402" max="6402" width="25.7109375" style="70" customWidth="1"/>
    <col min="6403" max="6403" width="24" style="70" customWidth="1"/>
    <col min="6404" max="6412" width="12.7109375" style="70" customWidth="1"/>
    <col min="6413" max="6656" width="9.140625" style="70"/>
    <col min="6657" max="6657" width="5.7109375" style="70" customWidth="1"/>
    <col min="6658" max="6658" width="25.7109375" style="70" customWidth="1"/>
    <col min="6659" max="6659" width="24" style="70" customWidth="1"/>
    <col min="6660" max="6668" width="12.7109375" style="70" customWidth="1"/>
    <col min="6669" max="6912" width="9.140625" style="70"/>
    <col min="6913" max="6913" width="5.7109375" style="70" customWidth="1"/>
    <col min="6914" max="6914" width="25.7109375" style="70" customWidth="1"/>
    <col min="6915" max="6915" width="24" style="70" customWidth="1"/>
    <col min="6916" max="6924" width="12.7109375" style="70" customWidth="1"/>
    <col min="6925" max="7168" width="9.140625" style="70"/>
    <col min="7169" max="7169" width="5.7109375" style="70" customWidth="1"/>
    <col min="7170" max="7170" width="25.7109375" style="70" customWidth="1"/>
    <col min="7171" max="7171" width="24" style="70" customWidth="1"/>
    <col min="7172" max="7180" width="12.7109375" style="70" customWidth="1"/>
    <col min="7181" max="7424" width="9.140625" style="70"/>
    <col min="7425" max="7425" width="5.7109375" style="70" customWidth="1"/>
    <col min="7426" max="7426" width="25.7109375" style="70" customWidth="1"/>
    <col min="7427" max="7427" width="24" style="70" customWidth="1"/>
    <col min="7428" max="7436" width="12.7109375" style="70" customWidth="1"/>
    <col min="7437" max="7680" width="9.140625" style="70"/>
    <col min="7681" max="7681" width="5.7109375" style="70" customWidth="1"/>
    <col min="7682" max="7682" width="25.7109375" style="70" customWidth="1"/>
    <col min="7683" max="7683" width="24" style="70" customWidth="1"/>
    <col min="7684" max="7692" width="12.7109375" style="70" customWidth="1"/>
    <col min="7693" max="7936" width="9.140625" style="70"/>
    <col min="7937" max="7937" width="5.7109375" style="70" customWidth="1"/>
    <col min="7938" max="7938" width="25.7109375" style="70" customWidth="1"/>
    <col min="7939" max="7939" width="24" style="70" customWidth="1"/>
    <col min="7940" max="7948" width="12.7109375" style="70" customWidth="1"/>
    <col min="7949" max="8192" width="9.140625" style="70"/>
    <col min="8193" max="8193" width="5.7109375" style="70" customWidth="1"/>
    <col min="8194" max="8194" width="25.7109375" style="70" customWidth="1"/>
    <col min="8195" max="8195" width="24" style="70" customWidth="1"/>
    <col min="8196" max="8204" width="12.7109375" style="70" customWidth="1"/>
    <col min="8205" max="8448" width="9.140625" style="70"/>
    <col min="8449" max="8449" width="5.7109375" style="70" customWidth="1"/>
    <col min="8450" max="8450" width="25.7109375" style="70" customWidth="1"/>
    <col min="8451" max="8451" width="24" style="70" customWidth="1"/>
    <col min="8452" max="8460" width="12.7109375" style="70" customWidth="1"/>
    <col min="8461" max="8704" width="9.140625" style="70"/>
    <col min="8705" max="8705" width="5.7109375" style="70" customWidth="1"/>
    <col min="8706" max="8706" width="25.7109375" style="70" customWidth="1"/>
    <col min="8707" max="8707" width="24" style="70" customWidth="1"/>
    <col min="8708" max="8716" width="12.7109375" style="70" customWidth="1"/>
    <col min="8717" max="8960" width="9.140625" style="70"/>
    <col min="8961" max="8961" width="5.7109375" style="70" customWidth="1"/>
    <col min="8962" max="8962" width="25.7109375" style="70" customWidth="1"/>
    <col min="8963" max="8963" width="24" style="70" customWidth="1"/>
    <col min="8964" max="8972" width="12.7109375" style="70" customWidth="1"/>
    <col min="8973" max="9216" width="9.140625" style="70"/>
    <col min="9217" max="9217" width="5.7109375" style="70" customWidth="1"/>
    <col min="9218" max="9218" width="25.7109375" style="70" customWidth="1"/>
    <col min="9219" max="9219" width="24" style="70" customWidth="1"/>
    <col min="9220" max="9228" width="12.7109375" style="70" customWidth="1"/>
    <col min="9229" max="9472" width="9.140625" style="70"/>
    <col min="9473" max="9473" width="5.7109375" style="70" customWidth="1"/>
    <col min="9474" max="9474" width="25.7109375" style="70" customWidth="1"/>
    <col min="9475" max="9475" width="24" style="70" customWidth="1"/>
    <col min="9476" max="9484" width="12.7109375" style="70" customWidth="1"/>
    <col min="9485" max="9728" width="9.140625" style="70"/>
    <col min="9729" max="9729" width="5.7109375" style="70" customWidth="1"/>
    <col min="9730" max="9730" width="25.7109375" style="70" customWidth="1"/>
    <col min="9731" max="9731" width="24" style="70" customWidth="1"/>
    <col min="9732" max="9740" width="12.7109375" style="70" customWidth="1"/>
    <col min="9741" max="9984" width="9.140625" style="70"/>
    <col min="9985" max="9985" width="5.7109375" style="70" customWidth="1"/>
    <col min="9986" max="9986" width="25.7109375" style="70" customWidth="1"/>
    <col min="9987" max="9987" width="24" style="70" customWidth="1"/>
    <col min="9988" max="9996" width="12.7109375" style="70" customWidth="1"/>
    <col min="9997" max="10240" width="9.140625" style="70"/>
    <col min="10241" max="10241" width="5.7109375" style="70" customWidth="1"/>
    <col min="10242" max="10242" width="25.7109375" style="70" customWidth="1"/>
    <col min="10243" max="10243" width="24" style="70" customWidth="1"/>
    <col min="10244" max="10252" width="12.7109375" style="70" customWidth="1"/>
    <col min="10253" max="10496" width="9.140625" style="70"/>
    <col min="10497" max="10497" width="5.7109375" style="70" customWidth="1"/>
    <col min="10498" max="10498" width="25.7109375" style="70" customWidth="1"/>
    <col min="10499" max="10499" width="24" style="70" customWidth="1"/>
    <col min="10500" max="10508" width="12.7109375" style="70" customWidth="1"/>
    <col min="10509" max="10752" width="9.140625" style="70"/>
    <col min="10753" max="10753" width="5.7109375" style="70" customWidth="1"/>
    <col min="10754" max="10754" width="25.7109375" style="70" customWidth="1"/>
    <col min="10755" max="10755" width="24" style="70" customWidth="1"/>
    <col min="10756" max="10764" width="12.7109375" style="70" customWidth="1"/>
    <col min="10765" max="11008" width="9.140625" style="70"/>
    <col min="11009" max="11009" width="5.7109375" style="70" customWidth="1"/>
    <col min="11010" max="11010" width="25.7109375" style="70" customWidth="1"/>
    <col min="11011" max="11011" width="24" style="70" customWidth="1"/>
    <col min="11012" max="11020" width="12.7109375" style="70" customWidth="1"/>
    <col min="11021" max="11264" width="9.140625" style="70"/>
    <col min="11265" max="11265" width="5.7109375" style="70" customWidth="1"/>
    <col min="11266" max="11266" width="25.7109375" style="70" customWidth="1"/>
    <col min="11267" max="11267" width="24" style="70" customWidth="1"/>
    <col min="11268" max="11276" width="12.7109375" style="70" customWidth="1"/>
    <col min="11277" max="11520" width="9.140625" style="70"/>
    <col min="11521" max="11521" width="5.7109375" style="70" customWidth="1"/>
    <col min="11522" max="11522" width="25.7109375" style="70" customWidth="1"/>
    <col min="11523" max="11523" width="24" style="70" customWidth="1"/>
    <col min="11524" max="11532" width="12.7109375" style="70" customWidth="1"/>
    <col min="11533" max="11776" width="9.140625" style="70"/>
    <col min="11777" max="11777" width="5.7109375" style="70" customWidth="1"/>
    <col min="11778" max="11778" width="25.7109375" style="70" customWidth="1"/>
    <col min="11779" max="11779" width="24" style="70" customWidth="1"/>
    <col min="11780" max="11788" width="12.7109375" style="70" customWidth="1"/>
    <col min="11789" max="12032" width="9.140625" style="70"/>
    <col min="12033" max="12033" width="5.7109375" style="70" customWidth="1"/>
    <col min="12034" max="12034" width="25.7109375" style="70" customWidth="1"/>
    <col min="12035" max="12035" width="24" style="70" customWidth="1"/>
    <col min="12036" max="12044" width="12.7109375" style="70" customWidth="1"/>
    <col min="12045" max="12288" width="9.140625" style="70"/>
    <col min="12289" max="12289" width="5.7109375" style="70" customWidth="1"/>
    <col min="12290" max="12290" width="25.7109375" style="70" customWidth="1"/>
    <col min="12291" max="12291" width="24" style="70" customWidth="1"/>
    <col min="12292" max="12300" width="12.7109375" style="70" customWidth="1"/>
    <col min="12301" max="12544" width="9.140625" style="70"/>
    <col min="12545" max="12545" width="5.7109375" style="70" customWidth="1"/>
    <col min="12546" max="12546" width="25.7109375" style="70" customWidth="1"/>
    <col min="12547" max="12547" width="24" style="70" customWidth="1"/>
    <col min="12548" max="12556" width="12.7109375" style="70" customWidth="1"/>
    <col min="12557" max="12800" width="9.140625" style="70"/>
    <col min="12801" max="12801" width="5.7109375" style="70" customWidth="1"/>
    <col min="12802" max="12802" width="25.7109375" style="70" customWidth="1"/>
    <col min="12803" max="12803" width="24" style="70" customWidth="1"/>
    <col min="12804" max="12812" width="12.7109375" style="70" customWidth="1"/>
    <col min="12813" max="13056" width="9.140625" style="70"/>
    <col min="13057" max="13057" width="5.7109375" style="70" customWidth="1"/>
    <col min="13058" max="13058" width="25.7109375" style="70" customWidth="1"/>
    <col min="13059" max="13059" width="24" style="70" customWidth="1"/>
    <col min="13060" max="13068" width="12.7109375" style="70" customWidth="1"/>
    <col min="13069" max="13312" width="9.140625" style="70"/>
    <col min="13313" max="13313" width="5.7109375" style="70" customWidth="1"/>
    <col min="13314" max="13314" width="25.7109375" style="70" customWidth="1"/>
    <col min="13315" max="13315" width="24" style="70" customWidth="1"/>
    <col min="13316" max="13324" width="12.7109375" style="70" customWidth="1"/>
    <col min="13325" max="13568" width="9.140625" style="70"/>
    <col min="13569" max="13569" width="5.7109375" style="70" customWidth="1"/>
    <col min="13570" max="13570" width="25.7109375" style="70" customWidth="1"/>
    <col min="13571" max="13571" width="24" style="70" customWidth="1"/>
    <col min="13572" max="13580" width="12.7109375" style="70" customWidth="1"/>
    <col min="13581" max="13824" width="9.140625" style="70"/>
    <col min="13825" max="13825" width="5.7109375" style="70" customWidth="1"/>
    <col min="13826" max="13826" width="25.7109375" style="70" customWidth="1"/>
    <col min="13827" max="13827" width="24" style="70" customWidth="1"/>
    <col min="13828" max="13836" width="12.7109375" style="70" customWidth="1"/>
    <col min="13837" max="14080" width="9.140625" style="70"/>
    <col min="14081" max="14081" width="5.7109375" style="70" customWidth="1"/>
    <col min="14082" max="14082" width="25.7109375" style="70" customWidth="1"/>
    <col min="14083" max="14083" width="24" style="70" customWidth="1"/>
    <col min="14084" max="14092" width="12.7109375" style="70" customWidth="1"/>
    <col min="14093" max="14336" width="9.140625" style="70"/>
    <col min="14337" max="14337" width="5.7109375" style="70" customWidth="1"/>
    <col min="14338" max="14338" width="25.7109375" style="70" customWidth="1"/>
    <col min="14339" max="14339" width="24" style="70" customWidth="1"/>
    <col min="14340" max="14348" width="12.7109375" style="70" customWidth="1"/>
    <col min="14349" max="14592" width="9.140625" style="70"/>
    <col min="14593" max="14593" width="5.7109375" style="70" customWidth="1"/>
    <col min="14594" max="14594" width="25.7109375" style="70" customWidth="1"/>
    <col min="14595" max="14595" width="24" style="70" customWidth="1"/>
    <col min="14596" max="14604" width="12.7109375" style="70" customWidth="1"/>
    <col min="14605" max="14848" width="9.140625" style="70"/>
    <col min="14849" max="14849" width="5.7109375" style="70" customWidth="1"/>
    <col min="14850" max="14850" width="25.7109375" style="70" customWidth="1"/>
    <col min="14851" max="14851" width="24" style="70" customWidth="1"/>
    <col min="14852" max="14860" width="12.7109375" style="70" customWidth="1"/>
    <col min="14861" max="15104" width="9.140625" style="70"/>
    <col min="15105" max="15105" width="5.7109375" style="70" customWidth="1"/>
    <col min="15106" max="15106" width="25.7109375" style="70" customWidth="1"/>
    <col min="15107" max="15107" width="24" style="70" customWidth="1"/>
    <col min="15108" max="15116" width="12.7109375" style="70" customWidth="1"/>
    <col min="15117" max="15360" width="9.140625" style="70"/>
    <col min="15361" max="15361" width="5.7109375" style="70" customWidth="1"/>
    <col min="15362" max="15362" width="25.7109375" style="70" customWidth="1"/>
    <col min="15363" max="15363" width="24" style="70" customWidth="1"/>
    <col min="15364" max="15372" width="12.7109375" style="70" customWidth="1"/>
    <col min="15373" max="15616" width="9.140625" style="70"/>
    <col min="15617" max="15617" width="5.7109375" style="70" customWidth="1"/>
    <col min="15618" max="15618" width="25.7109375" style="70" customWidth="1"/>
    <col min="15619" max="15619" width="24" style="70" customWidth="1"/>
    <col min="15620" max="15628" width="12.7109375" style="70" customWidth="1"/>
    <col min="15629" max="15872" width="9.140625" style="70"/>
    <col min="15873" max="15873" width="5.7109375" style="70" customWidth="1"/>
    <col min="15874" max="15874" width="25.7109375" style="70" customWidth="1"/>
    <col min="15875" max="15875" width="24" style="70" customWidth="1"/>
    <col min="15876" max="15884" width="12.7109375" style="70" customWidth="1"/>
    <col min="15885" max="16128" width="9.140625" style="70"/>
    <col min="16129" max="16129" width="5.7109375" style="70" customWidth="1"/>
    <col min="16130" max="16130" width="25.7109375" style="70" customWidth="1"/>
    <col min="16131" max="16131" width="24" style="70" customWidth="1"/>
    <col min="16132" max="16140" width="12.7109375" style="70" customWidth="1"/>
    <col min="16141" max="16384" width="9.140625" style="70"/>
  </cols>
  <sheetData>
    <row r="1" spans="1:12" ht="15.75" x14ac:dyDescent="0.25">
      <c r="A1" s="289" t="s">
        <v>1121</v>
      </c>
      <c r="B1" s="69"/>
    </row>
    <row r="2" spans="1:12" x14ac:dyDescent="0.25">
      <c r="A2" s="127" t="s">
        <v>316</v>
      </c>
      <c r="B2" s="127"/>
    </row>
    <row r="3" spans="1:12" ht="15.75" x14ac:dyDescent="0.25">
      <c r="A3" s="586" t="s">
        <v>1122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</row>
    <row r="4" spans="1:12" ht="15.75" x14ac:dyDescent="0.25">
      <c r="A4" s="222"/>
      <c r="B4" s="222"/>
      <c r="C4" s="222"/>
      <c r="D4" s="222"/>
      <c r="E4" s="222"/>
      <c r="F4" s="587" t="str">
        <f>'1'!$E$5</f>
        <v>KABUPATEN/KOTA</v>
      </c>
      <c r="G4" s="588" t="str">
        <f>'1'!$F$5</f>
        <v>….......</v>
      </c>
      <c r="H4" s="586"/>
      <c r="I4" s="586"/>
      <c r="J4" s="588"/>
      <c r="K4" s="586"/>
      <c r="L4" s="586"/>
    </row>
    <row r="5" spans="1:12" ht="15.75" x14ac:dyDescent="0.25">
      <c r="A5" s="222"/>
      <c r="B5" s="222"/>
      <c r="C5" s="222"/>
      <c r="D5" s="222"/>
      <c r="E5" s="222"/>
      <c r="F5" s="587" t="str">
        <f>'1'!$E$6</f>
        <v>TAHUN</v>
      </c>
      <c r="G5" s="588" t="str">
        <f>'1'!$F$6</f>
        <v>….......</v>
      </c>
      <c r="H5" s="222"/>
      <c r="I5" s="586"/>
      <c r="J5" s="588"/>
      <c r="K5" s="586"/>
      <c r="L5" s="586"/>
    </row>
    <row r="6" spans="1:12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12" ht="15" customHeight="1" x14ac:dyDescent="0.25">
      <c r="A7" s="1070" t="s">
        <v>2</v>
      </c>
      <c r="B7" s="1070" t="s">
        <v>254</v>
      </c>
      <c r="C7" s="1070" t="s">
        <v>409</v>
      </c>
      <c r="D7" s="1072" t="s">
        <v>849</v>
      </c>
      <c r="E7" s="1073"/>
      <c r="F7" s="1073"/>
      <c r="G7" s="1073"/>
      <c r="H7" s="1073"/>
      <c r="I7" s="1073"/>
      <c r="J7" s="1073"/>
      <c r="K7" s="1073"/>
      <c r="L7" s="1074"/>
    </row>
    <row r="8" spans="1:12" ht="28.5" customHeight="1" x14ac:dyDescent="0.25">
      <c r="A8" s="1070"/>
      <c r="B8" s="1070"/>
      <c r="C8" s="1070"/>
      <c r="D8" s="1152" t="s">
        <v>1123</v>
      </c>
      <c r="E8" s="1152"/>
      <c r="F8" s="1152"/>
      <c r="G8" s="1152" t="s">
        <v>1124</v>
      </c>
      <c r="H8" s="1152"/>
      <c r="I8" s="1152"/>
      <c r="J8" s="1152" t="s">
        <v>256</v>
      </c>
      <c r="K8" s="1152"/>
      <c r="L8" s="1152"/>
    </row>
    <row r="9" spans="1:12" ht="18" customHeight="1" x14ac:dyDescent="0.25">
      <c r="A9" s="1071"/>
      <c r="B9" s="1071"/>
      <c r="C9" s="1071"/>
      <c r="D9" s="1429" t="s">
        <v>1125</v>
      </c>
      <c r="E9" s="1429" t="s">
        <v>1126</v>
      </c>
      <c r="F9" s="1429" t="s">
        <v>491</v>
      </c>
      <c r="G9" s="1429" t="s">
        <v>1125</v>
      </c>
      <c r="H9" s="1429" t="s">
        <v>1126</v>
      </c>
      <c r="I9" s="1429" t="s">
        <v>491</v>
      </c>
      <c r="J9" s="1429" t="s">
        <v>1125</v>
      </c>
      <c r="K9" s="1429" t="s">
        <v>1126</v>
      </c>
      <c r="L9" s="1429" t="s">
        <v>491</v>
      </c>
    </row>
    <row r="10" spans="1:12" s="908" customFormat="1" ht="12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06">
        <v>12</v>
      </c>
    </row>
    <row r="11" spans="1:12" x14ac:dyDescent="0.25">
      <c r="A11" s="560">
        <v>1</v>
      </c>
      <c r="B11" s="130">
        <f>'9'!B9</f>
        <v>0</v>
      </c>
      <c r="C11" s="130">
        <f>'9'!C9</f>
        <v>0</v>
      </c>
      <c r="D11" s="447"/>
      <c r="E11" s="345"/>
      <c r="F11" s="345">
        <f>SUM(D11:E11)</f>
        <v>0</v>
      </c>
      <c r="G11" s="345"/>
      <c r="H11" s="315"/>
      <c r="I11" s="345">
        <f t="shared" ref="I11:I30" si="0">SUM(G11:H11)</f>
        <v>0</v>
      </c>
      <c r="J11" s="345">
        <f>SUM(D11,G11)</f>
        <v>0</v>
      </c>
      <c r="K11" s="345">
        <f>SUM(E11,H11)</f>
        <v>0</v>
      </c>
      <c r="L11" s="345">
        <f>SUM(J11:K11)</f>
        <v>0</v>
      </c>
    </row>
    <row r="12" spans="1:12" x14ac:dyDescent="0.25">
      <c r="A12" s="556">
        <v>2</v>
      </c>
      <c r="B12" s="130">
        <f>'9'!B10</f>
        <v>0</v>
      </c>
      <c r="C12" s="130">
        <f>'9'!C10</f>
        <v>0</v>
      </c>
      <c r="D12" s="448"/>
      <c r="E12" s="315"/>
      <c r="F12" s="315">
        <f t="shared" ref="F12:F19" si="1">SUM(D12:E12)</f>
        <v>0</v>
      </c>
      <c r="G12" s="315"/>
      <c r="H12" s="315"/>
      <c r="I12" s="315">
        <f t="shared" si="0"/>
        <v>0</v>
      </c>
      <c r="J12" s="315">
        <f>SUM(D12,G12)</f>
        <v>0</v>
      </c>
      <c r="K12" s="315">
        <f t="shared" ref="K12:K30" si="2">SUM(E12,H12)</f>
        <v>0</v>
      </c>
      <c r="L12" s="315">
        <f t="shared" ref="L12:L19" si="3">SUM(J12:K12)</f>
        <v>0</v>
      </c>
    </row>
    <row r="13" spans="1:12" x14ac:dyDescent="0.25">
      <c r="A13" s="556">
        <v>3</v>
      </c>
      <c r="B13" s="130">
        <f>'9'!B11</f>
        <v>0</v>
      </c>
      <c r="C13" s="130">
        <f>'9'!C11</f>
        <v>0</v>
      </c>
      <c r="D13" s="448"/>
      <c r="E13" s="315"/>
      <c r="F13" s="315">
        <f t="shared" si="1"/>
        <v>0</v>
      </c>
      <c r="G13" s="315"/>
      <c r="H13" s="315"/>
      <c r="I13" s="315">
        <f t="shared" si="0"/>
        <v>0</v>
      </c>
      <c r="J13" s="315">
        <f t="shared" ref="J13:J30" si="4">SUM(D13,G13)</f>
        <v>0</v>
      </c>
      <c r="K13" s="315">
        <f t="shared" si="2"/>
        <v>0</v>
      </c>
      <c r="L13" s="315">
        <f t="shared" si="3"/>
        <v>0</v>
      </c>
    </row>
    <row r="14" spans="1:12" x14ac:dyDescent="0.25">
      <c r="A14" s="556">
        <v>4</v>
      </c>
      <c r="B14" s="130">
        <f>'9'!B12</f>
        <v>0</v>
      </c>
      <c r="C14" s="130">
        <f>'9'!C12</f>
        <v>0</v>
      </c>
      <c r="D14" s="448"/>
      <c r="E14" s="315"/>
      <c r="F14" s="315">
        <f t="shared" si="1"/>
        <v>0</v>
      </c>
      <c r="G14" s="315"/>
      <c r="H14" s="315"/>
      <c r="I14" s="315">
        <f t="shared" si="0"/>
        <v>0</v>
      </c>
      <c r="J14" s="315">
        <f t="shared" si="4"/>
        <v>0</v>
      </c>
      <c r="K14" s="315">
        <f t="shared" si="2"/>
        <v>0</v>
      </c>
      <c r="L14" s="315">
        <f t="shared" si="3"/>
        <v>0</v>
      </c>
    </row>
    <row r="15" spans="1:12" x14ac:dyDescent="0.25">
      <c r="A15" s="556">
        <v>5</v>
      </c>
      <c r="B15" s="130">
        <f>'9'!B13</f>
        <v>0</v>
      </c>
      <c r="C15" s="130">
        <f>'9'!C13</f>
        <v>0</v>
      </c>
      <c r="D15" s="448"/>
      <c r="E15" s="315"/>
      <c r="F15" s="315">
        <f t="shared" si="1"/>
        <v>0</v>
      </c>
      <c r="G15" s="315"/>
      <c r="H15" s="315"/>
      <c r="I15" s="315">
        <f t="shared" si="0"/>
        <v>0</v>
      </c>
      <c r="J15" s="315">
        <f t="shared" si="4"/>
        <v>0</v>
      </c>
      <c r="K15" s="315">
        <f>SUM(E15,H15)</f>
        <v>0</v>
      </c>
      <c r="L15" s="315">
        <f t="shared" si="3"/>
        <v>0</v>
      </c>
    </row>
    <row r="16" spans="1:12" x14ac:dyDescent="0.25">
      <c r="A16" s="556">
        <v>6</v>
      </c>
      <c r="B16" s="130">
        <f>'9'!B14</f>
        <v>0</v>
      </c>
      <c r="C16" s="130">
        <f>'9'!C14</f>
        <v>0</v>
      </c>
      <c r="D16" s="448"/>
      <c r="E16" s="315"/>
      <c r="F16" s="315">
        <f t="shared" si="1"/>
        <v>0</v>
      </c>
      <c r="G16" s="315"/>
      <c r="H16" s="315"/>
      <c r="I16" s="315">
        <f t="shared" si="0"/>
        <v>0</v>
      </c>
      <c r="J16" s="315">
        <f t="shared" si="4"/>
        <v>0</v>
      </c>
      <c r="K16" s="315">
        <f t="shared" si="2"/>
        <v>0</v>
      </c>
      <c r="L16" s="315">
        <f t="shared" si="3"/>
        <v>0</v>
      </c>
    </row>
    <row r="17" spans="1:12" x14ac:dyDescent="0.25">
      <c r="A17" s="556">
        <v>7</v>
      </c>
      <c r="B17" s="130">
        <f>'9'!B15</f>
        <v>0</v>
      </c>
      <c r="C17" s="130">
        <f>'9'!C15</f>
        <v>0</v>
      </c>
      <c r="D17" s="448"/>
      <c r="E17" s="315"/>
      <c r="F17" s="315">
        <f t="shared" si="1"/>
        <v>0</v>
      </c>
      <c r="G17" s="315"/>
      <c r="H17" s="315"/>
      <c r="I17" s="315">
        <f t="shared" si="0"/>
        <v>0</v>
      </c>
      <c r="J17" s="315">
        <f t="shared" si="4"/>
        <v>0</v>
      </c>
      <c r="K17" s="315">
        <f t="shared" si="2"/>
        <v>0</v>
      </c>
      <c r="L17" s="315">
        <f t="shared" si="3"/>
        <v>0</v>
      </c>
    </row>
    <row r="18" spans="1:12" x14ac:dyDescent="0.25">
      <c r="A18" s="556">
        <v>8</v>
      </c>
      <c r="B18" s="130">
        <f>'9'!B16</f>
        <v>0</v>
      </c>
      <c r="C18" s="130">
        <f>'9'!C16</f>
        <v>0</v>
      </c>
      <c r="D18" s="448"/>
      <c r="E18" s="315"/>
      <c r="F18" s="315">
        <f t="shared" si="1"/>
        <v>0</v>
      </c>
      <c r="G18" s="315"/>
      <c r="H18" s="315"/>
      <c r="I18" s="315">
        <f t="shared" si="0"/>
        <v>0</v>
      </c>
      <c r="J18" s="315">
        <f t="shared" si="4"/>
        <v>0</v>
      </c>
      <c r="K18" s="315">
        <f t="shared" si="2"/>
        <v>0</v>
      </c>
      <c r="L18" s="315">
        <f t="shared" si="3"/>
        <v>0</v>
      </c>
    </row>
    <row r="19" spans="1:12" x14ac:dyDescent="0.25">
      <c r="A19" s="556">
        <v>9</v>
      </c>
      <c r="B19" s="130">
        <f>'9'!B17</f>
        <v>0</v>
      </c>
      <c r="C19" s="130">
        <f>'9'!C17</f>
        <v>0</v>
      </c>
      <c r="D19" s="448"/>
      <c r="E19" s="315"/>
      <c r="F19" s="315">
        <f t="shared" si="1"/>
        <v>0</v>
      </c>
      <c r="G19" s="315"/>
      <c r="H19" s="315"/>
      <c r="I19" s="315">
        <f t="shared" si="0"/>
        <v>0</v>
      </c>
      <c r="J19" s="315">
        <f t="shared" si="4"/>
        <v>0</v>
      </c>
      <c r="K19" s="315">
        <f t="shared" si="2"/>
        <v>0</v>
      </c>
      <c r="L19" s="315">
        <f t="shared" si="3"/>
        <v>0</v>
      </c>
    </row>
    <row r="20" spans="1:12" x14ac:dyDescent="0.25">
      <c r="A20" s="556">
        <v>10</v>
      </c>
      <c r="B20" s="130">
        <f>'9'!B18</f>
        <v>0</v>
      </c>
      <c r="C20" s="130">
        <f>'9'!C18</f>
        <v>0</v>
      </c>
      <c r="D20" s="448"/>
      <c r="E20" s="315"/>
      <c r="F20" s="315">
        <f t="shared" ref="F20:F30" si="5">SUM(D20:E20)</f>
        <v>0</v>
      </c>
      <c r="G20" s="315"/>
      <c r="H20" s="315"/>
      <c r="I20" s="315">
        <f t="shared" si="0"/>
        <v>0</v>
      </c>
      <c r="J20" s="315">
        <f t="shared" si="4"/>
        <v>0</v>
      </c>
      <c r="K20" s="315">
        <f t="shared" si="2"/>
        <v>0</v>
      </c>
      <c r="L20" s="315">
        <f t="shared" ref="L20:L30" si="6">SUM(J20:K20)</f>
        <v>0</v>
      </c>
    </row>
    <row r="21" spans="1:12" x14ac:dyDescent="0.25">
      <c r="A21" s="556">
        <v>11</v>
      </c>
      <c r="B21" s="130">
        <f>'9'!B19</f>
        <v>0</v>
      </c>
      <c r="C21" s="130">
        <f>'9'!C19</f>
        <v>0</v>
      </c>
      <c r="D21" s="448"/>
      <c r="E21" s="315"/>
      <c r="F21" s="315">
        <f t="shared" si="5"/>
        <v>0</v>
      </c>
      <c r="G21" s="315"/>
      <c r="H21" s="315"/>
      <c r="I21" s="315">
        <f t="shared" si="0"/>
        <v>0</v>
      </c>
      <c r="J21" s="315">
        <f t="shared" si="4"/>
        <v>0</v>
      </c>
      <c r="K21" s="315">
        <f t="shared" si="2"/>
        <v>0</v>
      </c>
      <c r="L21" s="315">
        <f t="shared" si="6"/>
        <v>0</v>
      </c>
    </row>
    <row r="22" spans="1:12" x14ac:dyDescent="0.25">
      <c r="A22" s="556">
        <v>12</v>
      </c>
      <c r="B22" s="130">
        <f>'9'!B20</f>
        <v>0</v>
      </c>
      <c r="C22" s="130">
        <f>'9'!C20</f>
        <v>0</v>
      </c>
      <c r="D22" s="448"/>
      <c r="E22" s="315"/>
      <c r="F22" s="315">
        <f t="shared" si="5"/>
        <v>0</v>
      </c>
      <c r="G22" s="315"/>
      <c r="H22" s="315"/>
      <c r="I22" s="315">
        <f t="shared" si="0"/>
        <v>0</v>
      </c>
      <c r="J22" s="315">
        <f t="shared" si="4"/>
        <v>0</v>
      </c>
      <c r="K22" s="315">
        <f t="shared" si="2"/>
        <v>0</v>
      </c>
      <c r="L22" s="315">
        <f t="shared" si="6"/>
        <v>0</v>
      </c>
    </row>
    <row r="23" spans="1:12" x14ac:dyDescent="0.25">
      <c r="A23" s="556">
        <v>13</v>
      </c>
      <c r="B23" s="130">
        <f>'9'!B21</f>
        <v>0</v>
      </c>
      <c r="C23" s="130">
        <f>'9'!C21</f>
        <v>0</v>
      </c>
      <c r="D23" s="448"/>
      <c r="E23" s="315"/>
      <c r="F23" s="315">
        <f t="shared" si="5"/>
        <v>0</v>
      </c>
      <c r="G23" s="315"/>
      <c r="H23" s="315"/>
      <c r="I23" s="315">
        <f t="shared" si="0"/>
        <v>0</v>
      </c>
      <c r="J23" s="315">
        <f t="shared" si="4"/>
        <v>0</v>
      </c>
      <c r="K23" s="315">
        <f t="shared" si="2"/>
        <v>0</v>
      </c>
      <c r="L23" s="315">
        <f t="shared" si="6"/>
        <v>0</v>
      </c>
    </row>
    <row r="24" spans="1:12" x14ac:dyDescent="0.25">
      <c r="A24" s="556">
        <v>14</v>
      </c>
      <c r="B24" s="130">
        <f>'9'!B22</f>
        <v>0</v>
      </c>
      <c r="C24" s="130">
        <f>'9'!C22</f>
        <v>0</v>
      </c>
      <c r="D24" s="448"/>
      <c r="E24" s="315"/>
      <c r="F24" s="315">
        <f t="shared" si="5"/>
        <v>0</v>
      </c>
      <c r="G24" s="315"/>
      <c r="H24" s="315"/>
      <c r="I24" s="315">
        <f t="shared" si="0"/>
        <v>0</v>
      </c>
      <c r="J24" s="315">
        <f t="shared" si="4"/>
        <v>0</v>
      </c>
      <c r="K24" s="315">
        <f t="shared" si="2"/>
        <v>0</v>
      </c>
      <c r="L24" s="315">
        <f t="shared" si="6"/>
        <v>0</v>
      </c>
    </row>
    <row r="25" spans="1:12" x14ac:dyDescent="0.25">
      <c r="A25" s="556">
        <v>15</v>
      </c>
      <c r="B25" s="130">
        <f>'9'!B23</f>
        <v>0</v>
      </c>
      <c r="C25" s="130">
        <f>'9'!C23</f>
        <v>0</v>
      </c>
      <c r="D25" s="448"/>
      <c r="E25" s="315"/>
      <c r="F25" s="315">
        <f t="shared" si="5"/>
        <v>0</v>
      </c>
      <c r="G25" s="315"/>
      <c r="H25" s="315"/>
      <c r="I25" s="315">
        <f t="shared" si="0"/>
        <v>0</v>
      </c>
      <c r="J25" s="315">
        <f t="shared" si="4"/>
        <v>0</v>
      </c>
      <c r="K25" s="315">
        <f t="shared" si="2"/>
        <v>0</v>
      </c>
      <c r="L25" s="315">
        <f t="shared" si="6"/>
        <v>0</v>
      </c>
    </row>
    <row r="26" spans="1:12" x14ac:dyDescent="0.25">
      <c r="A26" s="556">
        <v>16</v>
      </c>
      <c r="B26" s="130">
        <f>'9'!B24</f>
        <v>0</v>
      </c>
      <c r="C26" s="130">
        <f>'9'!C24</f>
        <v>0</v>
      </c>
      <c r="D26" s="448"/>
      <c r="E26" s="315"/>
      <c r="F26" s="315">
        <f t="shared" si="5"/>
        <v>0</v>
      </c>
      <c r="G26" s="315"/>
      <c r="H26" s="315"/>
      <c r="I26" s="315">
        <f t="shared" si="0"/>
        <v>0</v>
      </c>
      <c r="J26" s="315">
        <f t="shared" si="4"/>
        <v>0</v>
      </c>
      <c r="K26" s="315">
        <f t="shared" si="2"/>
        <v>0</v>
      </c>
      <c r="L26" s="315">
        <f>SUM(J26:K26)</f>
        <v>0</v>
      </c>
    </row>
    <row r="27" spans="1:12" x14ac:dyDescent="0.25">
      <c r="A27" s="556">
        <v>17</v>
      </c>
      <c r="B27" s="130">
        <f>'9'!B25</f>
        <v>0</v>
      </c>
      <c r="C27" s="130">
        <f>'9'!C25</f>
        <v>0</v>
      </c>
      <c r="D27" s="448"/>
      <c r="E27" s="315"/>
      <c r="F27" s="315">
        <f t="shared" si="5"/>
        <v>0</v>
      </c>
      <c r="G27" s="315"/>
      <c r="H27" s="315"/>
      <c r="I27" s="315">
        <f t="shared" si="0"/>
        <v>0</v>
      </c>
      <c r="J27" s="315">
        <f t="shared" si="4"/>
        <v>0</v>
      </c>
      <c r="K27" s="315">
        <f t="shared" si="2"/>
        <v>0</v>
      </c>
      <c r="L27" s="315">
        <f t="shared" si="6"/>
        <v>0</v>
      </c>
    </row>
    <row r="28" spans="1:12" x14ac:dyDescent="0.25">
      <c r="A28" s="556">
        <v>18</v>
      </c>
      <c r="B28" s="130">
        <f>'9'!B26</f>
        <v>0</v>
      </c>
      <c r="C28" s="130">
        <f>'9'!C26</f>
        <v>0</v>
      </c>
      <c r="D28" s="448"/>
      <c r="E28" s="315"/>
      <c r="F28" s="315">
        <f t="shared" si="5"/>
        <v>0</v>
      </c>
      <c r="G28" s="315"/>
      <c r="H28" s="315"/>
      <c r="I28" s="315">
        <f t="shared" si="0"/>
        <v>0</v>
      </c>
      <c r="J28" s="315">
        <f t="shared" si="4"/>
        <v>0</v>
      </c>
      <c r="K28" s="315">
        <f t="shared" si="2"/>
        <v>0</v>
      </c>
      <c r="L28" s="315">
        <f t="shared" si="6"/>
        <v>0</v>
      </c>
    </row>
    <row r="29" spans="1:12" x14ac:dyDescent="0.25">
      <c r="A29" s="556">
        <v>19</v>
      </c>
      <c r="B29" s="130">
        <f>'9'!B27</f>
        <v>0</v>
      </c>
      <c r="C29" s="130">
        <f>'9'!C27</f>
        <v>0</v>
      </c>
      <c r="D29" s="448"/>
      <c r="E29" s="315"/>
      <c r="F29" s="315">
        <f t="shared" si="5"/>
        <v>0</v>
      </c>
      <c r="G29" s="315"/>
      <c r="H29" s="315"/>
      <c r="I29" s="315">
        <f t="shared" si="0"/>
        <v>0</v>
      </c>
      <c r="J29" s="315">
        <f t="shared" si="4"/>
        <v>0</v>
      </c>
      <c r="K29" s="315">
        <f t="shared" si="2"/>
        <v>0</v>
      </c>
      <c r="L29" s="315">
        <f t="shared" si="6"/>
        <v>0</v>
      </c>
    </row>
    <row r="30" spans="1:12" x14ac:dyDescent="0.25">
      <c r="A30" s="556">
        <v>20</v>
      </c>
      <c r="B30" s="130">
        <f>'9'!B28</f>
        <v>0</v>
      </c>
      <c r="C30" s="130">
        <f>'9'!C28</f>
        <v>0</v>
      </c>
      <c r="D30" s="448"/>
      <c r="E30" s="315"/>
      <c r="F30" s="315">
        <f t="shared" si="5"/>
        <v>0</v>
      </c>
      <c r="G30" s="315"/>
      <c r="H30" s="315"/>
      <c r="I30" s="315">
        <f t="shared" si="0"/>
        <v>0</v>
      </c>
      <c r="J30" s="315">
        <f t="shared" si="4"/>
        <v>0</v>
      </c>
      <c r="K30" s="315">
        <f t="shared" si="2"/>
        <v>0</v>
      </c>
      <c r="L30" s="315">
        <f t="shared" si="6"/>
        <v>0</v>
      </c>
    </row>
    <row r="31" spans="1:12" x14ac:dyDescent="0.25">
      <c r="A31" s="556"/>
      <c r="B31" s="72"/>
      <c r="C31" s="72"/>
      <c r="D31" s="448"/>
      <c r="E31" s="315"/>
      <c r="F31" s="448"/>
      <c r="G31" s="315"/>
      <c r="H31" s="315"/>
      <c r="I31" s="315"/>
      <c r="J31" s="315"/>
      <c r="K31" s="315"/>
      <c r="L31" s="315"/>
    </row>
    <row r="32" spans="1:12" x14ac:dyDescent="0.25">
      <c r="A32" s="556"/>
      <c r="B32" s="72"/>
      <c r="C32" s="72"/>
      <c r="D32" s="448"/>
      <c r="E32" s="448"/>
      <c r="F32" s="448"/>
      <c r="G32" s="315"/>
      <c r="H32" s="315"/>
      <c r="I32" s="315"/>
      <c r="J32" s="315"/>
      <c r="K32" s="315"/>
      <c r="L32" s="315"/>
    </row>
    <row r="33" spans="1:12" x14ac:dyDescent="0.25">
      <c r="A33" s="556"/>
      <c r="B33" s="72"/>
      <c r="C33" s="72"/>
      <c r="D33" s="448"/>
      <c r="E33" s="448"/>
      <c r="F33" s="448"/>
      <c r="G33" s="315"/>
      <c r="H33" s="315"/>
      <c r="I33" s="315"/>
      <c r="J33" s="315"/>
      <c r="K33" s="315"/>
      <c r="L33" s="315"/>
    </row>
    <row r="34" spans="1:12" x14ac:dyDescent="0.25">
      <c r="A34" s="556"/>
      <c r="B34" s="72"/>
      <c r="C34" s="72"/>
      <c r="D34" s="448"/>
      <c r="E34" s="448"/>
      <c r="F34" s="448"/>
      <c r="G34" s="315"/>
      <c r="H34" s="315"/>
      <c r="I34" s="315"/>
      <c r="J34" s="315"/>
      <c r="K34" s="315"/>
      <c r="L34" s="315"/>
    </row>
    <row r="35" spans="1:12" x14ac:dyDescent="0.25">
      <c r="A35" s="556"/>
      <c r="B35" s="72"/>
      <c r="C35" s="72"/>
      <c r="D35" s="448"/>
      <c r="E35" s="448"/>
      <c r="F35" s="448"/>
      <c r="G35" s="347"/>
      <c r="H35" s="315"/>
      <c r="I35" s="347"/>
      <c r="J35" s="347"/>
      <c r="K35" s="315"/>
      <c r="L35" s="347"/>
    </row>
    <row r="36" spans="1:12" ht="20.100000000000001" customHeight="1" x14ac:dyDescent="0.25">
      <c r="A36" s="134" t="s">
        <v>484</v>
      </c>
      <c r="B36" s="564"/>
      <c r="C36" s="453"/>
      <c r="D36" s="427">
        <f t="shared" ref="D36:L36" si="7">SUM(D11:D35)</f>
        <v>0</v>
      </c>
      <c r="E36" s="427">
        <f t="shared" si="7"/>
        <v>0</v>
      </c>
      <c r="F36" s="427">
        <f t="shared" si="7"/>
        <v>0</v>
      </c>
      <c r="G36" s="427">
        <f t="shared" si="7"/>
        <v>0</v>
      </c>
      <c r="H36" s="427">
        <f t="shared" si="7"/>
        <v>0</v>
      </c>
      <c r="I36" s="427">
        <f t="shared" si="7"/>
        <v>0</v>
      </c>
      <c r="J36" s="427">
        <f t="shared" si="7"/>
        <v>0</v>
      </c>
      <c r="K36" s="427">
        <f t="shared" si="7"/>
        <v>0</v>
      </c>
      <c r="L36" s="427">
        <f t="shared" si="7"/>
        <v>0</v>
      </c>
    </row>
    <row r="37" spans="1:12" ht="17.25" customHeight="1" thickBot="1" x14ac:dyDescent="0.3">
      <c r="A37" s="355" t="s">
        <v>850</v>
      </c>
      <c r="B37" s="470"/>
      <c r="C37" s="470"/>
      <c r="D37" s="861"/>
      <c r="E37" s="862"/>
      <c r="F37" s="862"/>
      <c r="G37" s="863"/>
      <c r="H37" s="863"/>
      <c r="I37" s="863"/>
      <c r="J37" s="864"/>
      <c r="K37" s="865"/>
      <c r="L37" s="471" t="e">
        <f>L36/'2'!E28*10000</f>
        <v>#DIV/0!</v>
      </c>
    </row>
    <row r="38" spans="1:12" x14ac:dyDescent="0.25">
      <c r="B38" s="69"/>
      <c r="C38" s="69"/>
      <c r="D38" s="461"/>
      <c r="E38" s="472"/>
      <c r="F38" s="461"/>
      <c r="G38" s="472"/>
      <c r="H38" s="461"/>
      <c r="I38" s="274"/>
      <c r="J38" s="472"/>
      <c r="K38" s="461"/>
      <c r="L38" s="274"/>
    </row>
    <row r="39" spans="1:12" x14ac:dyDescent="0.25">
      <c r="A39" s="727" t="s">
        <v>411</v>
      </c>
    </row>
    <row r="40" spans="1:12" x14ac:dyDescent="0.25">
      <c r="A40" s="70" t="s">
        <v>316</v>
      </c>
    </row>
  </sheetData>
  <mergeCells count="7"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1.1299999999999999" right="0.97" top="0.9" bottom="0.9" header="0" footer="0"/>
  <pageSetup paperSize="9" scale="72" orientation="landscape" horizontalDpi="300" verticalDpi="3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F167D-416F-4149-B547-57EE65967788}">
  <sheetPr codeName="Sheet56">
    <tabColor rgb="FF92D050"/>
    <pageSetUpPr fitToPage="1"/>
  </sheetPr>
  <dimension ref="A1:R44"/>
  <sheetViews>
    <sheetView zoomScale="70" zoomScaleNormal="70" workbookViewId="0">
      <selection activeCell="S37" sqref="S37"/>
    </sheetView>
  </sheetViews>
  <sheetFormatPr defaultColWidth="9.140625" defaultRowHeight="15" x14ac:dyDescent="0.25"/>
  <cols>
    <col min="1" max="1" width="5.7109375" style="70" customWidth="1"/>
    <col min="2" max="3" width="19.7109375" style="70" customWidth="1"/>
    <col min="4" max="4" width="15.5703125" style="70" customWidth="1"/>
    <col min="5" max="5" width="15.42578125" style="70" customWidth="1"/>
    <col min="6" max="6" width="11.28515625" style="70" customWidth="1"/>
    <col min="7" max="7" width="15" style="70" customWidth="1"/>
    <col min="8" max="8" width="16.85546875" style="70" customWidth="1"/>
    <col min="9" max="9" width="15.28515625" style="70" customWidth="1"/>
    <col min="10" max="256" width="9.140625" style="70"/>
    <col min="257" max="257" width="5.7109375" style="70" customWidth="1"/>
    <col min="258" max="259" width="19.7109375" style="70" customWidth="1"/>
    <col min="260" max="260" width="14.5703125" style="70" customWidth="1"/>
    <col min="261" max="261" width="14" style="70" customWidth="1"/>
    <col min="262" max="262" width="11.28515625" style="70" customWidth="1"/>
    <col min="263" max="263" width="15" style="70" customWidth="1"/>
    <col min="264" max="264" width="13.7109375" style="70" customWidth="1"/>
    <col min="265" max="265" width="15.28515625" style="70" customWidth="1"/>
    <col min="266" max="512" width="9.140625" style="70"/>
    <col min="513" max="513" width="5.7109375" style="70" customWidth="1"/>
    <col min="514" max="515" width="19.7109375" style="70" customWidth="1"/>
    <col min="516" max="516" width="14.5703125" style="70" customWidth="1"/>
    <col min="517" max="517" width="14" style="70" customWidth="1"/>
    <col min="518" max="518" width="11.28515625" style="70" customWidth="1"/>
    <col min="519" max="519" width="15" style="70" customWidth="1"/>
    <col min="520" max="520" width="13.7109375" style="70" customWidth="1"/>
    <col min="521" max="521" width="15.28515625" style="70" customWidth="1"/>
    <col min="522" max="768" width="9.140625" style="70"/>
    <col min="769" max="769" width="5.7109375" style="70" customWidth="1"/>
    <col min="770" max="771" width="19.7109375" style="70" customWidth="1"/>
    <col min="772" max="772" width="14.5703125" style="70" customWidth="1"/>
    <col min="773" max="773" width="14" style="70" customWidth="1"/>
    <col min="774" max="774" width="11.28515625" style="70" customWidth="1"/>
    <col min="775" max="775" width="15" style="70" customWidth="1"/>
    <col min="776" max="776" width="13.7109375" style="70" customWidth="1"/>
    <col min="777" max="777" width="15.28515625" style="70" customWidth="1"/>
    <col min="778" max="1024" width="9.140625" style="70"/>
    <col min="1025" max="1025" width="5.7109375" style="70" customWidth="1"/>
    <col min="1026" max="1027" width="19.7109375" style="70" customWidth="1"/>
    <col min="1028" max="1028" width="14.5703125" style="70" customWidth="1"/>
    <col min="1029" max="1029" width="14" style="70" customWidth="1"/>
    <col min="1030" max="1030" width="11.28515625" style="70" customWidth="1"/>
    <col min="1031" max="1031" width="15" style="70" customWidth="1"/>
    <col min="1032" max="1032" width="13.7109375" style="70" customWidth="1"/>
    <col min="1033" max="1033" width="15.28515625" style="70" customWidth="1"/>
    <col min="1034" max="1280" width="9.140625" style="70"/>
    <col min="1281" max="1281" width="5.7109375" style="70" customWidth="1"/>
    <col min="1282" max="1283" width="19.7109375" style="70" customWidth="1"/>
    <col min="1284" max="1284" width="14.5703125" style="70" customWidth="1"/>
    <col min="1285" max="1285" width="14" style="70" customWidth="1"/>
    <col min="1286" max="1286" width="11.28515625" style="70" customWidth="1"/>
    <col min="1287" max="1287" width="15" style="70" customWidth="1"/>
    <col min="1288" max="1288" width="13.7109375" style="70" customWidth="1"/>
    <col min="1289" max="1289" width="15.28515625" style="70" customWidth="1"/>
    <col min="1290" max="1536" width="9.140625" style="70"/>
    <col min="1537" max="1537" width="5.7109375" style="70" customWidth="1"/>
    <col min="1538" max="1539" width="19.7109375" style="70" customWidth="1"/>
    <col min="1540" max="1540" width="14.5703125" style="70" customWidth="1"/>
    <col min="1541" max="1541" width="14" style="70" customWidth="1"/>
    <col min="1542" max="1542" width="11.28515625" style="70" customWidth="1"/>
    <col min="1543" max="1543" width="15" style="70" customWidth="1"/>
    <col min="1544" max="1544" width="13.7109375" style="70" customWidth="1"/>
    <col min="1545" max="1545" width="15.28515625" style="70" customWidth="1"/>
    <col min="1546" max="1792" width="9.140625" style="70"/>
    <col min="1793" max="1793" width="5.7109375" style="70" customWidth="1"/>
    <col min="1794" max="1795" width="19.7109375" style="70" customWidth="1"/>
    <col min="1796" max="1796" width="14.5703125" style="70" customWidth="1"/>
    <col min="1797" max="1797" width="14" style="70" customWidth="1"/>
    <col min="1798" max="1798" width="11.28515625" style="70" customWidth="1"/>
    <col min="1799" max="1799" width="15" style="70" customWidth="1"/>
    <col min="1800" max="1800" width="13.7109375" style="70" customWidth="1"/>
    <col min="1801" max="1801" width="15.28515625" style="70" customWidth="1"/>
    <col min="1802" max="2048" width="9.140625" style="70"/>
    <col min="2049" max="2049" width="5.7109375" style="70" customWidth="1"/>
    <col min="2050" max="2051" width="19.7109375" style="70" customWidth="1"/>
    <col min="2052" max="2052" width="14.5703125" style="70" customWidth="1"/>
    <col min="2053" max="2053" width="14" style="70" customWidth="1"/>
    <col min="2054" max="2054" width="11.28515625" style="70" customWidth="1"/>
    <col min="2055" max="2055" width="15" style="70" customWidth="1"/>
    <col min="2056" max="2056" width="13.7109375" style="70" customWidth="1"/>
    <col min="2057" max="2057" width="15.28515625" style="70" customWidth="1"/>
    <col min="2058" max="2304" width="9.140625" style="70"/>
    <col min="2305" max="2305" width="5.7109375" style="70" customWidth="1"/>
    <col min="2306" max="2307" width="19.7109375" style="70" customWidth="1"/>
    <col min="2308" max="2308" width="14.5703125" style="70" customWidth="1"/>
    <col min="2309" max="2309" width="14" style="70" customWidth="1"/>
    <col min="2310" max="2310" width="11.28515625" style="70" customWidth="1"/>
    <col min="2311" max="2311" width="15" style="70" customWidth="1"/>
    <col min="2312" max="2312" width="13.7109375" style="70" customWidth="1"/>
    <col min="2313" max="2313" width="15.28515625" style="70" customWidth="1"/>
    <col min="2314" max="2560" width="9.140625" style="70"/>
    <col min="2561" max="2561" width="5.7109375" style="70" customWidth="1"/>
    <col min="2562" max="2563" width="19.7109375" style="70" customWidth="1"/>
    <col min="2564" max="2564" width="14.5703125" style="70" customWidth="1"/>
    <col min="2565" max="2565" width="14" style="70" customWidth="1"/>
    <col min="2566" max="2566" width="11.28515625" style="70" customWidth="1"/>
    <col min="2567" max="2567" width="15" style="70" customWidth="1"/>
    <col min="2568" max="2568" width="13.7109375" style="70" customWidth="1"/>
    <col min="2569" max="2569" width="15.28515625" style="70" customWidth="1"/>
    <col min="2570" max="2816" width="9.140625" style="70"/>
    <col min="2817" max="2817" width="5.7109375" style="70" customWidth="1"/>
    <col min="2818" max="2819" width="19.7109375" style="70" customWidth="1"/>
    <col min="2820" max="2820" width="14.5703125" style="70" customWidth="1"/>
    <col min="2821" max="2821" width="14" style="70" customWidth="1"/>
    <col min="2822" max="2822" width="11.28515625" style="70" customWidth="1"/>
    <col min="2823" max="2823" width="15" style="70" customWidth="1"/>
    <col min="2824" max="2824" width="13.7109375" style="70" customWidth="1"/>
    <col min="2825" max="2825" width="15.28515625" style="70" customWidth="1"/>
    <col min="2826" max="3072" width="9.140625" style="70"/>
    <col min="3073" max="3073" width="5.7109375" style="70" customWidth="1"/>
    <col min="3074" max="3075" width="19.7109375" style="70" customWidth="1"/>
    <col min="3076" max="3076" width="14.5703125" style="70" customWidth="1"/>
    <col min="3077" max="3077" width="14" style="70" customWidth="1"/>
    <col min="3078" max="3078" width="11.28515625" style="70" customWidth="1"/>
    <col min="3079" max="3079" width="15" style="70" customWidth="1"/>
    <col min="3080" max="3080" width="13.7109375" style="70" customWidth="1"/>
    <col min="3081" max="3081" width="15.28515625" style="70" customWidth="1"/>
    <col min="3082" max="3328" width="9.140625" style="70"/>
    <col min="3329" max="3329" width="5.7109375" style="70" customWidth="1"/>
    <col min="3330" max="3331" width="19.7109375" style="70" customWidth="1"/>
    <col min="3332" max="3332" width="14.5703125" style="70" customWidth="1"/>
    <col min="3333" max="3333" width="14" style="70" customWidth="1"/>
    <col min="3334" max="3334" width="11.28515625" style="70" customWidth="1"/>
    <col min="3335" max="3335" width="15" style="70" customWidth="1"/>
    <col min="3336" max="3336" width="13.7109375" style="70" customWidth="1"/>
    <col min="3337" max="3337" width="15.28515625" style="70" customWidth="1"/>
    <col min="3338" max="3584" width="9.140625" style="70"/>
    <col min="3585" max="3585" width="5.7109375" style="70" customWidth="1"/>
    <col min="3586" max="3587" width="19.7109375" style="70" customWidth="1"/>
    <col min="3588" max="3588" width="14.5703125" style="70" customWidth="1"/>
    <col min="3589" max="3589" width="14" style="70" customWidth="1"/>
    <col min="3590" max="3590" width="11.28515625" style="70" customWidth="1"/>
    <col min="3591" max="3591" width="15" style="70" customWidth="1"/>
    <col min="3592" max="3592" width="13.7109375" style="70" customWidth="1"/>
    <col min="3593" max="3593" width="15.28515625" style="70" customWidth="1"/>
    <col min="3594" max="3840" width="9.140625" style="70"/>
    <col min="3841" max="3841" width="5.7109375" style="70" customWidth="1"/>
    <col min="3842" max="3843" width="19.7109375" style="70" customWidth="1"/>
    <col min="3844" max="3844" width="14.5703125" style="70" customWidth="1"/>
    <col min="3845" max="3845" width="14" style="70" customWidth="1"/>
    <col min="3846" max="3846" width="11.28515625" style="70" customWidth="1"/>
    <col min="3847" max="3847" width="15" style="70" customWidth="1"/>
    <col min="3848" max="3848" width="13.7109375" style="70" customWidth="1"/>
    <col min="3849" max="3849" width="15.28515625" style="70" customWidth="1"/>
    <col min="3850" max="4096" width="9.140625" style="70"/>
    <col min="4097" max="4097" width="5.7109375" style="70" customWidth="1"/>
    <col min="4098" max="4099" width="19.7109375" style="70" customWidth="1"/>
    <col min="4100" max="4100" width="14.5703125" style="70" customWidth="1"/>
    <col min="4101" max="4101" width="14" style="70" customWidth="1"/>
    <col min="4102" max="4102" width="11.28515625" style="70" customWidth="1"/>
    <col min="4103" max="4103" width="15" style="70" customWidth="1"/>
    <col min="4104" max="4104" width="13.7109375" style="70" customWidth="1"/>
    <col min="4105" max="4105" width="15.28515625" style="70" customWidth="1"/>
    <col min="4106" max="4352" width="9.140625" style="70"/>
    <col min="4353" max="4353" width="5.7109375" style="70" customWidth="1"/>
    <col min="4354" max="4355" width="19.7109375" style="70" customWidth="1"/>
    <col min="4356" max="4356" width="14.5703125" style="70" customWidth="1"/>
    <col min="4357" max="4357" width="14" style="70" customWidth="1"/>
    <col min="4358" max="4358" width="11.28515625" style="70" customWidth="1"/>
    <col min="4359" max="4359" width="15" style="70" customWidth="1"/>
    <col min="4360" max="4360" width="13.7109375" style="70" customWidth="1"/>
    <col min="4361" max="4361" width="15.28515625" style="70" customWidth="1"/>
    <col min="4362" max="4608" width="9.140625" style="70"/>
    <col min="4609" max="4609" width="5.7109375" style="70" customWidth="1"/>
    <col min="4610" max="4611" width="19.7109375" style="70" customWidth="1"/>
    <col min="4612" max="4612" width="14.5703125" style="70" customWidth="1"/>
    <col min="4613" max="4613" width="14" style="70" customWidth="1"/>
    <col min="4614" max="4614" width="11.28515625" style="70" customWidth="1"/>
    <col min="4615" max="4615" width="15" style="70" customWidth="1"/>
    <col min="4616" max="4616" width="13.7109375" style="70" customWidth="1"/>
    <col min="4617" max="4617" width="15.28515625" style="70" customWidth="1"/>
    <col min="4618" max="4864" width="9.140625" style="70"/>
    <col min="4865" max="4865" width="5.7109375" style="70" customWidth="1"/>
    <col min="4866" max="4867" width="19.7109375" style="70" customWidth="1"/>
    <col min="4868" max="4868" width="14.5703125" style="70" customWidth="1"/>
    <col min="4869" max="4869" width="14" style="70" customWidth="1"/>
    <col min="4870" max="4870" width="11.28515625" style="70" customWidth="1"/>
    <col min="4871" max="4871" width="15" style="70" customWidth="1"/>
    <col min="4872" max="4872" width="13.7109375" style="70" customWidth="1"/>
    <col min="4873" max="4873" width="15.28515625" style="70" customWidth="1"/>
    <col min="4874" max="5120" width="9.140625" style="70"/>
    <col min="5121" max="5121" width="5.7109375" style="70" customWidth="1"/>
    <col min="5122" max="5123" width="19.7109375" style="70" customWidth="1"/>
    <col min="5124" max="5124" width="14.5703125" style="70" customWidth="1"/>
    <col min="5125" max="5125" width="14" style="70" customWidth="1"/>
    <col min="5126" max="5126" width="11.28515625" style="70" customWidth="1"/>
    <col min="5127" max="5127" width="15" style="70" customWidth="1"/>
    <col min="5128" max="5128" width="13.7109375" style="70" customWidth="1"/>
    <col min="5129" max="5129" width="15.28515625" style="70" customWidth="1"/>
    <col min="5130" max="5376" width="9.140625" style="70"/>
    <col min="5377" max="5377" width="5.7109375" style="70" customWidth="1"/>
    <col min="5378" max="5379" width="19.7109375" style="70" customWidth="1"/>
    <col min="5380" max="5380" width="14.5703125" style="70" customWidth="1"/>
    <col min="5381" max="5381" width="14" style="70" customWidth="1"/>
    <col min="5382" max="5382" width="11.28515625" style="70" customWidth="1"/>
    <col min="5383" max="5383" width="15" style="70" customWidth="1"/>
    <col min="5384" max="5384" width="13.7109375" style="70" customWidth="1"/>
    <col min="5385" max="5385" width="15.28515625" style="70" customWidth="1"/>
    <col min="5386" max="5632" width="9.140625" style="70"/>
    <col min="5633" max="5633" width="5.7109375" style="70" customWidth="1"/>
    <col min="5634" max="5635" width="19.7109375" style="70" customWidth="1"/>
    <col min="5636" max="5636" width="14.5703125" style="70" customWidth="1"/>
    <col min="5637" max="5637" width="14" style="70" customWidth="1"/>
    <col min="5638" max="5638" width="11.28515625" style="70" customWidth="1"/>
    <col min="5639" max="5639" width="15" style="70" customWidth="1"/>
    <col min="5640" max="5640" width="13.7109375" style="70" customWidth="1"/>
    <col min="5641" max="5641" width="15.28515625" style="70" customWidth="1"/>
    <col min="5642" max="5888" width="9.140625" style="70"/>
    <col min="5889" max="5889" width="5.7109375" style="70" customWidth="1"/>
    <col min="5890" max="5891" width="19.7109375" style="70" customWidth="1"/>
    <col min="5892" max="5892" width="14.5703125" style="70" customWidth="1"/>
    <col min="5893" max="5893" width="14" style="70" customWidth="1"/>
    <col min="5894" max="5894" width="11.28515625" style="70" customWidth="1"/>
    <col min="5895" max="5895" width="15" style="70" customWidth="1"/>
    <col min="5896" max="5896" width="13.7109375" style="70" customWidth="1"/>
    <col min="5897" max="5897" width="15.28515625" style="70" customWidth="1"/>
    <col min="5898" max="6144" width="9.140625" style="70"/>
    <col min="6145" max="6145" width="5.7109375" style="70" customWidth="1"/>
    <col min="6146" max="6147" width="19.7109375" style="70" customWidth="1"/>
    <col min="6148" max="6148" width="14.5703125" style="70" customWidth="1"/>
    <col min="6149" max="6149" width="14" style="70" customWidth="1"/>
    <col min="6150" max="6150" width="11.28515625" style="70" customWidth="1"/>
    <col min="6151" max="6151" width="15" style="70" customWidth="1"/>
    <col min="6152" max="6152" width="13.7109375" style="70" customWidth="1"/>
    <col min="6153" max="6153" width="15.28515625" style="70" customWidth="1"/>
    <col min="6154" max="6400" width="9.140625" style="70"/>
    <col min="6401" max="6401" width="5.7109375" style="70" customWidth="1"/>
    <col min="6402" max="6403" width="19.7109375" style="70" customWidth="1"/>
    <col min="6404" max="6404" width="14.5703125" style="70" customWidth="1"/>
    <col min="6405" max="6405" width="14" style="70" customWidth="1"/>
    <col min="6406" max="6406" width="11.28515625" style="70" customWidth="1"/>
    <col min="6407" max="6407" width="15" style="70" customWidth="1"/>
    <col min="6408" max="6408" width="13.7109375" style="70" customWidth="1"/>
    <col min="6409" max="6409" width="15.28515625" style="70" customWidth="1"/>
    <col min="6410" max="6656" width="9.140625" style="70"/>
    <col min="6657" max="6657" width="5.7109375" style="70" customWidth="1"/>
    <col min="6658" max="6659" width="19.7109375" style="70" customWidth="1"/>
    <col min="6660" max="6660" width="14.5703125" style="70" customWidth="1"/>
    <col min="6661" max="6661" width="14" style="70" customWidth="1"/>
    <col min="6662" max="6662" width="11.28515625" style="70" customWidth="1"/>
    <col min="6663" max="6663" width="15" style="70" customWidth="1"/>
    <col min="6664" max="6664" width="13.7109375" style="70" customWidth="1"/>
    <col min="6665" max="6665" width="15.28515625" style="70" customWidth="1"/>
    <col min="6666" max="6912" width="9.140625" style="70"/>
    <col min="6913" max="6913" width="5.7109375" style="70" customWidth="1"/>
    <col min="6914" max="6915" width="19.7109375" style="70" customWidth="1"/>
    <col min="6916" max="6916" width="14.5703125" style="70" customWidth="1"/>
    <col min="6917" max="6917" width="14" style="70" customWidth="1"/>
    <col min="6918" max="6918" width="11.28515625" style="70" customWidth="1"/>
    <col min="6919" max="6919" width="15" style="70" customWidth="1"/>
    <col min="6920" max="6920" width="13.7109375" style="70" customWidth="1"/>
    <col min="6921" max="6921" width="15.28515625" style="70" customWidth="1"/>
    <col min="6922" max="7168" width="9.140625" style="70"/>
    <col min="7169" max="7169" width="5.7109375" style="70" customWidth="1"/>
    <col min="7170" max="7171" width="19.7109375" style="70" customWidth="1"/>
    <col min="7172" max="7172" width="14.5703125" style="70" customWidth="1"/>
    <col min="7173" max="7173" width="14" style="70" customWidth="1"/>
    <col min="7174" max="7174" width="11.28515625" style="70" customWidth="1"/>
    <col min="7175" max="7175" width="15" style="70" customWidth="1"/>
    <col min="7176" max="7176" width="13.7109375" style="70" customWidth="1"/>
    <col min="7177" max="7177" width="15.28515625" style="70" customWidth="1"/>
    <col min="7178" max="7424" width="9.140625" style="70"/>
    <col min="7425" max="7425" width="5.7109375" style="70" customWidth="1"/>
    <col min="7426" max="7427" width="19.7109375" style="70" customWidth="1"/>
    <col min="7428" max="7428" width="14.5703125" style="70" customWidth="1"/>
    <col min="7429" max="7429" width="14" style="70" customWidth="1"/>
    <col min="7430" max="7430" width="11.28515625" style="70" customWidth="1"/>
    <col min="7431" max="7431" width="15" style="70" customWidth="1"/>
    <col min="7432" max="7432" width="13.7109375" style="70" customWidth="1"/>
    <col min="7433" max="7433" width="15.28515625" style="70" customWidth="1"/>
    <col min="7434" max="7680" width="9.140625" style="70"/>
    <col min="7681" max="7681" width="5.7109375" style="70" customWidth="1"/>
    <col min="7682" max="7683" width="19.7109375" style="70" customWidth="1"/>
    <col min="7684" max="7684" width="14.5703125" style="70" customWidth="1"/>
    <col min="7685" max="7685" width="14" style="70" customWidth="1"/>
    <col min="7686" max="7686" width="11.28515625" style="70" customWidth="1"/>
    <col min="7687" max="7687" width="15" style="70" customWidth="1"/>
    <col min="7688" max="7688" width="13.7109375" style="70" customWidth="1"/>
    <col min="7689" max="7689" width="15.28515625" style="70" customWidth="1"/>
    <col min="7690" max="7936" width="9.140625" style="70"/>
    <col min="7937" max="7937" width="5.7109375" style="70" customWidth="1"/>
    <col min="7938" max="7939" width="19.7109375" style="70" customWidth="1"/>
    <col min="7940" max="7940" width="14.5703125" style="70" customWidth="1"/>
    <col min="7941" max="7941" width="14" style="70" customWidth="1"/>
    <col min="7942" max="7942" width="11.28515625" style="70" customWidth="1"/>
    <col min="7943" max="7943" width="15" style="70" customWidth="1"/>
    <col min="7944" max="7944" width="13.7109375" style="70" customWidth="1"/>
    <col min="7945" max="7945" width="15.28515625" style="70" customWidth="1"/>
    <col min="7946" max="8192" width="9.140625" style="70"/>
    <col min="8193" max="8193" width="5.7109375" style="70" customWidth="1"/>
    <col min="8194" max="8195" width="19.7109375" style="70" customWidth="1"/>
    <col min="8196" max="8196" width="14.5703125" style="70" customWidth="1"/>
    <col min="8197" max="8197" width="14" style="70" customWidth="1"/>
    <col min="8198" max="8198" width="11.28515625" style="70" customWidth="1"/>
    <col min="8199" max="8199" width="15" style="70" customWidth="1"/>
    <col min="8200" max="8200" width="13.7109375" style="70" customWidth="1"/>
    <col min="8201" max="8201" width="15.28515625" style="70" customWidth="1"/>
    <col min="8202" max="8448" width="9.140625" style="70"/>
    <col min="8449" max="8449" width="5.7109375" style="70" customWidth="1"/>
    <col min="8450" max="8451" width="19.7109375" style="70" customWidth="1"/>
    <col min="8452" max="8452" width="14.5703125" style="70" customWidth="1"/>
    <col min="8453" max="8453" width="14" style="70" customWidth="1"/>
    <col min="8454" max="8454" width="11.28515625" style="70" customWidth="1"/>
    <col min="8455" max="8455" width="15" style="70" customWidth="1"/>
    <col min="8456" max="8456" width="13.7109375" style="70" customWidth="1"/>
    <col min="8457" max="8457" width="15.28515625" style="70" customWidth="1"/>
    <col min="8458" max="8704" width="9.140625" style="70"/>
    <col min="8705" max="8705" width="5.7109375" style="70" customWidth="1"/>
    <col min="8706" max="8707" width="19.7109375" style="70" customWidth="1"/>
    <col min="8708" max="8708" width="14.5703125" style="70" customWidth="1"/>
    <col min="8709" max="8709" width="14" style="70" customWidth="1"/>
    <col min="8710" max="8710" width="11.28515625" style="70" customWidth="1"/>
    <col min="8711" max="8711" width="15" style="70" customWidth="1"/>
    <col min="8712" max="8712" width="13.7109375" style="70" customWidth="1"/>
    <col min="8713" max="8713" width="15.28515625" style="70" customWidth="1"/>
    <col min="8714" max="8960" width="9.140625" style="70"/>
    <col min="8961" max="8961" width="5.7109375" style="70" customWidth="1"/>
    <col min="8962" max="8963" width="19.7109375" style="70" customWidth="1"/>
    <col min="8964" max="8964" width="14.5703125" style="70" customWidth="1"/>
    <col min="8965" max="8965" width="14" style="70" customWidth="1"/>
    <col min="8966" max="8966" width="11.28515625" style="70" customWidth="1"/>
    <col min="8967" max="8967" width="15" style="70" customWidth="1"/>
    <col min="8968" max="8968" width="13.7109375" style="70" customWidth="1"/>
    <col min="8969" max="8969" width="15.28515625" style="70" customWidth="1"/>
    <col min="8970" max="9216" width="9.140625" style="70"/>
    <col min="9217" max="9217" width="5.7109375" style="70" customWidth="1"/>
    <col min="9218" max="9219" width="19.7109375" style="70" customWidth="1"/>
    <col min="9220" max="9220" width="14.5703125" style="70" customWidth="1"/>
    <col min="9221" max="9221" width="14" style="70" customWidth="1"/>
    <col min="9222" max="9222" width="11.28515625" style="70" customWidth="1"/>
    <col min="9223" max="9223" width="15" style="70" customWidth="1"/>
    <col min="9224" max="9224" width="13.7109375" style="70" customWidth="1"/>
    <col min="9225" max="9225" width="15.28515625" style="70" customWidth="1"/>
    <col min="9226" max="9472" width="9.140625" style="70"/>
    <col min="9473" max="9473" width="5.7109375" style="70" customWidth="1"/>
    <col min="9474" max="9475" width="19.7109375" style="70" customWidth="1"/>
    <col min="9476" max="9476" width="14.5703125" style="70" customWidth="1"/>
    <col min="9477" max="9477" width="14" style="70" customWidth="1"/>
    <col min="9478" max="9478" width="11.28515625" style="70" customWidth="1"/>
    <col min="9479" max="9479" width="15" style="70" customWidth="1"/>
    <col min="9480" max="9480" width="13.7109375" style="70" customWidth="1"/>
    <col min="9481" max="9481" width="15.28515625" style="70" customWidth="1"/>
    <col min="9482" max="9728" width="9.140625" style="70"/>
    <col min="9729" max="9729" width="5.7109375" style="70" customWidth="1"/>
    <col min="9730" max="9731" width="19.7109375" style="70" customWidth="1"/>
    <col min="9732" max="9732" width="14.5703125" style="70" customWidth="1"/>
    <col min="9733" max="9733" width="14" style="70" customWidth="1"/>
    <col min="9734" max="9734" width="11.28515625" style="70" customWidth="1"/>
    <col min="9735" max="9735" width="15" style="70" customWidth="1"/>
    <col min="9736" max="9736" width="13.7109375" style="70" customWidth="1"/>
    <col min="9737" max="9737" width="15.28515625" style="70" customWidth="1"/>
    <col min="9738" max="9984" width="9.140625" style="70"/>
    <col min="9985" max="9985" width="5.7109375" style="70" customWidth="1"/>
    <col min="9986" max="9987" width="19.7109375" style="70" customWidth="1"/>
    <col min="9988" max="9988" width="14.5703125" style="70" customWidth="1"/>
    <col min="9989" max="9989" width="14" style="70" customWidth="1"/>
    <col min="9990" max="9990" width="11.28515625" style="70" customWidth="1"/>
    <col min="9991" max="9991" width="15" style="70" customWidth="1"/>
    <col min="9992" max="9992" width="13.7109375" style="70" customWidth="1"/>
    <col min="9993" max="9993" width="15.28515625" style="70" customWidth="1"/>
    <col min="9994" max="10240" width="9.140625" style="70"/>
    <col min="10241" max="10241" width="5.7109375" style="70" customWidth="1"/>
    <col min="10242" max="10243" width="19.7109375" style="70" customWidth="1"/>
    <col min="10244" max="10244" width="14.5703125" style="70" customWidth="1"/>
    <col min="10245" max="10245" width="14" style="70" customWidth="1"/>
    <col min="10246" max="10246" width="11.28515625" style="70" customWidth="1"/>
    <col min="10247" max="10247" width="15" style="70" customWidth="1"/>
    <col min="10248" max="10248" width="13.7109375" style="70" customWidth="1"/>
    <col min="10249" max="10249" width="15.28515625" style="70" customWidth="1"/>
    <col min="10250" max="10496" width="9.140625" style="70"/>
    <col min="10497" max="10497" width="5.7109375" style="70" customWidth="1"/>
    <col min="10498" max="10499" width="19.7109375" style="70" customWidth="1"/>
    <col min="10500" max="10500" width="14.5703125" style="70" customWidth="1"/>
    <col min="10501" max="10501" width="14" style="70" customWidth="1"/>
    <col min="10502" max="10502" width="11.28515625" style="70" customWidth="1"/>
    <col min="10503" max="10503" width="15" style="70" customWidth="1"/>
    <col min="10504" max="10504" width="13.7109375" style="70" customWidth="1"/>
    <col min="10505" max="10505" width="15.28515625" style="70" customWidth="1"/>
    <col min="10506" max="10752" width="9.140625" style="70"/>
    <col min="10753" max="10753" width="5.7109375" style="70" customWidth="1"/>
    <col min="10754" max="10755" width="19.7109375" style="70" customWidth="1"/>
    <col min="10756" max="10756" width="14.5703125" style="70" customWidth="1"/>
    <col min="10757" max="10757" width="14" style="70" customWidth="1"/>
    <col min="10758" max="10758" width="11.28515625" style="70" customWidth="1"/>
    <col min="10759" max="10759" width="15" style="70" customWidth="1"/>
    <col min="10760" max="10760" width="13.7109375" style="70" customWidth="1"/>
    <col min="10761" max="10761" width="15.28515625" style="70" customWidth="1"/>
    <col min="10762" max="11008" width="9.140625" style="70"/>
    <col min="11009" max="11009" width="5.7109375" style="70" customWidth="1"/>
    <col min="11010" max="11011" width="19.7109375" style="70" customWidth="1"/>
    <col min="11012" max="11012" width="14.5703125" style="70" customWidth="1"/>
    <col min="11013" max="11013" width="14" style="70" customWidth="1"/>
    <col min="11014" max="11014" width="11.28515625" style="70" customWidth="1"/>
    <col min="11015" max="11015" width="15" style="70" customWidth="1"/>
    <col min="11016" max="11016" width="13.7109375" style="70" customWidth="1"/>
    <col min="11017" max="11017" width="15.28515625" style="70" customWidth="1"/>
    <col min="11018" max="11264" width="9.140625" style="70"/>
    <col min="11265" max="11265" width="5.7109375" style="70" customWidth="1"/>
    <col min="11266" max="11267" width="19.7109375" style="70" customWidth="1"/>
    <col min="11268" max="11268" width="14.5703125" style="70" customWidth="1"/>
    <col min="11269" max="11269" width="14" style="70" customWidth="1"/>
    <col min="11270" max="11270" width="11.28515625" style="70" customWidth="1"/>
    <col min="11271" max="11271" width="15" style="70" customWidth="1"/>
    <col min="11272" max="11272" width="13.7109375" style="70" customWidth="1"/>
    <col min="11273" max="11273" width="15.28515625" style="70" customWidth="1"/>
    <col min="11274" max="11520" width="9.140625" style="70"/>
    <col min="11521" max="11521" width="5.7109375" style="70" customWidth="1"/>
    <col min="11522" max="11523" width="19.7109375" style="70" customWidth="1"/>
    <col min="11524" max="11524" width="14.5703125" style="70" customWidth="1"/>
    <col min="11525" max="11525" width="14" style="70" customWidth="1"/>
    <col min="11526" max="11526" width="11.28515625" style="70" customWidth="1"/>
    <col min="11527" max="11527" width="15" style="70" customWidth="1"/>
    <col min="11528" max="11528" width="13.7109375" style="70" customWidth="1"/>
    <col min="11529" max="11529" width="15.28515625" style="70" customWidth="1"/>
    <col min="11530" max="11776" width="9.140625" style="70"/>
    <col min="11777" max="11777" width="5.7109375" style="70" customWidth="1"/>
    <col min="11778" max="11779" width="19.7109375" style="70" customWidth="1"/>
    <col min="11780" max="11780" width="14.5703125" style="70" customWidth="1"/>
    <col min="11781" max="11781" width="14" style="70" customWidth="1"/>
    <col min="11782" max="11782" width="11.28515625" style="70" customWidth="1"/>
    <col min="11783" max="11783" width="15" style="70" customWidth="1"/>
    <col min="11784" max="11784" width="13.7109375" style="70" customWidth="1"/>
    <col min="11785" max="11785" width="15.28515625" style="70" customWidth="1"/>
    <col min="11786" max="12032" width="9.140625" style="70"/>
    <col min="12033" max="12033" width="5.7109375" style="70" customWidth="1"/>
    <col min="12034" max="12035" width="19.7109375" style="70" customWidth="1"/>
    <col min="12036" max="12036" width="14.5703125" style="70" customWidth="1"/>
    <col min="12037" max="12037" width="14" style="70" customWidth="1"/>
    <col min="12038" max="12038" width="11.28515625" style="70" customWidth="1"/>
    <col min="12039" max="12039" width="15" style="70" customWidth="1"/>
    <col min="12040" max="12040" width="13.7109375" style="70" customWidth="1"/>
    <col min="12041" max="12041" width="15.28515625" style="70" customWidth="1"/>
    <col min="12042" max="12288" width="9.140625" style="70"/>
    <col min="12289" max="12289" width="5.7109375" style="70" customWidth="1"/>
    <col min="12290" max="12291" width="19.7109375" style="70" customWidth="1"/>
    <col min="12292" max="12292" width="14.5703125" style="70" customWidth="1"/>
    <col min="12293" max="12293" width="14" style="70" customWidth="1"/>
    <col min="12294" max="12294" width="11.28515625" style="70" customWidth="1"/>
    <col min="12295" max="12295" width="15" style="70" customWidth="1"/>
    <col min="12296" max="12296" width="13.7109375" style="70" customWidth="1"/>
    <col min="12297" max="12297" width="15.28515625" style="70" customWidth="1"/>
    <col min="12298" max="12544" width="9.140625" style="70"/>
    <col min="12545" max="12545" width="5.7109375" style="70" customWidth="1"/>
    <col min="12546" max="12547" width="19.7109375" style="70" customWidth="1"/>
    <col min="12548" max="12548" width="14.5703125" style="70" customWidth="1"/>
    <col min="12549" max="12549" width="14" style="70" customWidth="1"/>
    <col min="12550" max="12550" width="11.28515625" style="70" customWidth="1"/>
    <col min="12551" max="12551" width="15" style="70" customWidth="1"/>
    <col min="12552" max="12552" width="13.7109375" style="70" customWidth="1"/>
    <col min="12553" max="12553" width="15.28515625" style="70" customWidth="1"/>
    <col min="12554" max="12800" width="9.140625" style="70"/>
    <col min="12801" max="12801" width="5.7109375" style="70" customWidth="1"/>
    <col min="12802" max="12803" width="19.7109375" style="70" customWidth="1"/>
    <col min="12804" max="12804" width="14.5703125" style="70" customWidth="1"/>
    <col min="12805" max="12805" width="14" style="70" customWidth="1"/>
    <col min="12806" max="12806" width="11.28515625" style="70" customWidth="1"/>
    <col min="12807" max="12807" width="15" style="70" customWidth="1"/>
    <col min="12808" max="12808" width="13.7109375" style="70" customWidth="1"/>
    <col min="12809" max="12809" width="15.28515625" style="70" customWidth="1"/>
    <col min="12810" max="13056" width="9.140625" style="70"/>
    <col min="13057" max="13057" width="5.7109375" style="70" customWidth="1"/>
    <col min="13058" max="13059" width="19.7109375" style="70" customWidth="1"/>
    <col min="13060" max="13060" width="14.5703125" style="70" customWidth="1"/>
    <col min="13061" max="13061" width="14" style="70" customWidth="1"/>
    <col min="13062" max="13062" width="11.28515625" style="70" customWidth="1"/>
    <col min="13063" max="13063" width="15" style="70" customWidth="1"/>
    <col min="13064" max="13064" width="13.7109375" style="70" customWidth="1"/>
    <col min="13065" max="13065" width="15.28515625" style="70" customWidth="1"/>
    <col min="13066" max="13312" width="9.140625" style="70"/>
    <col min="13313" max="13313" width="5.7109375" style="70" customWidth="1"/>
    <col min="13314" max="13315" width="19.7109375" style="70" customWidth="1"/>
    <col min="13316" max="13316" width="14.5703125" style="70" customWidth="1"/>
    <col min="13317" max="13317" width="14" style="70" customWidth="1"/>
    <col min="13318" max="13318" width="11.28515625" style="70" customWidth="1"/>
    <col min="13319" max="13319" width="15" style="70" customWidth="1"/>
    <col min="13320" max="13320" width="13.7109375" style="70" customWidth="1"/>
    <col min="13321" max="13321" width="15.28515625" style="70" customWidth="1"/>
    <col min="13322" max="13568" width="9.140625" style="70"/>
    <col min="13569" max="13569" width="5.7109375" style="70" customWidth="1"/>
    <col min="13570" max="13571" width="19.7109375" style="70" customWidth="1"/>
    <col min="13572" max="13572" width="14.5703125" style="70" customWidth="1"/>
    <col min="13573" max="13573" width="14" style="70" customWidth="1"/>
    <col min="13574" max="13574" width="11.28515625" style="70" customWidth="1"/>
    <col min="13575" max="13575" width="15" style="70" customWidth="1"/>
    <col min="13576" max="13576" width="13.7109375" style="70" customWidth="1"/>
    <col min="13577" max="13577" width="15.28515625" style="70" customWidth="1"/>
    <col min="13578" max="13824" width="9.140625" style="70"/>
    <col min="13825" max="13825" width="5.7109375" style="70" customWidth="1"/>
    <col min="13826" max="13827" width="19.7109375" style="70" customWidth="1"/>
    <col min="13828" max="13828" width="14.5703125" style="70" customWidth="1"/>
    <col min="13829" max="13829" width="14" style="70" customWidth="1"/>
    <col min="13830" max="13830" width="11.28515625" style="70" customWidth="1"/>
    <col min="13831" max="13831" width="15" style="70" customWidth="1"/>
    <col min="13832" max="13832" width="13.7109375" style="70" customWidth="1"/>
    <col min="13833" max="13833" width="15.28515625" style="70" customWidth="1"/>
    <col min="13834" max="14080" width="9.140625" style="70"/>
    <col min="14081" max="14081" width="5.7109375" style="70" customWidth="1"/>
    <col min="14082" max="14083" width="19.7109375" style="70" customWidth="1"/>
    <col min="14084" max="14084" width="14.5703125" style="70" customWidth="1"/>
    <col min="14085" max="14085" width="14" style="70" customWidth="1"/>
    <col min="14086" max="14086" width="11.28515625" style="70" customWidth="1"/>
    <col min="14087" max="14087" width="15" style="70" customWidth="1"/>
    <col min="14088" max="14088" width="13.7109375" style="70" customWidth="1"/>
    <col min="14089" max="14089" width="15.28515625" style="70" customWidth="1"/>
    <col min="14090" max="14336" width="9.140625" style="70"/>
    <col min="14337" max="14337" width="5.7109375" style="70" customWidth="1"/>
    <col min="14338" max="14339" width="19.7109375" style="70" customWidth="1"/>
    <col min="14340" max="14340" width="14.5703125" style="70" customWidth="1"/>
    <col min="14341" max="14341" width="14" style="70" customWidth="1"/>
    <col min="14342" max="14342" width="11.28515625" style="70" customWidth="1"/>
    <col min="14343" max="14343" width="15" style="70" customWidth="1"/>
    <col min="14344" max="14344" width="13.7109375" style="70" customWidth="1"/>
    <col min="14345" max="14345" width="15.28515625" style="70" customWidth="1"/>
    <col min="14346" max="14592" width="9.140625" style="70"/>
    <col min="14593" max="14593" width="5.7109375" style="70" customWidth="1"/>
    <col min="14594" max="14595" width="19.7109375" style="70" customWidth="1"/>
    <col min="14596" max="14596" width="14.5703125" style="70" customWidth="1"/>
    <col min="14597" max="14597" width="14" style="70" customWidth="1"/>
    <col min="14598" max="14598" width="11.28515625" style="70" customWidth="1"/>
    <col min="14599" max="14599" width="15" style="70" customWidth="1"/>
    <col min="14600" max="14600" width="13.7109375" style="70" customWidth="1"/>
    <col min="14601" max="14601" width="15.28515625" style="70" customWidth="1"/>
    <col min="14602" max="14848" width="9.140625" style="70"/>
    <col min="14849" max="14849" width="5.7109375" style="70" customWidth="1"/>
    <col min="14850" max="14851" width="19.7109375" style="70" customWidth="1"/>
    <col min="14852" max="14852" width="14.5703125" style="70" customWidth="1"/>
    <col min="14853" max="14853" width="14" style="70" customWidth="1"/>
    <col min="14854" max="14854" width="11.28515625" style="70" customWidth="1"/>
    <col min="14855" max="14855" width="15" style="70" customWidth="1"/>
    <col min="14856" max="14856" width="13.7109375" style="70" customWidth="1"/>
    <col min="14857" max="14857" width="15.28515625" style="70" customWidth="1"/>
    <col min="14858" max="15104" width="9.140625" style="70"/>
    <col min="15105" max="15105" width="5.7109375" style="70" customWidth="1"/>
    <col min="15106" max="15107" width="19.7109375" style="70" customWidth="1"/>
    <col min="15108" max="15108" width="14.5703125" style="70" customWidth="1"/>
    <col min="15109" max="15109" width="14" style="70" customWidth="1"/>
    <col min="15110" max="15110" width="11.28515625" style="70" customWidth="1"/>
    <col min="15111" max="15111" width="15" style="70" customWidth="1"/>
    <col min="15112" max="15112" width="13.7109375" style="70" customWidth="1"/>
    <col min="15113" max="15113" width="15.28515625" style="70" customWidth="1"/>
    <col min="15114" max="15360" width="9.140625" style="70"/>
    <col min="15361" max="15361" width="5.7109375" style="70" customWidth="1"/>
    <col min="15362" max="15363" width="19.7109375" style="70" customWidth="1"/>
    <col min="15364" max="15364" width="14.5703125" style="70" customWidth="1"/>
    <col min="15365" max="15365" width="14" style="70" customWidth="1"/>
    <col min="15366" max="15366" width="11.28515625" style="70" customWidth="1"/>
    <col min="15367" max="15367" width="15" style="70" customWidth="1"/>
    <col min="15368" max="15368" width="13.7109375" style="70" customWidth="1"/>
    <col min="15369" max="15369" width="15.28515625" style="70" customWidth="1"/>
    <col min="15370" max="15616" width="9.140625" style="70"/>
    <col min="15617" max="15617" width="5.7109375" style="70" customWidth="1"/>
    <col min="15618" max="15619" width="19.7109375" style="70" customWidth="1"/>
    <col min="15620" max="15620" width="14.5703125" style="70" customWidth="1"/>
    <col min="15621" max="15621" width="14" style="70" customWidth="1"/>
    <col min="15622" max="15622" width="11.28515625" style="70" customWidth="1"/>
    <col min="15623" max="15623" width="15" style="70" customWidth="1"/>
    <col min="15624" max="15624" width="13.7109375" style="70" customWidth="1"/>
    <col min="15625" max="15625" width="15.28515625" style="70" customWidth="1"/>
    <col min="15626" max="15872" width="9.140625" style="70"/>
    <col min="15873" max="15873" width="5.7109375" style="70" customWidth="1"/>
    <col min="15874" max="15875" width="19.7109375" style="70" customWidth="1"/>
    <col min="15876" max="15876" width="14.5703125" style="70" customWidth="1"/>
    <col min="15877" max="15877" width="14" style="70" customWidth="1"/>
    <col min="15878" max="15878" width="11.28515625" style="70" customWidth="1"/>
    <col min="15879" max="15879" width="15" style="70" customWidth="1"/>
    <col min="15880" max="15880" width="13.7109375" style="70" customWidth="1"/>
    <col min="15881" max="15881" width="15.28515625" style="70" customWidth="1"/>
    <col min="15882" max="16128" width="9.140625" style="70"/>
    <col min="16129" max="16129" width="5.7109375" style="70" customWidth="1"/>
    <col min="16130" max="16131" width="19.7109375" style="70" customWidth="1"/>
    <col min="16132" max="16132" width="14.5703125" style="70" customWidth="1"/>
    <col min="16133" max="16133" width="14" style="70" customWidth="1"/>
    <col min="16134" max="16134" width="11.28515625" style="70" customWidth="1"/>
    <col min="16135" max="16135" width="15" style="70" customWidth="1"/>
    <col min="16136" max="16136" width="13.7109375" style="70" customWidth="1"/>
    <col min="16137" max="16137" width="15.28515625" style="70" customWidth="1"/>
    <col min="16138" max="16384" width="9.140625" style="70"/>
  </cols>
  <sheetData>
    <row r="1" spans="1:18" ht="15.75" x14ac:dyDescent="0.25">
      <c r="A1" s="289" t="s">
        <v>1127</v>
      </c>
      <c r="B1" s="69"/>
    </row>
    <row r="2" spans="1:18" x14ac:dyDescent="0.25">
      <c r="A2" s="127" t="s">
        <v>316</v>
      </c>
      <c r="B2" s="127"/>
    </row>
    <row r="3" spans="1:18" ht="15.75" x14ac:dyDescent="0.25">
      <c r="A3" s="771" t="s">
        <v>851</v>
      </c>
      <c r="B3" s="771"/>
      <c r="C3" s="771"/>
      <c r="D3" s="771"/>
      <c r="E3" s="771"/>
      <c r="F3" s="771"/>
      <c r="G3" s="771"/>
      <c r="H3" s="771"/>
      <c r="I3" s="771"/>
    </row>
    <row r="4" spans="1:18" ht="15.75" x14ac:dyDescent="0.25">
      <c r="A4" s="222"/>
      <c r="B4" s="222"/>
      <c r="C4" s="222"/>
      <c r="D4" s="222"/>
      <c r="E4" s="587" t="str">
        <f>'1'!$E$5</f>
        <v>KABUPATEN/KOTA</v>
      </c>
      <c r="F4" s="588" t="str">
        <f>'1'!$F$5</f>
        <v>….......</v>
      </c>
      <c r="G4" s="586"/>
      <c r="H4" s="586"/>
      <c r="I4" s="586"/>
    </row>
    <row r="5" spans="1:18" ht="15.75" x14ac:dyDescent="0.25">
      <c r="A5" s="222"/>
      <c r="B5" s="222"/>
      <c r="C5" s="222"/>
      <c r="D5" s="222"/>
      <c r="E5" s="587" t="str">
        <f>'1'!$E$6</f>
        <v>TAHUN</v>
      </c>
      <c r="F5" s="588" t="str">
        <f>'1'!$F$6</f>
        <v>….......</v>
      </c>
      <c r="G5" s="586"/>
      <c r="H5" s="586"/>
      <c r="I5" s="586"/>
    </row>
    <row r="6" spans="1:18" ht="15.75" thickBot="1" x14ac:dyDescent="0.3">
      <c r="A6" s="71"/>
      <c r="B6" s="71"/>
      <c r="C6" s="71"/>
      <c r="D6" s="71"/>
      <c r="E6" s="71"/>
      <c r="F6" s="71"/>
      <c r="G6" s="71"/>
      <c r="H6" s="71"/>
      <c r="I6" s="71"/>
    </row>
    <row r="7" spans="1:18" ht="15.75" x14ac:dyDescent="0.25">
      <c r="A7" s="1155" t="s">
        <v>2</v>
      </c>
      <c r="B7" s="1096" t="s">
        <v>254</v>
      </c>
      <c r="C7" s="1096" t="s">
        <v>409</v>
      </c>
      <c r="D7" s="1153" t="s">
        <v>852</v>
      </c>
      <c r="E7" s="1154"/>
      <c r="F7" s="1155"/>
      <c r="G7" s="1153" t="s">
        <v>853</v>
      </c>
      <c r="H7" s="1154"/>
      <c r="I7" s="1155"/>
    </row>
    <row r="8" spans="1:18" ht="15" customHeight="1" x14ac:dyDescent="0.25">
      <c r="A8" s="1221"/>
      <c r="B8" s="1070"/>
      <c r="C8" s="1070"/>
      <c r="D8" s="772" t="s">
        <v>1</v>
      </c>
      <c r="E8" s="494" t="e">
        <f>F5-1</f>
        <v>#VALUE!</v>
      </c>
      <c r="F8" s="773"/>
      <c r="G8" s="774" t="s">
        <v>1</v>
      </c>
      <c r="H8" s="775" t="e">
        <f>F5-2</f>
        <v>#VALUE!</v>
      </c>
      <c r="I8" s="495"/>
    </row>
    <row r="9" spans="1:18" ht="26.65" customHeight="1" x14ac:dyDescent="0.25">
      <c r="A9" s="1221"/>
      <c r="B9" s="1070"/>
      <c r="C9" s="1070"/>
      <c r="D9" s="1431" t="s">
        <v>1161</v>
      </c>
      <c r="E9" s="1425" t="s">
        <v>854</v>
      </c>
      <c r="F9" s="1425" t="s">
        <v>1128</v>
      </c>
      <c r="G9" s="1431" t="s">
        <v>1162</v>
      </c>
      <c r="H9" s="1425" t="s">
        <v>854</v>
      </c>
      <c r="I9" s="1425" t="s">
        <v>1129</v>
      </c>
    </row>
    <row r="10" spans="1:18" ht="28.9" customHeight="1" x14ac:dyDescent="0.25">
      <c r="A10" s="1221"/>
      <c r="B10" s="1070"/>
      <c r="C10" s="1070"/>
      <c r="D10" s="1432"/>
      <c r="E10" s="1425"/>
      <c r="F10" s="1425"/>
      <c r="G10" s="1432"/>
      <c r="H10" s="1425"/>
      <c r="I10" s="1425"/>
      <c r="R10" s="222"/>
    </row>
    <row r="11" spans="1:18" s="908" customFormat="1" ht="12" x14ac:dyDescent="0.25">
      <c r="A11" s="906">
        <v>1</v>
      </c>
      <c r="B11" s="906">
        <v>2</v>
      </c>
      <c r="C11" s="906">
        <v>3</v>
      </c>
      <c r="D11" s="906">
        <v>4</v>
      </c>
      <c r="E11" s="906">
        <v>5</v>
      </c>
      <c r="F11" s="906">
        <v>6</v>
      </c>
      <c r="G11" s="906">
        <v>7</v>
      </c>
      <c r="H11" s="906">
        <v>8</v>
      </c>
      <c r="I11" s="906">
        <v>9</v>
      </c>
      <c r="J11" s="915"/>
      <c r="K11" s="915"/>
      <c r="L11" s="915"/>
    </row>
    <row r="12" spans="1:18" x14ac:dyDescent="0.25">
      <c r="A12" s="560">
        <v>1</v>
      </c>
      <c r="B12" s="130">
        <f>'9'!B9</f>
        <v>0</v>
      </c>
      <c r="C12" s="130">
        <f>'9'!C9</f>
        <v>0</v>
      </c>
      <c r="D12" s="402"/>
      <c r="E12" s="473"/>
      <c r="F12" s="279" t="e">
        <f t="shared" ref="F12:F31" si="0">E12/D12*100</f>
        <v>#DIV/0!</v>
      </c>
      <c r="G12" s="140"/>
      <c r="H12" s="140"/>
      <c r="I12" s="279" t="e">
        <f t="shared" ref="I12:I31" si="1">H12/G12*100</f>
        <v>#DIV/0!</v>
      </c>
    </row>
    <row r="13" spans="1:18" x14ac:dyDescent="0.25">
      <c r="A13" s="556">
        <v>2</v>
      </c>
      <c r="B13" s="130">
        <f>'9'!B10</f>
        <v>0</v>
      </c>
      <c r="C13" s="130">
        <f>'9'!C10</f>
        <v>0</v>
      </c>
      <c r="D13" s="140"/>
      <c r="E13" s="474"/>
      <c r="F13" s="279" t="e">
        <f t="shared" si="0"/>
        <v>#DIV/0!</v>
      </c>
      <c r="G13" s="140"/>
      <c r="H13" s="140"/>
      <c r="I13" s="279" t="e">
        <f t="shared" si="1"/>
        <v>#DIV/0!</v>
      </c>
    </row>
    <row r="14" spans="1:18" x14ac:dyDescent="0.25">
      <c r="A14" s="556">
        <v>3</v>
      </c>
      <c r="B14" s="130">
        <f>'9'!B11</f>
        <v>0</v>
      </c>
      <c r="C14" s="130">
        <f>'9'!C11</f>
        <v>0</v>
      </c>
      <c r="D14" s="140"/>
      <c r="E14" s="474"/>
      <c r="F14" s="279" t="e">
        <f t="shared" si="0"/>
        <v>#DIV/0!</v>
      </c>
      <c r="G14" s="140"/>
      <c r="H14" s="140"/>
      <c r="I14" s="279" t="e">
        <f t="shared" si="1"/>
        <v>#DIV/0!</v>
      </c>
    </row>
    <row r="15" spans="1:18" x14ac:dyDescent="0.25">
      <c r="A15" s="556">
        <v>4</v>
      </c>
      <c r="B15" s="130">
        <f>'9'!B12</f>
        <v>0</v>
      </c>
      <c r="C15" s="130">
        <f>'9'!C12</f>
        <v>0</v>
      </c>
      <c r="D15" s="140"/>
      <c r="E15" s="474"/>
      <c r="F15" s="279" t="e">
        <f t="shared" si="0"/>
        <v>#DIV/0!</v>
      </c>
      <c r="G15" s="140"/>
      <c r="H15" s="140"/>
      <c r="I15" s="279" t="e">
        <f t="shared" si="1"/>
        <v>#DIV/0!</v>
      </c>
    </row>
    <row r="16" spans="1:18" x14ac:dyDescent="0.25">
      <c r="A16" s="556">
        <v>5</v>
      </c>
      <c r="B16" s="130">
        <f>'9'!B13</f>
        <v>0</v>
      </c>
      <c r="C16" s="130">
        <f>'9'!C13</f>
        <v>0</v>
      </c>
      <c r="D16" s="140"/>
      <c r="E16" s="474"/>
      <c r="F16" s="279" t="e">
        <f t="shared" si="0"/>
        <v>#DIV/0!</v>
      </c>
      <c r="G16" s="140"/>
      <c r="H16" s="140"/>
      <c r="I16" s="279" t="e">
        <f t="shared" si="1"/>
        <v>#DIV/0!</v>
      </c>
    </row>
    <row r="17" spans="1:9" x14ac:dyDescent="0.25">
      <c r="A17" s="556">
        <v>6</v>
      </c>
      <c r="B17" s="130">
        <f>'9'!B14</f>
        <v>0</v>
      </c>
      <c r="C17" s="130">
        <f>'9'!C14</f>
        <v>0</v>
      </c>
      <c r="D17" s="140"/>
      <c r="E17" s="474"/>
      <c r="F17" s="279" t="e">
        <f t="shared" si="0"/>
        <v>#DIV/0!</v>
      </c>
      <c r="G17" s="140"/>
      <c r="H17" s="140"/>
      <c r="I17" s="279" t="e">
        <f t="shared" si="1"/>
        <v>#DIV/0!</v>
      </c>
    </row>
    <row r="18" spans="1:9" x14ac:dyDescent="0.25">
      <c r="A18" s="556">
        <v>7</v>
      </c>
      <c r="B18" s="130">
        <f>'9'!B15</f>
        <v>0</v>
      </c>
      <c r="C18" s="130">
        <f>'9'!C15</f>
        <v>0</v>
      </c>
      <c r="D18" s="140"/>
      <c r="E18" s="474"/>
      <c r="F18" s="279" t="e">
        <f t="shared" si="0"/>
        <v>#DIV/0!</v>
      </c>
      <c r="G18" s="140"/>
      <c r="H18" s="140"/>
      <c r="I18" s="279" t="e">
        <f t="shared" si="1"/>
        <v>#DIV/0!</v>
      </c>
    </row>
    <row r="19" spans="1:9" x14ac:dyDescent="0.25">
      <c r="A19" s="556">
        <v>8</v>
      </c>
      <c r="B19" s="130">
        <f>'9'!B16</f>
        <v>0</v>
      </c>
      <c r="C19" s="130">
        <f>'9'!C16</f>
        <v>0</v>
      </c>
      <c r="D19" s="140"/>
      <c r="E19" s="474"/>
      <c r="F19" s="279" t="e">
        <f t="shared" si="0"/>
        <v>#DIV/0!</v>
      </c>
      <c r="G19" s="140"/>
      <c r="H19" s="140"/>
      <c r="I19" s="279" t="e">
        <f t="shared" si="1"/>
        <v>#DIV/0!</v>
      </c>
    </row>
    <row r="20" spans="1:9" x14ac:dyDescent="0.25">
      <c r="A20" s="556">
        <v>9</v>
      </c>
      <c r="B20" s="130">
        <f>'9'!B17</f>
        <v>0</v>
      </c>
      <c r="C20" s="130">
        <f>'9'!C17</f>
        <v>0</v>
      </c>
      <c r="D20" s="140"/>
      <c r="E20" s="474"/>
      <c r="F20" s="279" t="e">
        <f t="shared" si="0"/>
        <v>#DIV/0!</v>
      </c>
      <c r="G20" s="140"/>
      <c r="H20" s="140"/>
      <c r="I20" s="279" t="e">
        <f t="shared" si="1"/>
        <v>#DIV/0!</v>
      </c>
    </row>
    <row r="21" spans="1:9" x14ac:dyDescent="0.25">
      <c r="A21" s="556">
        <v>10</v>
      </c>
      <c r="B21" s="130">
        <f>'9'!B18</f>
        <v>0</v>
      </c>
      <c r="C21" s="130">
        <f>'9'!C18</f>
        <v>0</v>
      </c>
      <c r="D21" s="140"/>
      <c r="E21" s="474"/>
      <c r="F21" s="279" t="e">
        <f t="shared" si="0"/>
        <v>#DIV/0!</v>
      </c>
      <c r="G21" s="140"/>
      <c r="H21" s="140"/>
      <c r="I21" s="279" t="e">
        <f t="shared" si="1"/>
        <v>#DIV/0!</v>
      </c>
    </row>
    <row r="22" spans="1:9" x14ac:dyDescent="0.25">
      <c r="A22" s="556">
        <v>11</v>
      </c>
      <c r="B22" s="130">
        <f>'9'!B19</f>
        <v>0</v>
      </c>
      <c r="C22" s="130">
        <f>'9'!C19</f>
        <v>0</v>
      </c>
      <c r="D22" s="140"/>
      <c r="E22" s="474"/>
      <c r="F22" s="279" t="e">
        <f t="shared" si="0"/>
        <v>#DIV/0!</v>
      </c>
      <c r="G22" s="1430"/>
      <c r="H22" s="140"/>
      <c r="I22" s="279" t="e">
        <f t="shared" si="1"/>
        <v>#DIV/0!</v>
      </c>
    </row>
    <row r="23" spans="1:9" x14ac:dyDescent="0.25">
      <c r="A23" s="556">
        <v>12</v>
      </c>
      <c r="B23" s="130">
        <f>'9'!B20</f>
        <v>0</v>
      </c>
      <c r="C23" s="130">
        <f>'9'!C20</f>
        <v>0</v>
      </c>
      <c r="D23" s="140"/>
      <c r="E23" s="474"/>
      <c r="F23" s="279" t="e">
        <f t="shared" si="0"/>
        <v>#DIV/0!</v>
      </c>
      <c r="G23" s="140"/>
      <c r="H23" s="140"/>
      <c r="I23" s="279" t="e">
        <f t="shared" si="1"/>
        <v>#DIV/0!</v>
      </c>
    </row>
    <row r="24" spans="1:9" x14ac:dyDescent="0.25">
      <c r="A24" s="556">
        <v>13</v>
      </c>
      <c r="B24" s="130">
        <f>'9'!B21</f>
        <v>0</v>
      </c>
      <c r="C24" s="130">
        <f>'9'!C21</f>
        <v>0</v>
      </c>
      <c r="D24" s="140"/>
      <c r="E24" s="474"/>
      <c r="F24" s="279" t="e">
        <f t="shared" si="0"/>
        <v>#DIV/0!</v>
      </c>
      <c r="G24" s="140"/>
      <c r="H24" s="140"/>
      <c r="I24" s="279" t="e">
        <f t="shared" si="1"/>
        <v>#DIV/0!</v>
      </c>
    </row>
    <row r="25" spans="1:9" x14ac:dyDescent="0.25">
      <c r="A25" s="556">
        <v>14</v>
      </c>
      <c r="B25" s="130">
        <f>'9'!B22</f>
        <v>0</v>
      </c>
      <c r="C25" s="130">
        <f>'9'!C22</f>
        <v>0</v>
      </c>
      <c r="D25" s="140"/>
      <c r="E25" s="474"/>
      <c r="F25" s="279" t="e">
        <f t="shared" si="0"/>
        <v>#DIV/0!</v>
      </c>
      <c r="G25" s="140"/>
      <c r="H25" s="140"/>
      <c r="I25" s="279" t="e">
        <f t="shared" si="1"/>
        <v>#DIV/0!</v>
      </c>
    </row>
    <row r="26" spans="1:9" x14ac:dyDescent="0.25">
      <c r="A26" s="556">
        <v>15</v>
      </c>
      <c r="B26" s="130">
        <f>'9'!B23</f>
        <v>0</v>
      </c>
      <c r="C26" s="130">
        <f>'9'!C23</f>
        <v>0</v>
      </c>
      <c r="D26" s="140"/>
      <c r="E26" s="474"/>
      <c r="F26" s="279" t="e">
        <f t="shared" si="0"/>
        <v>#DIV/0!</v>
      </c>
      <c r="G26" s="140"/>
      <c r="H26" s="140"/>
      <c r="I26" s="279" t="e">
        <f t="shared" si="1"/>
        <v>#DIV/0!</v>
      </c>
    </row>
    <row r="27" spans="1:9" x14ac:dyDescent="0.25">
      <c r="A27" s="556">
        <v>16</v>
      </c>
      <c r="B27" s="130">
        <f>'9'!B24</f>
        <v>0</v>
      </c>
      <c r="C27" s="130">
        <f>'9'!C24</f>
        <v>0</v>
      </c>
      <c r="D27" s="140"/>
      <c r="E27" s="474"/>
      <c r="F27" s="279" t="e">
        <f t="shared" si="0"/>
        <v>#DIV/0!</v>
      </c>
      <c r="G27" s="140"/>
      <c r="H27" s="140"/>
      <c r="I27" s="279" t="e">
        <f t="shared" si="1"/>
        <v>#DIV/0!</v>
      </c>
    </row>
    <row r="28" spans="1:9" x14ac:dyDescent="0.25">
      <c r="A28" s="556">
        <v>17</v>
      </c>
      <c r="B28" s="130">
        <f>'9'!B25</f>
        <v>0</v>
      </c>
      <c r="C28" s="130">
        <f>'9'!C25</f>
        <v>0</v>
      </c>
      <c r="D28" s="140"/>
      <c r="E28" s="474"/>
      <c r="F28" s="279" t="e">
        <f t="shared" si="0"/>
        <v>#DIV/0!</v>
      </c>
      <c r="G28" s="140"/>
      <c r="H28" s="140"/>
      <c r="I28" s="279" t="e">
        <f t="shared" si="1"/>
        <v>#DIV/0!</v>
      </c>
    </row>
    <row r="29" spans="1:9" x14ac:dyDescent="0.25">
      <c r="A29" s="556">
        <v>18</v>
      </c>
      <c r="B29" s="130">
        <f>'9'!B26</f>
        <v>0</v>
      </c>
      <c r="C29" s="130">
        <f>'9'!C26</f>
        <v>0</v>
      </c>
      <c r="D29" s="140"/>
      <c r="E29" s="474"/>
      <c r="F29" s="279" t="e">
        <f t="shared" si="0"/>
        <v>#DIV/0!</v>
      </c>
      <c r="G29" s="140"/>
      <c r="H29" s="140"/>
      <c r="I29" s="279" t="e">
        <f t="shared" si="1"/>
        <v>#DIV/0!</v>
      </c>
    </row>
    <row r="30" spans="1:9" x14ac:dyDescent="0.25">
      <c r="A30" s="556">
        <v>19</v>
      </c>
      <c r="B30" s="130">
        <f>'9'!B27</f>
        <v>0</v>
      </c>
      <c r="C30" s="130">
        <f>'9'!C27</f>
        <v>0</v>
      </c>
      <c r="D30" s="140"/>
      <c r="E30" s="474"/>
      <c r="F30" s="279" t="e">
        <f t="shared" si="0"/>
        <v>#DIV/0!</v>
      </c>
      <c r="G30" s="140"/>
      <c r="H30" s="140"/>
      <c r="I30" s="279" t="e">
        <f t="shared" si="1"/>
        <v>#DIV/0!</v>
      </c>
    </row>
    <row r="31" spans="1:9" x14ac:dyDescent="0.25">
      <c r="A31" s="556">
        <v>20</v>
      </c>
      <c r="B31" s="130">
        <f>'9'!B28</f>
        <v>0</v>
      </c>
      <c r="C31" s="130">
        <f>'9'!C28</f>
        <v>0</v>
      </c>
      <c r="D31" s="140"/>
      <c r="E31" s="474"/>
      <c r="F31" s="279" t="e">
        <f t="shared" si="0"/>
        <v>#DIV/0!</v>
      </c>
      <c r="G31" s="140"/>
      <c r="H31" s="140"/>
      <c r="I31" s="279" t="e">
        <f t="shared" si="1"/>
        <v>#DIV/0!</v>
      </c>
    </row>
    <row r="32" spans="1:9" x14ac:dyDescent="0.25">
      <c r="A32" s="556"/>
      <c r="B32" s="72"/>
      <c r="C32" s="72"/>
      <c r="D32" s="140"/>
      <c r="E32" s="474"/>
      <c r="F32" s="474"/>
      <c r="G32" s="140"/>
      <c r="H32" s="140"/>
      <c r="I32" s="140"/>
    </row>
    <row r="33" spans="1:12" x14ac:dyDescent="0.25">
      <c r="A33" s="556"/>
      <c r="B33" s="72"/>
      <c r="C33" s="72"/>
      <c r="D33" s="140"/>
      <c r="E33" s="474"/>
      <c r="F33" s="474"/>
      <c r="G33" s="140"/>
      <c r="H33" s="140"/>
      <c r="I33" s="140"/>
    </row>
    <row r="34" spans="1:12" x14ac:dyDescent="0.25">
      <c r="A34" s="556"/>
      <c r="B34" s="72"/>
      <c r="C34" s="72"/>
      <c r="D34" s="140"/>
      <c r="E34" s="474"/>
      <c r="F34" s="474"/>
      <c r="G34" s="140"/>
      <c r="H34" s="140"/>
      <c r="I34" s="140"/>
    </row>
    <row r="35" spans="1:12" x14ac:dyDescent="0.25">
      <c r="A35" s="556"/>
      <c r="B35" s="72"/>
      <c r="C35" s="72"/>
      <c r="D35" s="140"/>
      <c r="E35" s="474"/>
      <c r="F35" s="474"/>
      <c r="G35" s="140"/>
      <c r="H35" s="140"/>
      <c r="I35" s="140"/>
    </row>
    <row r="36" spans="1:12" ht="20.100000000000001" customHeight="1" x14ac:dyDescent="0.25">
      <c r="A36" s="557"/>
      <c r="B36" s="78"/>
      <c r="C36" s="78"/>
      <c r="D36" s="286"/>
      <c r="E36" s="475"/>
      <c r="F36" s="475"/>
      <c r="G36" s="286"/>
      <c r="H36" s="286"/>
      <c r="I36" s="286"/>
    </row>
    <row r="37" spans="1:12" ht="16.5" thickBot="1" x14ac:dyDescent="0.3">
      <c r="A37" s="457" t="s">
        <v>484</v>
      </c>
      <c r="B37" s="355"/>
      <c r="C37" s="458"/>
      <c r="D37" s="476">
        <f>SUM(D12:D36)</f>
        <v>0</v>
      </c>
      <c r="E37" s="476">
        <f>SUM(E12:E36)</f>
        <v>0</v>
      </c>
      <c r="F37" s="477" t="e">
        <f>E37/D37*100</f>
        <v>#DIV/0!</v>
      </c>
      <c r="G37" s="476">
        <f>SUM(G12:G36)</f>
        <v>0</v>
      </c>
      <c r="H37" s="476">
        <f>SUM(H12:H36)</f>
        <v>0</v>
      </c>
      <c r="I37" s="282" t="e">
        <f>H37/G37*100</f>
        <v>#DIV/0!</v>
      </c>
    </row>
    <row r="38" spans="1:12" x14ac:dyDescent="0.25">
      <c r="B38" s="69"/>
      <c r="C38" s="69"/>
      <c r="D38" s="468"/>
      <c r="E38" s="468"/>
      <c r="F38" s="468"/>
      <c r="G38" s="194"/>
      <c r="H38" s="194"/>
      <c r="I38" s="194"/>
      <c r="J38" s="469"/>
      <c r="K38" s="469"/>
      <c r="L38" s="194"/>
    </row>
    <row r="39" spans="1:12" x14ac:dyDescent="0.25">
      <c r="A39" s="727" t="s">
        <v>411</v>
      </c>
      <c r="B39" s="727"/>
      <c r="C39" s="727"/>
      <c r="D39" s="727"/>
      <c r="E39" s="727"/>
      <c r="F39" s="727"/>
      <c r="G39" s="727"/>
      <c r="H39" s="727"/>
      <c r="I39" s="727"/>
      <c r="J39" s="727"/>
      <c r="K39" s="727"/>
    </row>
    <row r="40" spans="1:12" x14ac:dyDescent="0.25">
      <c r="A40" s="727" t="s">
        <v>855</v>
      </c>
      <c r="B40" s="727"/>
      <c r="C40" s="727"/>
      <c r="D40" s="727"/>
      <c r="E40" s="727"/>
      <c r="F40" s="727"/>
      <c r="G40" s="727"/>
      <c r="H40" s="727"/>
      <c r="I40" s="727"/>
      <c r="J40" s="727"/>
      <c r="K40" s="727"/>
    </row>
    <row r="41" spans="1:12" x14ac:dyDescent="0.25">
      <c r="A41" s="727" t="s">
        <v>856</v>
      </c>
      <c r="B41" s="727" t="s">
        <v>857</v>
      </c>
      <c r="C41" s="727"/>
      <c r="D41" s="727"/>
      <c r="E41" s="727"/>
      <c r="F41" s="727"/>
      <c r="G41" s="727"/>
      <c r="H41" s="727"/>
      <c r="I41" s="727"/>
      <c r="J41" s="727"/>
      <c r="K41" s="727"/>
    </row>
    <row r="42" spans="1:12" x14ac:dyDescent="0.25">
      <c r="A42" s="727"/>
      <c r="B42" s="727" t="s">
        <v>858</v>
      </c>
      <c r="C42" s="727"/>
      <c r="D42" s="727"/>
      <c r="E42" s="727"/>
      <c r="F42" s="727"/>
      <c r="G42" s="727"/>
      <c r="H42" s="727"/>
      <c r="I42" s="727"/>
      <c r="J42" s="727"/>
      <c r="K42" s="727"/>
    </row>
    <row r="43" spans="1:12" x14ac:dyDescent="0.25">
      <c r="A43" s="727" t="s">
        <v>859</v>
      </c>
      <c r="B43" s="727" t="s">
        <v>860</v>
      </c>
      <c r="C43" s="727"/>
      <c r="D43" s="727"/>
      <c r="E43" s="727"/>
      <c r="F43" s="727"/>
      <c r="G43" s="727"/>
      <c r="H43" s="727"/>
      <c r="I43" s="727"/>
      <c r="J43" s="727"/>
      <c r="K43" s="727"/>
    </row>
    <row r="44" spans="1:12" x14ac:dyDescent="0.25">
      <c r="A44" s="727"/>
      <c r="B44" s="727" t="s">
        <v>861</v>
      </c>
      <c r="C44" s="727"/>
      <c r="D44" s="727"/>
      <c r="E44" s="727"/>
      <c r="F44" s="727"/>
      <c r="G44" s="727"/>
      <c r="H44" s="727"/>
      <c r="I44" s="727"/>
      <c r="J44" s="727"/>
      <c r="K44" s="727"/>
    </row>
  </sheetData>
  <mergeCells count="11">
    <mergeCell ref="I9:I10"/>
    <mergeCell ref="A7:A10"/>
    <mergeCell ref="B7:B10"/>
    <mergeCell ref="C7:C10"/>
    <mergeCell ref="D7:F7"/>
    <mergeCell ref="G7:I7"/>
    <mergeCell ref="D9:D10"/>
    <mergeCell ref="E9:E10"/>
    <mergeCell ref="F9:F10"/>
    <mergeCell ref="G9:G10"/>
    <mergeCell ref="H9:H10"/>
  </mergeCells>
  <printOptions horizontalCentered="1"/>
  <pageMargins left="1.1000000000000001" right="0.84" top="1.1399999999999999" bottom="0.9" header="0" footer="0"/>
  <pageSetup paperSize="9" scale="65" orientation="landscape" horizontalDpi="300" verticalDpi="3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64D61-C5F4-4709-B2D1-C7A4EF4E85FB}">
  <sheetPr codeName="Sheet69">
    <tabColor rgb="FF92D050"/>
    <pageSetUpPr fitToPage="1"/>
  </sheetPr>
  <dimension ref="A1:AH40"/>
  <sheetViews>
    <sheetView zoomScale="70" zoomScaleNormal="70" workbookViewId="0">
      <selection activeCell="K40" sqref="K40"/>
    </sheetView>
  </sheetViews>
  <sheetFormatPr defaultColWidth="9.140625" defaultRowHeight="15" x14ac:dyDescent="0.25"/>
  <cols>
    <col min="1" max="1" width="5.7109375" style="70" customWidth="1"/>
    <col min="2" max="5" width="30.7109375" style="70" customWidth="1"/>
    <col min="6" max="6" width="14.42578125" style="70" customWidth="1"/>
    <col min="7" max="8" width="11.7109375" style="70" customWidth="1"/>
    <col min="9" max="9" width="16.7109375" style="70" customWidth="1"/>
    <col min="10" max="12" width="12.42578125" style="70" customWidth="1"/>
    <col min="13" max="13" width="17" style="70" customWidth="1"/>
    <col min="14" max="22" width="10.7109375" style="70" customWidth="1"/>
    <col min="23" max="34" width="12.7109375" style="70" customWidth="1"/>
    <col min="35" max="256" width="9.140625" style="70"/>
    <col min="257" max="257" width="5.7109375" style="70" customWidth="1"/>
    <col min="258" max="261" width="30.7109375" style="70" customWidth="1"/>
    <col min="262" max="262" width="14.42578125" style="70" customWidth="1"/>
    <col min="263" max="264" width="11.7109375" style="70" customWidth="1"/>
    <col min="265" max="265" width="16.7109375" style="70" customWidth="1"/>
    <col min="266" max="268" width="12.42578125" style="70" customWidth="1"/>
    <col min="269" max="269" width="17" style="70" customWidth="1"/>
    <col min="270" max="278" width="10.7109375" style="70" customWidth="1"/>
    <col min="279" max="290" width="12.7109375" style="70" customWidth="1"/>
    <col min="291" max="512" width="9.140625" style="70"/>
    <col min="513" max="513" width="5.7109375" style="70" customWidth="1"/>
    <col min="514" max="517" width="30.7109375" style="70" customWidth="1"/>
    <col min="518" max="518" width="14.42578125" style="70" customWidth="1"/>
    <col min="519" max="520" width="11.7109375" style="70" customWidth="1"/>
    <col min="521" max="521" width="16.7109375" style="70" customWidth="1"/>
    <col min="522" max="524" width="12.42578125" style="70" customWidth="1"/>
    <col min="525" max="525" width="17" style="70" customWidth="1"/>
    <col min="526" max="534" width="10.7109375" style="70" customWidth="1"/>
    <col min="535" max="546" width="12.7109375" style="70" customWidth="1"/>
    <col min="547" max="768" width="9.140625" style="70"/>
    <col min="769" max="769" width="5.7109375" style="70" customWidth="1"/>
    <col min="770" max="773" width="30.7109375" style="70" customWidth="1"/>
    <col min="774" max="774" width="14.42578125" style="70" customWidth="1"/>
    <col min="775" max="776" width="11.7109375" style="70" customWidth="1"/>
    <col min="777" max="777" width="16.7109375" style="70" customWidth="1"/>
    <col min="778" max="780" width="12.42578125" style="70" customWidth="1"/>
    <col min="781" max="781" width="17" style="70" customWidth="1"/>
    <col min="782" max="790" width="10.7109375" style="70" customWidth="1"/>
    <col min="791" max="802" width="12.7109375" style="70" customWidth="1"/>
    <col min="803" max="1024" width="9.140625" style="70"/>
    <col min="1025" max="1025" width="5.7109375" style="70" customWidth="1"/>
    <col min="1026" max="1029" width="30.7109375" style="70" customWidth="1"/>
    <col min="1030" max="1030" width="14.42578125" style="70" customWidth="1"/>
    <col min="1031" max="1032" width="11.7109375" style="70" customWidth="1"/>
    <col min="1033" max="1033" width="16.7109375" style="70" customWidth="1"/>
    <col min="1034" max="1036" width="12.42578125" style="70" customWidth="1"/>
    <col min="1037" max="1037" width="17" style="70" customWidth="1"/>
    <col min="1038" max="1046" width="10.7109375" style="70" customWidth="1"/>
    <col min="1047" max="1058" width="12.7109375" style="70" customWidth="1"/>
    <col min="1059" max="1280" width="9.140625" style="70"/>
    <col min="1281" max="1281" width="5.7109375" style="70" customWidth="1"/>
    <col min="1282" max="1285" width="30.7109375" style="70" customWidth="1"/>
    <col min="1286" max="1286" width="14.42578125" style="70" customWidth="1"/>
    <col min="1287" max="1288" width="11.7109375" style="70" customWidth="1"/>
    <col min="1289" max="1289" width="16.7109375" style="70" customWidth="1"/>
    <col min="1290" max="1292" width="12.42578125" style="70" customWidth="1"/>
    <col min="1293" max="1293" width="17" style="70" customWidth="1"/>
    <col min="1294" max="1302" width="10.7109375" style="70" customWidth="1"/>
    <col min="1303" max="1314" width="12.7109375" style="70" customWidth="1"/>
    <col min="1315" max="1536" width="9.140625" style="70"/>
    <col min="1537" max="1537" width="5.7109375" style="70" customWidth="1"/>
    <col min="1538" max="1541" width="30.7109375" style="70" customWidth="1"/>
    <col min="1542" max="1542" width="14.42578125" style="70" customWidth="1"/>
    <col min="1543" max="1544" width="11.7109375" style="70" customWidth="1"/>
    <col min="1545" max="1545" width="16.7109375" style="70" customWidth="1"/>
    <col min="1546" max="1548" width="12.42578125" style="70" customWidth="1"/>
    <col min="1549" max="1549" width="17" style="70" customWidth="1"/>
    <col min="1550" max="1558" width="10.7109375" style="70" customWidth="1"/>
    <col min="1559" max="1570" width="12.7109375" style="70" customWidth="1"/>
    <col min="1571" max="1792" width="9.140625" style="70"/>
    <col min="1793" max="1793" width="5.7109375" style="70" customWidth="1"/>
    <col min="1794" max="1797" width="30.7109375" style="70" customWidth="1"/>
    <col min="1798" max="1798" width="14.42578125" style="70" customWidth="1"/>
    <col min="1799" max="1800" width="11.7109375" style="70" customWidth="1"/>
    <col min="1801" max="1801" width="16.7109375" style="70" customWidth="1"/>
    <col min="1802" max="1804" width="12.42578125" style="70" customWidth="1"/>
    <col min="1805" max="1805" width="17" style="70" customWidth="1"/>
    <col min="1806" max="1814" width="10.7109375" style="70" customWidth="1"/>
    <col min="1815" max="1826" width="12.7109375" style="70" customWidth="1"/>
    <col min="1827" max="2048" width="9.140625" style="70"/>
    <col min="2049" max="2049" width="5.7109375" style="70" customWidth="1"/>
    <col min="2050" max="2053" width="30.7109375" style="70" customWidth="1"/>
    <col min="2054" max="2054" width="14.42578125" style="70" customWidth="1"/>
    <col min="2055" max="2056" width="11.7109375" style="70" customWidth="1"/>
    <col min="2057" max="2057" width="16.7109375" style="70" customWidth="1"/>
    <col min="2058" max="2060" width="12.42578125" style="70" customWidth="1"/>
    <col min="2061" max="2061" width="17" style="70" customWidth="1"/>
    <col min="2062" max="2070" width="10.7109375" style="70" customWidth="1"/>
    <col min="2071" max="2082" width="12.7109375" style="70" customWidth="1"/>
    <col min="2083" max="2304" width="9.140625" style="70"/>
    <col min="2305" max="2305" width="5.7109375" style="70" customWidth="1"/>
    <col min="2306" max="2309" width="30.7109375" style="70" customWidth="1"/>
    <col min="2310" max="2310" width="14.42578125" style="70" customWidth="1"/>
    <col min="2311" max="2312" width="11.7109375" style="70" customWidth="1"/>
    <col min="2313" max="2313" width="16.7109375" style="70" customWidth="1"/>
    <col min="2314" max="2316" width="12.42578125" style="70" customWidth="1"/>
    <col min="2317" max="2317" width="17" style="70" customWidth="1"/>
    <col min="2318" max="2326" width="10.7109375" style="70" customWidth="1"/>
    <col min="2327" max="2338" width="12.7109375" style="70" customWidth="1"/>
    <col min="2339" max="2560" width="9.140625" style="70"/>
    <col min="2561" max="2561" width="5.7109375" style="70" customWidth="1"/>
    <col min="2562" max="2565" width="30.7109375" style="70" customWidth="1"/>
    <col min="2566" max="2566" width="14.42578125" style="70" customWidth="1"/>
    <col min="2567" max="2568" width="11.7109375" style="70" customWidth="1"/>
    <col min="2569" max="2569" width="16.7109375" style="70" customWidth="1"/>
    <col min="2570" max="2572" width="12.42578125" style="70" customWidth="1"/>
    <col min="2573" max="2573" width="17" style="70" customWidth="1"/>
    <col min="2574" max="2582" width="10.7109375" style="70" customWidth="1"/>
    <col min="2583" max="2594" width="12.7109375" style="70" customWidth="1"/>
    <col min="2595" max="2816" width="9.140625" style="70"/>
    <col min="2817" max="2817" width="5.7109375" style="70" customWidth="1"/>
    <col min="2818" max="2821" width="30.7109375" style="70" customWidth="1"/>
    <col min="2822" max="2822" width="14.42578125" style="70" customWidth="1"/>
    <col min="2823" max="2824" width="11.7109375" style="70" customWidth="1"/>
    <col min="2825" max="2825" width="16.7109375" style="70" customWidth="1"/>
    <col min="2826" max="2828" width="12.42578125" style="70" customWidth="1"/>
    <col min="2829" max="2829" width="17" style="70" customWidth="1"/>
    <col min="2830" max="2838" width="10.7109375" style="70" customWidth="1"/>
    <col min="2839" max="2850" width="12.7109375" style="70" customWidth="1"/>
    <col min="2851" max="3072" width="9.140625" style="70"/>
    <col min="3073" max="3073" width="5.7109375" style="70" customWidth="1"/>
    <col min="3074" max="3077" width="30.7109375" style="70" customWidth="1"/>
    <col min="3078" max="3078" width="14.42578125" style="70" customWidth="1"/>
    <col min="3079" max="3080" width="11.7109375" style="70" customWidth="1"/>
    <col min="3081" max="3081" width="16.7109375" style="70" customWidth="1"/>
    <col min="3082" max="3084" width="12.42578125" style="70" customWidth="1"/>
    <col min="3085" max="3085" width="17" style="70" customWidth="1"/>
    <col min="3086" max="3094" width="10.7109375" style="70" customWidth="1"/>
    <col min="3095" max="3106" width="12.7109375" style="70" customWidth="1"/>
    <col min="3107" max="3328" width="9.140625" style="70"/>
    <col min="3329" max="3329" width="5.7109375" style="70" customWidth="1"/>
    <col min="3330" max="3333" width="30.7109375" style="70" customWidth="1"/>
    <col min="3334" max="3334" width="14.42578125" style="70" customWidth="1"/>
    <col min="3335" max="3336" width="11.7109375" style="70" customWidth="1"/>
    <col min="3337" max="3337" width="16.7109375" style="70" customWidth="1"/>
    <col min="3338" max="3340" width="12.42578125" style="70" customWidth="1"/>
    <col min="3341" max="3341" width="17" style="70" customWidth="1"/>
    <col min="3342" max="3350" width="10.7109375" style="70" customWidth="1"/>
    <col min="3351" max="3362" width="12.7109375" style="70" customWidth="1"/>
    <col min="3363" max="3584" width="9.140625" style="70"/>
    <col min="3585" max="3585" width="5.7109375" style="70" customWidth="1"/>
    <col min="3586" max="3589" width="30.7109375" style="70" customWidth="1"/>
    <col min="3590" max="3590" width="14.42578125" style="70" customWidth="1"/>
    <col min="3591" max="3592" width="11.7109375" style="70" customWidth="1"/>
    <col min="3593" max="3593" width="16.7109375" style="70" customWidth="1"/>
    <col min="3594" max="3596" width="12.42578125" style="70" customWidth="1"/>
    <col min="3597" max="3597" width="17" style="70" customWidth="1"/>
    <col min="3598" max="3606" width="10.7109375" style="70" customWidth="1"/>
    <col min="3607" max="3618" width="12.7109375" style="70" customWidth="1"/>
    <col min="3619" max="3840" width="9.140625" style="70"/>
    <col min="3841" max="3841" width="5.7109375" style="70" customWidth="1"/>
    <col min="3842" max="3845" width="30.7109375" style="70" customWidth="1"/>
    <col min="3846" max="3846" width="14.42578125" style="70" customWidth="1"/>
    <col min="3847" max="3848" width="11.7109375" style="70" customWidth="1"/>
    <col min="3849" max="3849" width="16.7109375" style="70" customWidth="1"/>
    <col min="3850" max="3852" width="12.42578125" style="70" customWidth="1"/>
    <col min="3853" max="3853" width="17" style="70" customWidth="1"/>
    <col min="3854" max="3862" width="10.7109375" style="70" customWidth="1"/>
    <col min="3863" max="3874" width="12.7109375" style="70" customWidth="1"/>
    <col min="3875" max="4096" width="9.140625" style="70"/>
    <col min="4097" max="4097" width="5.7109375" style="70" customWidth="1"/>
    <col min="4098" max="4101" width="30.7109375" style="70" customWidth="1"/>
    <col min="4102" max="4102" width="14.42578125" style="70" customWidth="1"/>
    <col min="4103" max="4104" width="11.7109375" style="70" customWidth="1"/>
    <col min="4105" max="4105" width="16.7109375" style="70" customWidth="1"/>
    <col min="4106" max="4108" width="12.42578125" style="70" customWidth="1"/>
    <col min="4109" max="4109" width="17" style="70" customWidth="1"/>
    <col min="4110" max="4118" width="10.7109375" style="70" customWidth="1"/>
    <col min="4119" max="4130" width="12.7109375" style="70" customWidth="1"/>
    <col min="4131" max="4352" width="9.140625" style="70"/>
    <col min="4353" max="4353" width="5.7109375" style="70" customWidth="1"/>
    <col min="4354" max="4357" width="30.7109375" style="70" customWidth="1"/>
    <col min="4358" max="4358" width="14.42578125" style="70" customWidth="1"/>
    <col min="4359" max="4360" width="11.7109375" style="70" customWidth="1"/>
    <col min="4361" max="4361" width="16.7109375" style="70" customWidth="1"/>
    <col min="4362" max="4364" width="12.42578125" style="70" customWidth="1"/>
    <col min="4365" max="4365" width="17" style="70" customWidth="1"/>
    <col min="4366" max="4374" width="10.7109375" style="70" customWidth="1"/>
    <col min="4375" max="4386" width="12.7109375" style="70" customWidth="1"/>
    <col min="4387" max="4608" width="9.140625" style="70"/>
    <col min="4609" max="4609" width="5.7109375" style="70" customWidth="1"/>
    <col min="4610" max="4613" width="30.7109375" style="70" customWidth="1"/>
    <col min="4614" max="4614" width="14.42578125" style="70" customWidth="1"/>
    <col min="4615" max="4616" width="11.7109375" style="70" customWidth="1"/>
    <col min="4617" max="4617" width="16.7109375" style="70" customWidth="1"/>
    <col min="4618" max="4620" width="12.42578125" style="70" customWidth="1"/>
    <col min="4621" max="4621" width="17" style="70" customWidth="1"/>
    <col min="4622" max="4630" width="10.7109375" style="70" customWidth="1"/>
    <col min="4631" max="4642" width="12.7109375" style="70" customWidth="1"/>
    <col min="4643" max="4864" width="9.140625" style="70"/>
    <col min="4865" max="4865" width="5.7109375" style="70" customWidth="1"/>
    <col min="4866" max="4869" width="30.7109375" style="70" customWidth="1"/>
    <col min="4870" max="4870" width="14.42578125" style="70" customWidth="1"/>
    <col min="4871" max="4872" width="11.7109375" style="70" customWidth="1"/>
    <col min="4873" max="4873" width="16.7109375" style="70" customWidth="1"/>
    <col min="4874" max="4876" width="12.42578125" style="70" customWidth="1"/>
    <col min="4877" max="4877" width="17" style="70" customWidth="1"/>
    <col min="4878" max="4886" width="10.7109375" style="70" customWidth="1"/>
    <col min="4887" max="4898" width="12.7109375" style="70" customWidth="1"/>
    <col min="4899" max="5120" width="9.140625" style="70"/>
    <col min="5121" max="5121" width="5.7109375" style="70" customWidth="1"/>
    <col min="5122" max="5125" width="30.7109375" style="70" customWidth="1"/>
    <col min="5126" max="5126" width="14.42578125" style="70" customWidth="1"/>
    <col min="5127" max="5128" width="11.7109375" style="70" customWidth="1"/>
    <col min="5129" max="5129" width="16.7109375" style="70" customWidth="1"/>
    <col min="5130" max="5132" width="12.42578125" style="70" customWidth="1"/>
    <col min="5133" max="5133" width="17" style="70" customWidth="1"/>
    <col min="5134" max="5142" width="10.7109375" style="70" customWidth="1"/>
    <col min="5143" max="5154" width="12.7109375" style="70" customWidth="1"/>
    <col min="5155" max="5376" width="9.140625" style="70"/>
    <col min="5377" max="5377" width="5.7109375" style="70" customWidth="1"/>
    <col min="5378" max="5381" width="30.7109375" style="70" customWidth="1"/>
    <col min="5382" max="5382" width="14.42578125" style="70" customWidth="1"/>
    <col min="5383" max="5384" width="11.7109375" style="70" customWidth="1"/>
    <col min="5385" max="5385" width="16.7109375" style="70" customWidth="1"/>
    <col min="5386" max="5388" width="12.42578125" style="70" customWidth="1"/>
    <col min="5389" max="5389" width="17" style="70" customWidth="1"/>
    <col min="5390" max="5398" width="10.7109375" style="70" customWidth="1"/>
    <col min="5399" max="5410" width="12.7109375" style="70" customWidth="1"/>
    <col min="5411" max="5632" width="9.140625" style="70"/>
    <col min="5633" max="5633" width="5.7109375" style="70" customWidth="1"/>
    <col min="5634" max="5637" width="30.7109375" style="70" customWidth="1"/>
    <col min="5638" max="5638" width="14.42578125" style="70" customWidth="1"/>
    <col min="5639" max="5640" width="11.7109375" style="70" customWidth="1"/>
    <col min="5641" max="5641" width="16.7109375" style="70" customWidth="1"/>
    <col min="5642" max="5644" width="12.42578125" style="70" customWidth="1"/>
    <col min="5645" max="5645" width="17" style="70" customWidth="1"/>
    <col min="5646" max="5654" width="10.7109375" style="70" customWidth="1"/>
    <col min="5655" max="5666" width="12.7109375" style="70" customWidth="1"/>
    <col min="5667" max="5888" width="9.140625" style="70"/>
    <col min="5889" max="5889" width="5.7109375" style="70" customWidth="1"/>
    <col min="5890" max="5893" width="30.7109375" style="70" customWidth="1"/>
    <col min="5894" max="5894" width="14.42578125" style="70" customWidth="1"/>
    <col min="5895" max="5896" width="11.7109375" style="70" customWidth="1"/>
    <col min="5897" max="5897" width="16.7109375" style="70" customWidth="1"/>
    <col min="5898" max="5900" width="12.42578125" style="70" customWidth="1"/>
    <col min="5901" max="5901" width="17" style="70" customWidth="1"/>
    <col min="5902" max="5910" width="10.7109375" style="70" customWidth="1"/>
    <col min="5911" max="5922" width="12.7109375" style="70" customWidth="1"/>
    <col min="5923" max="6144" width="9.140625" style="70"/>
    <col min="6145" max="6145" width="5.7109375" style="70" customWidth="1"/>
    <col min="6146" max="6149" width="30.7109375" style="70" customWidth="1"/>
    <col min="6150" max="6150" width="14.42578125" style="70" customWidth="1"/>
    <col min="6151" max="6152" width="11.7109375" style="70" customWidth="1"/>
    <col min="6153" max="6153" width="16.7109375" style="70" customWidth="1"/>
    <col min="6154" max="6156" width="12.42578125" style="70" customWidth="1"/>
    <col min="6157" max="6157" width="17" style="70" customWidth="1"/>
    <col min="6158" max="6166" width="10.7109375" style="70" customWidth="1"/>
    <col min="6167" max="6178" width="12.7109375" style="70" customWidth="1"/>
    <col min="6179" max="6400" width="9.140625" style="70"/>
    <col min="6401" max="6401" width="5.7109375" style="70" customWidth="1"/>
    <col min="6402" max="6405" width="30.7109375" style="70" customWidth="1"/>
    <col min="6406" max="6406" width="14.42578125" style="70" customWidth="1"/>
    <col min="6407" max="6408" width="11.7109375" style="70" customWidth="1"/>
    <col min="6409" max="6409" width="16.7109375" style="70" customWidth="1"/>
    <col min="6410" max="6412" width="12.42578125" style="70" customWidth="1"/>
    <col min="6413" max="6413" width="17" style="70" customWidth="1"/>
    <col min="6414" max="6422" width="10.7109375" style="70" customWidth="1"/>
    <col min="6423" max="6434" width="12.7109375" style="70" customWidth="1"/>
    <col min="6435" max="6656" width="9.140625" style="70"/>
    <col min="6657" max="6657" width="5.7109375" style="70" customWidth="1"/>
    <col min="6658" max="6661" width="30.7109375" style="70" customWidth="1"/>
    <col min="6662" max="6662" width="14.42578125" style="70" customWidth="1"/>
    <col min="6663" max="6664" width="11.7109375" style="70" customWidth="1"/>
    <col min="6665" max="6665" width="16.7109375" style="70" customWidth="1"/>
    <col min="6666" max="6668" width="12.42578125" style="70" customWidth="1"/>
    <col min="6669" max="6669" width="17" style="70" customWidth="1"/>
    <col min="6670" max="6678" width="10.7109375" style="70" customWidth="1"/>
    <col min="6679" max="6690" width="12.7109375" style="70" customWidth="1"/>
    <col min="6691" max="6912" width="9.140625" style="70"/>
    <col min="6913" max="6913" width="5.7109375" style="70" customWidth="1"/>
    <col min="6914" max="6917" width="30.7109375" style="70" customWidth="1"/>
    <col min="6918" max="6918" width="14.42578125" style="70" customWidth="1"/>
    <col min="6919" max="6920" width="11.7109375" style="70" customWidth="1"/>
    <col min="6921" max="6921" width="16.7109375" style="70" customWidth="1"/>
    <col min="6922" max="6924" width="12.42578125" style="70" customWidth="1"/>
    <col min="6925" max="6925" width="17" style="70" customWidth="1"/>
    <col min="6926" max="6934" width="10.7109375" style="70" customWidth="1"/>
    <col min="6935" max="6946" width="12.7109375" style="70" customWidth="1"/>
    <col min="6947" max="7168" width="9.140625" style="70"/>
    <col min="7169" max="7169" width="5.7109375" style="70" customWidth="1"/>
    <col min="7170" max="7173" width="30.7109375" style="70" customWidth="1"/>
    <col min="7174" max="7174" width="14.42578125" style="70" customWidth="1"/>
    <col min="7175" max="7176" width="11.7109375" style="70" customWidth="1"/>
    <col min="7177" max="7177" width="16.7109375" style="70" customWidth="1"/>
    <col min="7178" max="7180" width="12.42578125" style="70" customWidth="1"/>
    <col min="7181" max="7181" width="17" style="70" customWidth="1"/>
    <col min="7182" max="7190" width="10.7109375" style="70" customWidth="1"/>
    <col min="7191" max="7202" width="12.7109375" style="70" customWidth="1"/>
    <col min="7203" max="7424" width="9.140625" style="70"/>
    <col min="7425" max="7425" width="5.7109375" style="70" customWidth="1"/>
    <col min="7426" max="7429" width="30.7109375" style="70" customWidth="1"/>
    <col min="7430" max="7430" width="14.42578125" style="70" customWidth="1"/>
    <col min="7431" max="7432" width="11.7109375" style="70" customWidth="1"/>
    <col min="7433" max="7433" width="16.7109375" style="70" customWidth="1"/>
    <col min="7434" max="7436" width="12.42578125" style="70" customWidth="1"/>
    <col min="7437" max="7437" width="17" style="70" customWidth="1"/>
    <col min="7438" max="7446" width="10.7109375" style="70" customWidth="1"/>
    <col min="7447" max="7458" width="12.7109375" style="70" customWidth="1"/>
    <col min="7459" max="7680" width="9.140625" style="70"/>
    <col min="7681" max="7681" width="5.7109375" style="70" customWidth="1"/>
    <col min="7682" max="7685" width="30.7109375" style="70" customWidth="1"/>
    <col min="7686" max="7686" width="14.42578125" style="70" customWidth="1"/>
    <col min="7687" max="7688" width="11.7109375" style="70" customWidth="1"/>
    <col min="7689" max="7689" width="16.7109375" style="70" customWidth="1"/>
    <col min="7690" max="7692" width="12.42578125" style="70" customWidth="1"/>
    <col min="7693" max="7693" width="17" style="70" customWidth="1"/>
    <col min="7694" max="7702" width="10.7109375" style="70" customWidth="1"/>
    <col min="7703" max="7714" width="12.7109375" style="70" customWidth="1"/>
    <col min="7715" max="7936" width="9.140625" style="70"/>
    <col min="7937" max="7937" width="5.7109375" style="70" customWidth="1"/>
    <col min="7938" max="7941" width="30.7109375" style="70" customWidth="1"/>
    <col min="7942" max="7942" width="14.42578125" style="70" customWidth="1"/>
    <col min="7943" max="7944" width="11.7109375" style="70" customWidth="1"/>
    <col min="7945" max="7945" width="16.7109375" style="70" customWidth="1"/>
    <col min="7946" max="7948" width="12.42578125" style="70" customWidth="1"/>
    <col min="7949" max="7949" width="17" style="70" customWidth="1"/>
    <col min="7950" max="7958" width="10.7109375" style="70" customWidth="1"/>
    <col min="7959" max="7970" width="12.7109375" style="70" customWidth="1"/>
    <col min="7971" max="8192" width="9.140625" style="70"/>
    <col min="8193" max="8193" width="5.7109375" style="70" customWidth="1"/>
    <col min="8194" max="8197" width="30.7109375" style="70" customWidth="1"/>
    <col min="8198" max="8198" width="14.42578125" style="70" customWidth="1"/>
    <col min="8199" max="8200" width="11.7109375" style="70" customWidth="1"/>
    <col min="8201" max="8201" width="16.7109375" style="70" customWidth="1"/>
    <col min="8202" max="8204" width="12.42578125" style="70" customWidth="1"/>
    <col min="8205" max="8205" width="17" style="70" customWidth="1"/>
    <col min="8206" max="8214" width="10.7109375" style="70" customWidth="1"/>
    <col min="8215" max="8226" width="12.7109375" style="70" customWidth="1"/>
    <col min="8227" max="8448" width="9.140625" style="70"/>
    <col min="8449" max="8449" width="5.7109375" style="70" customWidth="1"/>
    <col min="8450" max="8453" width="30.7109375" style="70" customWidth="1"/>
    <col min="8454" max="8454" width="14.42578125" style="70" customWidth="1"/>
    <col min="8455" max="8456" width="11.7109375" style="70" customWidth="1"/>
    <col min="8457" max="8457" width="16.7109375" style="70" customWidth="1"/>
    <col min="8458" max="8460" width="12.42578125" style="70" customWidth="1"/>
    <col min="8461" max="8461" width="17" style="70" customWidth="1"/>
    <col min="8462" max="8470" width="10.7109375" style="70" customWidth="1"/>
    <col min="8471" max="8482" width="12.7109375" style="70" customWidth="1"/>
    <col min="8483" max="8704" width="9.140625" style="70"/>
    <col min="8705" max="8705" width="5.7109375" style="70" customWidth="1"/>
    <col min="8706" max="8709" width="30.7109375" style="70" customWidth="1"/>
    <col min="8710" max="8710" width="14.42578125" style="70" customWidth="1"/>
    <col min="8711" max="8712" width="11.7109375" style="70" customWidth="1"/>
    <col min="8713" max="8713" width="16.7109375" style="70" customWidth="1"/>
    <col min="8714" max="8716" width="12.42578125" style="70" customWidth="1"/>
    <col min="8717" max="8717" width="17" style="70" customWidth="1"/>
    <col min="8718" max="8726" width="10.7109375" style="70" customWidth="1"/>
    <col min="8727" max="8738" width="12.7109375" style="70" customWidth="1"/>
    <col min="8739" max="8960" width="9.140625" style="70"/>
    <col min="8961" max="8961" width="5.7109375" style="70" customWidth="1"/>
    <col min="8962" max="8965" width="30.7109375" style="70" customWidth="1"/>
    <col min="8966" max="8966" width="14.42578125" style="70" customWidth="1"/>
    <col min="8967" max="8968" width="11.7109375" style="70" customWidth="1"/>
    <col min="8969" max="8969" width="16.7109375" style="70" customWidth="1"/>
    <col min="8970" max="8972" width="12.42578125" style="70" customWidth="1"/>
    <col min="8973" max="8973" width="17" style="70" customWidth="1"/>
    <col min="8974" max="8982" width="10.7109375" style="70" customWidth="1"/>
    <col min="8983" max="8994" width="12.7109375" style="70" customWidth="1"/>
    <col min="8995" max="9216" width="9.140625" style="70"/>
    <col min="9217" max="9217" width="5.7109375" style="70" customWidth="1"/>
    <col min="9218" max="9221" width="30.7109375" style="70" customWidth="1"/>
    <col min="9222" max="9222" width="14.42578125" style="70" customWidth="1"/>
    <col min="9223" max="9224" width="11.7109375" style="70" customWidth="1"/>
    <col min="9225" max="9225" width="16.7109375" style="70" customWidth="1"/>
    <col min="9226" max="9228" width="12.42578125" style="70" customWidth="1"/>
    <col min="9229" max="9229" width="17" style="70" customWidth="1"/>
    <col min="9230" max="9238" width="10.7109375" style="70" customWidth="1"/>
    <col min="9239" max="9250" width="12.7109375" style="70" customWidth="1"/>
    <col min="9251" max="9472" width="9.140625" style="70"/>
    <col min="9473" max="9473" width="5.7109375" style="70" customWidth="1"/>
    <col min="9474" max="9477" width="30.7109375" style="70" customWidth="1"/>
    <col min="9478" max="9478" width="14.42578125" style="70" customWidth="1"/>
    <col min="9479" max="9480" width="11.7109375" style="70" customWidth="1"/>
    <col min="9481" max="9481" width="16.7109375" style="70" customWidth="1"/>
    <col min="9482" max="9484" width="12.42578125" style="70" customWidth="1"/>
    <col min="9485" max="9485" width="17" style="70" customWidth="1"/>
    <col min="9486" max="9494" width="10.7109375" style="70" customWidth="1"/>
    <col min="9495" max="9506" width="12.7109375" style="70" customWidth="1"/>
    <col min="9507" max="9728" width="9.140625" style="70"/>
    <col min="9729" max="9729" width="5.7109375" style="70" customWidth="1"/>
    <col min="9730" max="9733" width="30.7109375" style="70" customWidth="1"/>
    <col min="9734" max="9734" width="14.42578125" style="70" customWidth="1"/>
    <col min="9735" max="9736" width="11.7109375" style="70" customWidth="1"/>
    <col min="9737" max="9737" width="16.7109375" style="70" customWidth="1"/>
    <col min="9738" max="9740" width="12.42578125" style="70" customWidth="1"/>
    <col min="9741" max="9741" width="17" style="70" customWidth="1"/>
    <col min="9742" max="9750" width="10.7109375" style="70" customWidth="1"/>
    <col min="9751" max="9762" width="12.7109375" style="70" customWidth="1"/>
    <col min="9763" max="9984" width="9.140625" style="70"/>
    <col min="9985" max="9985" width="5.7109375" style="70" customWidth="1"/>
    <col min="9986" max="9989" width="30.7109375" style="70" customWidth="1"/>
    <col min="9990" max="9990" width="14.42578125" style="70" customWidth="1"/>
    <col min="9991" max="9992" width="11.7109375" style="70" customWidth="1"/>
    <col min="9993" max="9993" width="16.7109375" style="70" customWidth="1"/>
    <col min="9994" max="9996" width="12.42578125" style="70" customWidth="1"/>
    <col min="9997" max="9997" width="17" style="70" customWidth="1"/>
    <col min="9998" max="10006" width="10.7109375" style="70" customWidth="1"/>
    <col min="10007" max="10018" width="12.7109375" style="70" customWidth="1"/>
    <col min="10019" max="10240" width="9.140625" style="70"/>
    <col min="10241" max="10241" width="5.7109375" style="70" customWidth="1"/>
    <col min="10242" max="10245" width="30.7109375" style="70" customWidth="1"/>
    <col min="10246" max="10246" width="14.42578125" style="70" customWidth="1"/>
    <col min="10247" max="10248" width="11.7109375" style="70" customWidth="1"/>
    <col min="10249" max="10249" width="16.7109375" style="70" customWidth="1"/>
    <col min="10250" max="10252" width="12.42578125" style="70" customWidth="1"/>
    <col min="10253" max="10253" width="17" style="70" customWidth="1"/>
    <col min="10254" max="10262" width="10.7109375" style="70" customWidth="1"/>
    <col min="10263" max="10274" width="12.7109375" style="70" customWidth="1"/>
    <col min="10275" max="10496" width="9.140625" style="70"/>
    <col min="10497" max="10497" width="5.7109375" style="70" customWidth="1"/>
    <col min="10498" max="10501" width="30.7109375" style="70" customWidth="1"/>
    <col min="10502" max="10502" width="14.42578125" style="70" customWidth="1"/>
    <col min="10503" max="10504" width="11.7109375" style="70" customWidth="1"/>
    <col min="10505" max="10505" width="16.7109375" style="70" customWidth="1"/>
    <col min="10506" max="10508" width="12.42578125" style="70" customWidth="1"/>
    <col min="10509" max="10509" width="17" style="70" customWidth="1"/>
    <col min="10510" max="10518" width="10.7109375" style="70" customWidth="1"/>
    <col min="10519" max="10530" width="12.7109375" style="70" customWidth="1"/>
    <col min="10531" max="10752" width="9.140625" style="70"/>
    <col min="10753" max="10753" width="5.7109375" style="70" customWidth="1"/>
    <col min="10754" max="10757" width="30.7109375" style="70" customWidth="1"/>
    <col min="10758" max="10758" width="14.42578125" style="70" customWidth="1"/>
    <col min="10759" max="10760" width="11.7109375" style="70" customWidth="1"/>
    <col min="10761" max="10761" width="16.7109375" style="70" customWidth="1"/>
    <col min="10762" max="10764" width="12.42578125" style="70" customWidth="1"/>
    <col min="10765" max="10765" width="17" style="70" customWidth="1"/>
    <col min="10766" max="10774" width="10.7109375" style="70" customWidth="1"/>
    <col min="10775" max="10786" width="12.7109375" style="70" customWidth="1"/>
    <col min="10787" max="11008" width="9.140625" style="70"/>
    <col min="11009" max="11009" width="5.7109375" style="70" customWidth="1"/>
    <col min="11010" max="11013" width="30.7109375" style="70" customWidth="1"/>
    <col min="11014" max="11014" width="14.42578125" style="70" customWidth="1"/>
    <col min="11015" max="11016" width="11.7109375" style="70" customWidth="1"/>
    <col min="11017" max="11017" width="16.7109375" style="70" customWidth="1"/>
    <col min="11018" max="11020" width="12.42578125" style="70" customWidth="1"/>
    <col min="11021" max="11021" width="17" style="70" customWidth="1"/>
    <col min="11022" max="11030" width="10.7109375" style="70" customWidth="1"/>
    <col min="11031" max="11042" width="12.7109375" style="70" customWidth="1"/>
    <col min="11043" max="11264" width="9.140625" style="70"/>
    <col min="11265" max="11265" width="5.7109375" style="70" customWidth="1"/>
    <col min="11266" max="11269" width="30.7109375" style="70" customWidth="1"/>
    <col min="11270" max="11270" width="14.42578125" style="70" customWidth="1"/>
    <col min="11271" max="11272" width="11.7109375" style="70" customWidth="1"/>
    <col min="11273" max="11273" width="16.7109375" style="70" customWidth="1"/>
    <col min="11274" max="11276" width="12.42578125" style="70" customWidth="1"/>
    <col min="11277" max="11277" width="17" style="70" customWidth="1"/>
    <col min="11278" max="11286" width="10.7109375" style="70" customWidth="1"/>
    <col min="11287" max="11298" width="12.7109375" style="70" customWidth="1"/>
    <col min="11299" max="11520" width="9.140625" style="70"/>
    <col min="11521" max="11521" width="5.7109375" style="70" customWidth="1"/>
    <col min="11522" max="11525" width="30.7109375" style="70" customWidth="1"/>
    <col min="11526" max="11526" width="14.42578125" style="70" customWidth="1"/>
    <col min="11527" max="11528" width="11.7109375" style="70" customWidth="1"/>
    <col min="11529" max="11529" width="16.7109375" style="70" customWidth="1"/>
    <col min="11530" max="11532" width="12.42578125" style="70" customWidth="1"/>
    <col min="11533" max="11533" width="17" style="70" customWidth="1"/>
    <col min="11534" max="11542" width="10.7109375" style="70" customWidth="1"/>
    <col min="11543" max="11554" width="12.7109375" style="70" customWidth="1"/>
    <col min="11555" max="11776" width="9.140625" style="70"/>
    <col min="11777" max="11777" width="5.7109375" style="70" customWidth="1"/>
    <col min="11778" max="11781" width="30.7109375" style="70" customWidth="1"/>
    <col min="11782" max="11782" width="14.42578125" style="70" customWidth="1"/>
    <col min="11783" max="11784" width="11.7109375" style="70" customWidth="1"/>
    <col min="11785" max="11785" width="16.7109375" style="70" customWidth="1"/>
    <col min="11786" max="11788" width="12.42578125" style="70" customWidth="1"/>
    <col min="11789" max="11789" width="17" style="70" customWidth="1"/>
    <col min="11790" max="11798" width="10.7109375" style="70" customWidth="1"/>
    <col min="11799" max="11810" width="12.7109375" style="70" customWidth="1"/>
    <col min="11811" max="12032" width="9.140625" style="70"/>
    <col min="12033" max="12033" width="5.7109375" style="70" customWidth="1"/>
    <col min="12034" max="12037" width="30.7109375" style="70" customWidth="1"/>
    <col min="12038" max="12038" width="14.42578125" style="70" customWidth="1"/>
    <col min="12039" max="12040" width="11.7109375" style="70" customWidth="1"/>
    <col min="12041" max="12041" width="16.7109375" style="70" customWidth="1"/>
    <col min="12042" max="12044" width="12.42578125" style="70" customWidth="1"/>
    <col min="12045" max="12045" width="17" style="70" customWidth="1"/>
    <col min="12046" max="12054" width="10.7109375" style="70" customWidth="1"/>
    <col min="12055" max="12066" width="12.7109375" style="70" customWidth="1"/>
    <col min="12067" max="12288" width="9.140625" style="70"/>
    <col min="12289" max="12289" width="5.7109375" style="70" customWidth="1"/>
    <col min="12290" max="12293" width="30.7109375" style="70" customWidth="1"/>
    <col min="12294" max="12294" width="14.42578125" style="70" customWidth="1"/>
    <col min="12295" max="12296" width="11.7109375" style="70" customWidth="1"/>
    <col min="12297" max="12297" width="16.7109375" style="70" customWidth="1"/>
    <col min="12298" max="12300" width="12.42578125" style="70" customWidth="1"/>
    <col min="12301" max="12301" width="17" style="70" customWidth="1"/>
    <col min="12302" max="12310" width="10.7109375" style="70" customWidth="1"/>
    <col min="12311" max="12322" width="12.7109375" style="70" customWidth="1"/>
    <col min="12323" max="12544" width="9.140625" style="70"/>
    <col min="12545" max="12545" width="5.7109375" style="70" customWidth="1"/>
    <col min="12546" max="12549" width="30.7109375" style="70" customWidth="1"/>
    <col min="12550" max="12550" width="14.42578125" style="70" customWidth="1"/>
    <col min="12551" max="12552" width="11.7109375" style="70" customWidth="1"/>
    <col min="12553" max="12553" width="16.7109375" style="70" customWidth="1"/>
    <col min="12554" max="12556" width="12.42578125" style="70" customWidth="1"/>
    <col min="12557" max="12557" width="17" style="70" customWidth="1"/>
    <col min="12558" max="12566" width="10.7109375" style="70" customWidth="1"/>
    <col min="12567" max="12578" width="12.7109375" style="70" customWidth="1"/>
    <col min="12579" max="12800" width="9.140625" style="70"/>
    <col min="12801" max="12801" width="5.7109375" style="70" customWidth="1"/>
    <col min="12802" max="12805" width="30.7109375" style="70" customWidth="1"/>
    <col min="12806" max="12806" width="14.42578125" style="70" customWidth="1"/>
    <col min="12807" max="12808" width="11.7109375" style="70" customWidth="1"/>
    <col min="12809" max="12809" width="16.7109375" style="70" customWidth="1"/>
    <col min="12810" max="12812" width="12.42578125" style="70" customWidth="1"/>
    <col min="12813" max="12813" width="17" style="70" customWidth="1"/>
    <col min="12814" max="12822" width="10.7109375" style="70" customWidth="1"/>
    <col min="12823" max="12834" width="12.7109375" style="70" customWidth="1"/>
    <col min="12835" max="13056" width="9.140625" style="70"/>
    <col min="13057" max="13057" width="5.7109375" style="70" customWidth="1"/>
    <col min="13058" max="13061" width="30.7109375" style="70" customWidth="1"/>
    <col min="13062" max="13062" width="14.42578125" style="70" customWidth="1"/>
    <col min="13063" max="13064" width="11.7109375" style="70" customWidth="1"/>
    <col min="13065" max="13065" width="16.7109375" style="70" customWidth="1"/>
    <col min="13066" max="13068" width="12.42578125" style="70" customWidth="1"/>
    <col min="13069" max="13069" width="17" style="70" customWidth="1"/>
    <col min="13070" max="13078" width="10.7109375" style="70" customWidth="1"/>
    <col min="13079" max="13090" width="12.7109375" style="70" customWidth="1"/>
    <col min="13091" max="13312" width="9.140625" style="70"/>
    <col min="13313" max="13313" width="5.7109375" style="70" customWidth="1"/>
    <col min="13314" max="13317" width="30.7109375" style="70" customWidth="1"/>
    <col min="13318" max="13318" width="14.42578125" style="70" customWidth="1"/>
    <col min="13319" max="13320" width="11.7109375" style="70" customWidth="1"/>
    <col min="13321" max="13321" width="16.7109375" style="70" customWidth="1"/>
    <col min="13322" max="13324" width="12.42578125" style="70" customWidth="1"/>
    <col min="13325" max="13325" width="17" style="70" customWidth="1"/>
    <col min="13326" max="13334" width="10.7109375" style="70" customWidth="1"/>
    <col min="13335" max="13346" width="12.7109375" style="70" customWidth="1"/>
    <col min="13347" max="13568" width="9.140625" style="70"/>
    <col min="13569" max="13569" width="5.7109375" style="70" customWidth="1"/>
    <col min="13570" max="13573" width="30.7109375" style="70" customWidth="1"/>
    <col min="13574" max="13574" width="14.42578125" style="70" customWidth="1"/>
    <col min="13575" max="13576" width="11.7109375" style="70" customWidth="1"/>
    <col min="13577" max="13577" width="16.7109375" style="70" customWidth="1"/>
    <col min="13578" max="13580" width="12.42578125" style="70" customWidth="1"/>
    <col min="13581" max="13581" width="17" style="70" customWidth="1"/>
    <col min="13582" max="13590" width="10.7109375" style="70" customWidth="1"/>
    <col min="13591" max="13602" width="12.7109375" style="70" customWidth="1"/>
    <col min="13603" max="13824" width="9.140625" style="70"/>
    <col min="13825" max="13825" width="5.7109375" style="70" customWidth="1"/>
    <col min="13826" max="13829" width="30.7109375" style="70" customWidth="1"/>
    <col min="13830" max="13830" width="14.42578125" style="70" customWidth="1"/>
    <col min="13831" max="13832" width="11.7109375" style="70" customWidth="1"/>
    <col min="13833" max="13833" width="16.7109375" style="70" customWidth="1"/>
    <col min="13834" max="13836" width="12.42578125" style="70" customWidth="1"/>
    <col min="13837" max="13837" width="17" style="70" customWidth="1"/>
    <col min="13838" max="13846" width="10.7109375" style="70" customWidth="1"/>
    <col min="13847" max="13858" width="12.7109375" style="70" customWidth="1"/>
    <col min="13859" max="14080" width="9.140625" style="70"/>
    <col min="14081" max="14081" width="5.7109375" style="70" customWidth="1"/>
    <col min="14082" max="14085" width="30.7109375" style="70" customWidth="1"/>
    <col min="14086" max="14086" width="14.42578125" style="70" customWidth="1"/>
    <col min="14087" max="14088" width="11.7109375" style="70" customWidth="1"/>
    <col min="14089" max="14089" width="16.7109375" style="70" customWidth="1"/>
    <col min="14090" max="14092" width="12.42578125" style="70" customWidth="1"/>
    <col min="14093" max="14093" width="17" style="70" customWidth="1"/>
    <col min="14094" max="14102" width="10.7109375" style="70" customWidth="1"/>
    <col min="14103" max="14114" width="12.7109375" style="70" customWidth="1"/>
    <col min="14115" max="14336" width="9.140625" style="70"/>
    <col min="14337" max="14337" width="5.7109375" style="70" customWidth="1"/>
    <col min="14338" max="14341" width="30.7109375" style="70" customWidth="1"/>
    <col min="14342" max="14342" width="14.42578125" style="70" customWidth="1"/>
    <col min="14343" max="14344" width="11.7109375" style="70" customWidth="1"/>
    <col min="14345" max="14345" width="16.7109375" style="70" customWidth="1"/>
    <col min="14346" max="14348" width="12.42578125" style="70" customWidth="1"/>
    <col min="14349" max="14349" width="17" style="70" customWidth="1"/>
    <col min="14350" max="14358" width="10.7109375" style="70" customWidth="1"/>
    <col min="14359" max="14370" width="12.7109375" style="70" customWidth="1"/>
    <col min="14371" max="14592" width="9.140625" style="70"/>
    <col min="14593" max="14593" width="5.7109375" style="70" customWidth="1"/>
    <col min="14594" max="14597" width="30.7109375" style="70" customWidth="1"/>
    <col min="14598" max="14598" width="14.42578125" style="70" customWidth="1"/>
    <col min="14599" max="14600" width="11.7109375" style="70" customWidth="1"/>
    <col min="14601" max="14601" width="16.7109375" style="70" customWidth="1"/>
    <col min="14602" max="14604" width="12.42578125" style="70" customWidth="1"/>
    <col min="14605" max="14605" width="17" style="70" customWidth="1"/>
    <col min="14606" max="14614" width="10.7109375" style="70" customWidth="1"/>
    <col min="14615" max="14626" width="12.7109375" style="70" customWidth="1"/>
    <col min="14627" max="14848" width="9.140625" style="70"/>
    <col min="14849" max="14849" width="5.7109375" style="70" customWidth="1"/>
    <col min="14850" max="14853" width="30.7109375" style="70" customWidth="1"/>
    <col min="14854" max="14854" width="14.42578125" style="70" customWidth="1"/>
    <col min="14855" max="14856" width="11.7109375" style="70" customWidth="1"/>
    <col min="14857" max="14857" width="16.7109375" style="70" customWidth="1"/>
    <col min="14858" max="14860" width="12.42578125" style="70" customWidth="1"/>
    <col min="14861" max="14861" width="17" style="70" customWidth="1"/>
    <col min="14862" max="14870" width="10.7109375" style="70" customWidth="1"/>
    <col min="14871" max="14882" width="12.7109375" style="70" customWidth="1"/>
    <col min="14883" max="15104" width="9.140625" style="70"/>
    <col min="15105" max="15105" width="5.7109375" style="70" customWidth="1"/>
    <col min="15106" max="15109" width="30.7109375" style="70" customWidth="1"/>
    <col min="15110" max="15110" width="14.42578125" style="70" customWidth="1"/>
    <col min="15111" max="15112" width="11.7109375" style="70" customWidth="1"/>
    <col min="15113" max="15113" width="16.7109375" style="70" customWidth="1"/>
    <col min="15114" max="15116" width="12.42578125" style="70" customWidth="1"/>
    <col min="15117" max="15117" width="17" style="70" customWidth="1"/>
    <col min="15118" max="15126" width="10.7109375" style="70" customWidth="1"/>
    <col min="15127" max="15138" width="12.7109375" style="70" customWidth="1"/>
    <col min="15139" max="15360" width="9.140625" style="70"/>
    <col min="15361" max="15361" width="5.7109375" style="70" customWidth="1"/>
    <col min="15362" max="15365" width="30.7109375" style="70" customWidth="1"/>
    <col min="15366" max="15366" width="14.42578125" style="70" customWidth="1"/>
    <col min="15367" max="15368" width="11.7109375" style="70" customWidth="1"/>
    <col min="15369" max="15369" width="16.7109375" style="70" customWidth="1"/>
    <col min="15370" max="15372" width="12.42578125" style="70" customWidth="1"/>
    <col min="15373" max="15373" width="17" style="70" customWidth="1"/>
    <col min="15374" max="15382" width="10.7109375" style="70" customWidth="1"/>
    <col min="15383" max="15394" width="12.7109375" style="70" customWidth="1"/>
    <col min="15395" max="15616" width="9.140625" style="70"/>
    <col min="15617" max="15617" width="5.7109375" style="70" customWidth="1"/>
    <col min="15618" max="15621" width="30.7109375" style="70" customWidth="1"/>
    <col min="15622" max="15622" width="14.42578125" style="70" customWidth="1"/>
    <col min="15623" max="15624" width="11.7109375" style="70" customWidth="1"/>
    <col min="15625" max="15625" width="16.7109375" style="70" customWidth="1"/>
    <col min="15626" max="15628" width="12.42578125" style="70" customWidth="1"/>
    <col min="15629" max="15629" width="17" style="70" customWidth="1"/>
    <col min="15630" max="15638" width="10.7109375" style="70" customWidth="1"/>
    <col min="15639" max="15650" width="12.7109375" style="70" customWidth="1"/>
    <col min="15651" max="15872" width="9.140625" style="70"/>
    <col min="15873" max="15873" width="5.7109375" style="70" customWidth="1"/>
    <col min="15874" max="15877" width="30.7109375" style="70" customWidth="1"/>
    <col min="15878" max="15878" width="14.42578125" style="70" customWidth="1"/>
    <col min="15879" max="15880" width="11.7109375" style="70" customWidth="1"/>
    <col min="15881" max="15881" width="16.7109375" style="70" customWidth="1"/>
    <col min="15882" max="15884" width="12.42578125" style="70" customWidth="1"/>
    <col min="15885" max="15885" width="17" style="70" customWidth="1"/>
    <col min="15886" max="15894" width="10.7109375" style="70" customWidth="1"/>
    <col min="15895" max="15906" width="12.7109375" style="70" customWidth="1"/>
    <col min="15907" max="16128" width="9.140625" style="70"/>
    <col min="16129" max="16129" width="5.7109375" style="70" customWidth="1"/>
    <col min="16130" max="16133" width="30.7109375" style="70" customWidth="1"/>
    <col min="16134" max="16134" width="14.42578125" style="70" customWidth="1"/>
    <col min="16135" max="16136" width="11.7109375" style="70" customWidth="1"/>
    <col min="16137" max="16137" width="16.7109375" style="70" customWidth="1"/>
    <col min="16138" max="16140" width="12.42578125" style="70" customWidth="1"/>
    <col min="16141" max="16141" width="17" style="70" customWidth="1"/>
    <col min="16142" max="16150" width="10.7109375" style="70" customWidth="1"/>
    <col min="16151" max="16162" width="12.7109375" style="70" customWidth="1"/>
    <col min="16163" max="16384" width="9.140625" style="70"/>
  </cols>
  <sheetData>
    <row r="1" spans="1:34" ht="15.75" x14ac:dyDescent="0.25">
      <c r="A1" s="289" t="s">
        <v>930</v>
      </c>
    </row>
    <row r="3" spans="1:34" ht="15.75" x14ac:dyDescent="0.25">
      <c r="A3" s="1299" t="s">
        <v>862</v>
      </c>
      <c r="B3" s="1299"/>
      <c r="C3" s="1299"/>
      <c r="D3" s="1299"/>
      <c r="E3" s="1299"/>
    </row>
    <row r="4" spans="1:34" ht="15.75" x14ac:dyDescent="0.25">
      <c r="A4" s="222"/>
      <c r="B4" s="222"/>
      <c r="C4" s="587" t="str">
        <f>'1'!$E$5</f>
        <v>KABUPATEN/KOTA</v>
      </c>
      <c r="D4" s="588" t="str">
        <f>'1'!$F$5</f>
        <v>….......</v>
      </c>
      <c r="E4" s="222"/>
      <c r="K4" s="578"/>
      <c r="L4" s="578"/>
      <c r="M4" s="578"/>
      <c r="N4" s="127"/>
      <c r="O4" s="127"/>
      <c r="P4" s="127"/>
    </row>
    <row r="5" spans="1:34" ht="15.75" x14ac:dyDescent="0.25">
      <c r="A5" s="222"/>
      <c r="B5" s="222"/>
      <c r="C5" s="587" t="str">
        <f>'1'!$E$6</f>
        <v>TAHUN</v>
      </c>
      <c r="D5" s="588" t="str">
        <f>'1'!$F$6</f>
        <v>….......</v>
      </c>
      <c r="E5" s="222"/>
      <c r="K5" s="578"/>
      <c r="L5" s="578"/>
      <c r="M5" s="578"/>
      <c r="N5" s="127"/>
      <c r="O5" s="127"/>
      <c r="P5" s="127"/>
    </row>
    <row r="6" spans="1:34" ht="15.75" thickBot="1" x14ac:dyDescent="0.3">
      <c r="A6" s="109"/>
      <c r="B6" s="109"/>
      <c r="C6" s="109"/>
      <c r="D6" s="109"/>
      <c r="E6" s="109"/>
      <c r="F6" s="107"/>
      <c r="G6" s="107"/>
      <c r="H6" s="107"/>
      <c r="I6" s="107"/>
    </row>
    <row r="7" spans="1:34" ht="43.15" customHeight="1" x14ac:dyDescent="0.25">
      <c r="A7" s="770" t="s">
        <v>2</v>
      </c>
      <c r="B7" s="770" t="s">
        <v>254</v>
      </c>
      <c r="C7" s="770" t="s">
        <v>409</v>
      </c>
      <c r="D7" s="763" t="s">
        <v>863</v>
      </c>
      <c r="E7" s="763" t="s">
        <v>864</v>
      </c>
      <c r="F7" s="577"/>
      <c r="G7" s="1348"/>
      <c r="H7" s="1348"/>
      <c r="I7" s="1348"/>
      <c r="J7" s="563"/>
      <c r="K7" s="563"/>
      <c r="L7" s="563"/>
      <c r="M7" s="563"/>
      <c r="N7" s="563"/>
      <c r="O7" s="563"/>
      <c r="P7" s="563"/>
      <c r="Q7" s="563"/>
      <c r="R7" s="563"/>
      <c r="S7" s="563"/>
      <c r="T7" s="563"/>
      <c r="U7" s="563"/>
      <c r="V7" s="563"/>
    </row>
    <row r="8" spans="1:34" s="908" customFormat="1" ht="14.25" customHeight="1" x14ac:dyDescent="0.25">
      <c r="A8" s="906">
        <v>1</v>
      </c>
      <c r="B8" s="907">
        <v>2</v>
      </c>
      <c r="C8" s="906">
        <v>3</v>
      </c>
      <c r="D8" s="907">
        <v>4</v>
      </c>
      <c r="E8" s="906">
        <v>5</v>
      </c>
      <c r="F8" s="928"/>
      <c r="G8" s="929"/>
      <c r="H8" s="929"/>
      <c r="I8" s="929"/>
      <c r="J8" s="929"/>
      <c r="K8" s="929"/>
      <c r="L8" s="929"/>
      <c r="M8" s="929"/>
      <c r="N8" s="929"/>
      <c r="O8" s="929"/>
      <c r="P8" s="929"/>
      <c r="Q8" s="929"/>
      <c r="R8" s="929"/>
      <c r="S8" s="929"/>
      <c r="T8" s="929"/>
      <c r="U8" s="929"/>
      <c r="V8" s="915"/>
      <c r="W8" s="929"/>
      <c r="X8" s="929"/>
      <c r="Y8" s="929"/>
      <c r="Z8" s="929"/>
      <c r="AA8" s="929"/>
      <c r="AB8" s="929"/>
      <c r="AC8" s="929"/>
      <c r="AD8" s="929"/>
      <c r="AE8" s="929"/>
      <c r="AF8" s="929"/>
      <c r="AG8" s="915"/>
      <c r="AH8" s="915"/>
    </row>
    <row r="9" spans="1:34" x14ac:dyDescent="0.25">
      <c r="A9" s="560">
        <v>1</v>
      </c>
      <c r="B9" s="130">
        <f>'9'!B9</f>
        <v>0</v>
      </c>
      <c r="C9" s="130">
        <f>'9'!C9</f>
        <v>0</v>
      </c>
      <c r="D9" s="478"/>
      <c r="E9" s="479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480"/>
      <c r="U9" s="105"/>
      <c r="V9" s="481"/>
      <c r="W9" s="105"/>
      <c r="X9" s="105"/>
      <c r="Y9" s="105"/>
      <c r="Z9" s="105"/>
      <c r="AA9" s="105"/>
      <c r="AB9" s="105"/>
      <c r="AC9" s="105"/>
      <c r="AD9" s="480"/>
      <c r="AE9" s="105"/>
      <c r="AF9" s="480"/>
      <c r="AG9" s="105"/>
    </row>
    <row r="10" spans="1:34" x14ac:dyDescent="0.25">
      <c r="A10" s="556">
        <v>2</v>
      </c>
      <c r="B10" s="130">
        <f>'9'!B10</f>
        <v>0</v>
      </c>
      <c r="C10" s="130">
        <f>'9'!C10</f>
        <v>0</v>
      </c>
      <c r="D10" s="478"/>
      <c r="E10" s="479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480"/>
      <c r="U10" s="105"/>
      <c r="V10" s="481"/>
      <c r="W10" s="105"/>
      <c r="X10" s="105"/>
      <c r="Y10" s="105"/>
      <c r="Z10" s="105"/>
      <c r="AA10" s="105"/>
      <c r="AB10" s="105"/>
      <c r="AC10" s="105"/>
      <c r="AD10" s="480"/>
      <c r="AE10" s="105"/>
      <c r="AF10" s="480"/>
      <c r="AG10" s="105"/>
    </row>
    <row r="11" spans="1:34" x14ac:dyDescent="0.25">
      <c r="A11" s="556">
        <v>3</v>
      </c>
      <c r="B11" s="130">
        <f>'9'!B11</f>
        <v>0</v>
      </c>
      <c r="C11" s="130">
        <f>'9'!C11</f>
        <v>0</v>
      </c>
      <c r="D11" s="478"/>
      <c r="E11" s="479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480"/>
      <c r="U11" s="105"/>
      <c r="V11" s="481"/>
      <c r="W11" s="105"/>
      <c r="X11" s="105"/>
      <c r="Y11" s="105"/>
      <c r="Z11" s="105"/>
      <c r="AA11" s="105"/>
      <c r="AB11" s="105"/>
      <c r="AC11" s="105"/>
      <c r="AD11" s="480"/>
      <c r="AE11" s="105"/>
      <c r="AF11" s="480"/>
      <c r="AG11" s="105"/>
    </row>
    <row r="12" spans="1:34" x14ac:dyDescent="0.25">
      <c r="A12" s="556">
        <v>4</v>
      </c>
      <c r="B12" s="130">
        <f>'9'!B12</f>
        <v>0</v>
      </c>
      <c r="C12" s="130">
        <f>'9'!C12</f>
        <v>0</v>
      </c>
      <c r="D12" s="478"/>
      <c r="E12" s="479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480"/>
      <c r="U12" s="105"/>
      <c r="V12" s="481"/>
      <c r="W12" s="105"/>
      <c r="X12" s="105"/>
      <c r="Y12" s="105"/>
      <c r="Z12" s="105"/>
      <c r="AA12" s="105"/>
      <c r="AB12" s="105"/>
      <c r="AC12" s="105"/>
      <c r="AD12" s="480"/>
      <c r="AE12" s="105"/>
      <c r="AF12" s="480"/>
      <c r="AG12" s="105"/>
    </row>
    <row r="13" spans="1:34" x14ac:dyDescent="0.25">
      <c r="A13" s="556">
        <v>5</v>
      </c>
      <c r="B13" s="130">
        <f>'9'!B13</f>
        <v>0</v>
      </c>
      <c r="C13" s="130">
        <f>'9'!C13</f>
        <v>0</v>
      </c>
      <c r="D13" s="478"/>
      <c r="E13" s="479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480"/>
      <c r="U13" s="105"/>
      <c r="V13" s="481"/>
      <c r="W13" s="105"/>
      <c r="X13" s="105"/>
      <c r="Y13" s="105"/>
      <c r="Z13" s="105"/>
      <c r="AA13" s="105"/>
      <c r="AB13" s="105"/>
      <c r="AC13" s="105"/>
      <c r="AD13" s="480"/>
      <c r="AE13" s="105"/>
      <c r="AF13" s="480"/>
      <c r="AG13" s="105"/>
    </row>
    <row r="14" spans="1:34" x14ac:dyDescent="0.25">
      <c r="A14" s="556">
        <v>6</v>
      </c>
      <c r="B14" s="130">
        <f>'9'!B14</f>
        <v>0</v>
      </c>
      <c r="C14" s="130">
        <f>'9'!C14</f>
        <v>0</v>
      </c>
      <c r="D14" s="478"/>
      <c r="E14" s="479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480"/>
      <c r="U14" s="105"/>
      <c r="V14" s="481"/>
      <c r="W14" s="105"/>
      <c r="X14" s="105"/>
      <c r="Y14" s="105"/>
      <c r="Z14" s="105"/>
      <c r="AA14" s="105"/>
      <c r="AB14" s="105"/>
      <c r="AC14" s="105"/>
      <c r="AD14" s="480"/>
      <c r="AE14" s="105"/>
      <c r="AF14" s="480"/>
      <c r="AG14" s="105"/>
    </row>
    <row r="15" spans="1:34" x14ac:dyDescent="0.25">
      <c r="A15" s="556">
        <v>7</v>
      </c>
      <c r="B15" s="130">
        <f>'9'!B15</f>
        <v>0</v>
      </c>
      <c r="C15" s="130">
        <f>'9'!C15</f>
        <v>0</v>
      </c>
      <c r="D15" s="478"/>
      <c r="E15" s="479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480"/>
      <c r="U15" s="105"/>
      <c r="V15" s="481"/>
      <c r="W15" s="105"/>
      <c r="X15" s="105"/>
      <c r="Y15" s="105"/>
      <c r="Z15" s="105"/>
      <c r="AA15" s="105"/>
      <c r="AB15" s="105"/>
      <c r="AC15" s="105"/>
      <c r="AD15" s="480"/>
      <c r="AE15" s="105"/>
      <c r="AF15" s="480"/>
      <c r="AG15" s="105"/>
    </row>
    <row r="16" spans="1:34" x14ac:dyDescent="0.25">
      <c r="A16" s="556">
        <v>8</v>
      </c>
      <c r="B16" s="130">
        <f>'9'!B16</f>
        <v>0</v>
      </c>
      <c r="C16" s="130">
        <f>'9'!C16</f>
        <v>0</v>
      </c>
      <c r="D16" s="478"/>
      <c r="E16" s="479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480"/>
      <c r="U16" s="105"/>
      <c r="V16" s="481"/>
      <c r="W16" s="105"/>
      <c r="X16" s="105"/>
      <c r="Y16" s="105"/>
      <c r="Z16" s="105"/>
      <c r="AA16" s="105"/>
      <c r="AB16" s="105"/>
      <c r="AC16" s="105"/>
      <c r="AD16" s="480"/>
      <c r="AE16" s="105"/>
      <c r="AF16" s="480"/>
      <c r="AG16" s="105"/>
    </row>
    <row r="17" spans="1:33" x14ac:dyDescent="0.25">
      <c r="A17" s="556">
        <v>9</v>
      </c>
      <c r="B17" s="130">
        <f>'9'!B17</f>
        <v>0</v>
      </c>
      <c r="C17" s="130">
        <f>'9'!C17</f>
        <v>0</v>
      </c>
      <c r="D17" s="478"/>
      <c r="E17" s="479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480"/>
      <c r="U17" s="105"/>
      <c r="V17" s="481"/>
      <c r="W17" s="105"/>
      <c r="X17" s="105"/>
      <c r="Y17" s="105"/>
      <c r="Z17" s="105"/>
      <c r="AA17" s="105"/>
      <c r="AB17" s="105"/>
      <c r="AC17" s="105"/>
      <c r="AD17" s="480"/>
      <c r="AE17" s="105"/>
      <c r="AF17" s="480"/>
      <c r="AG17" s="105"/>
    </row>
    <row r="18" spans="1:33" x14ac:dyDescent="0.25">
      <c r="A18" s="556">
        <v>10</v>
      </c>
      <c r="B18" s="130">
        <f>'9'!B18</f>
        <v>0</v>
      </c>
      <c r="C18" s="130">
        <f>'9'!C18</f>
        <v>0</v>
      </c>
      <c r="D18" s="478"/>
      <c r="E18" s="479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480"/>
      <c r="U18" s="105"/>
      <c r="V18" s="481"/>
      <c r="W18" s="105"/>
      <c r="X18" s="105"/>
      <c r="Y18" s="105"/>
      <c r="Z18" s="105"/>
      <c r="AA18" s="105"/>
      <c r="AB18" s="105"/>
      <c r="AC18" s="105"/>
      <c r="AD18" s="480"/>
      <c r="AE18" s="105"/>
      <c r="AF18" s="480"/>
      <c r="AG18" s="105"/>
    </row>
    <row r="19" spans="1:33" x14ac:dyDescent="0.25">
      <c r="A19" s="556">
        <v>11</v>
      </c>
      <c r="B19" s="130">
        <f>'9'!B19</f>
        <v>0</v>
      </c>
      <c r="C19" s="130">
        <f>'9'!C19</f>
        <v>0</v>
      </c>
      <c r="D19" s="478"/>
      <c r="E19" s="479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480"/>
      <c r="U19" s="105"/>
      <c r="V19" s="481"/>
      <c r="W19" s="105"/>
      <c r="X19" s="105"/>
      <c r="Y19" s="105"/>
      <c r="Z19" s="105"/>
      <c r="AA19" s="105"/>
      <c r="AB19" s="105"/>
      <c r="AC19" s="105"/>
      <c r="AD19" s="480"/>
      <c r="AE19" s="105"/>
      <c r="AF19" s="480"/>
      <c r="AG19" s="105"/>
    </row>
    <row r="20" spans="1:33" x14ac:dyDescent="0.25">
      <c r="A20" s="556">
        <v>12</v>
      </c>
      <c r="B20" s="130">
        <f>'9'!B20</f>
        <v>0</v>
      </c>
      <c r="C20" s="130">
        <f>'9'!C20</f>
        <v>0</v>
      </c>
      <c r="D20" s="478"/>
      <c r="E20" s="479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480"/>
      <c r="U20" s="105"/>
      <c r="V20" s="481"/>
      <c r="W20" s="105"/>
      <c r="X20" s="105"/>
      <c r="Y20" s="105"/>
      <c r="Z20" s="105"/>
      <c r="AA20" s="105"/>
      <c r="AB20" s="105"/>
      <c r="AC20" s="105"/>
      <c r="AD20" s="480"/>
      <c r="AE20" s="105"/>
      <c r="AF20" s="480"/>
      <c r="AG20" s="105"/>
    </row>
    <row r="21" spans="1:33" x14ac:dyDescent="0.25">
      <c r="A21" s="556">
        <v>13</v>
      </c>
      <c r="B21" s="130">
        <f>'9'!B21</f>
        <v>0</v>
      </c>
      <c r="C21" s="130">
        <f>'9'!C21</f>
        <v>0</v>
      </c>
      <c r="D21" s="478"/>
      <c r="E21" s="479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480"/>
      <c r="U21" s="105"/>
      <c r="V21" s="481"/>
      <c r="W21" s="105"/>
      <c r="X21" s="105"/>
      <c r="Y21" s="105"/>
      <c r="Z21" s="105"/>
      <c r="AA21" s="105"/>
      <c r="AB21" s="105"/>
      <c r="AC21" s="105"/>
      <c r="AD21" s="480"/>
      <c r="AE21" s="105"/>
      <c r="AF21" s="480"/>
      <c r="AG21" s="105"/>
    </row>
    <row r="22" spans="1:33" x14ac:dyDescent="0.25">
      <c r="A22" s="556">
        <v>14</v>
      </c>
      <c r="B22" s="130">
        <f>'9'!B22</f>
        <v>0</v>
      </c>
      <c r="C22" s="130">
        <f>'9'!C22</f>
        <v>0</v>
      </c>
      <c r="D22" s="478"/>
      <c r="E22" s="479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480"/>
      <c r="U22" s="105"/>
      <c r="V22" s="481"/>
      <c r="W22" s="105"/>
      <c r="X22" s="105"/>
      <c r="Y22" s="105"/>
      <c r="Z22" s="105"/>
      <c r="AA22" s="105"/>
      <c r="AB22" s="105"/>
      <c r="AC22" s="105"/>
      <c r="AD22" s="480"/>
      <c r="AE22" s="105"/>
      <c r="AF22" s="480"/>
      <c r="AG22" s="105"/>
    </row>
    <row r="23" spans="1:33" x14ac:dyDescent="0.25">
      <c r="A23" s="556">
        <v>15</v>
      </c>
      <c r="B23" s="130">
        <f>'9'!B23</f>
        <v>0</v>
      </c>
      <c r="C23" s="130">
        <f>'9'!C23</f>
        <v>0</v>
      </c>
      <c r="D23" s="478"/>
      <c r="E23" s="479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480"/>
      <c r="U23" s="105"/>
      <c r="V23" s="481"/>
      <c r="W23" s="105"/>
      <c r="X23" s="105"/>
      <c r="Y23" s="105"/>
      <c r="Z23" s="105"/>
      <c r="AA23" s="105"/>
      <c r="AB23" s="105"/>
      <c r="AC23" s="105"/>
      <c r="AD23" s="480"/>
      <c r="AE23" s="105"/>
      <c r="AF23" s="480"/>
      <c r="AG23" s="105"/>
    </row>
    <row r="24" spans="1:33" x14ac:dyDescent="0.25">
      <c r="A24" s="556">
        <v>16</v>
      </c>
      <c r="B24" s="130">
        <f>'9'!B24</f>
        <v>0</v>
      </c>
      <c r="C24" s="130">
        <f>'9'!C24</f>
        <v>0</v>
      </c>
      <c r="D24" s="478"/>
      <c r="E24" s="479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480"/>
      <c r="U24" s="105"/>
      <c r="V24" s="481"/>
      <c r="W24" s="105"/>
      <c r="X24" s="105"/>
      <c r="Y24" s="105"/>
      <c r="Z24" s="105"/>
      <c r="AA24" s="105"/>
      <c r="AB24" s="105"/>
      <c r="AC24" s="105"/>
      <c r="AD24" s="480"/>
      <c r="AE24" s="105"/>
      <c r="AF24" s="480"/>
      <c r="AG24" s="105"/>
    </row>
    <row r="25" spans="1:33" x14ac:dyDescent="0.25">
      <c r="A25" s="556">
        <v>17</v>
      </c>
      <c r="B25" s="130">
        <f>'9'!B25</f>
        <v>0</v>
      </c>
      <c r="C25" s="130">
        <f>'9'!C25</f>
        <v>0</v>
      </c>
      <c r="D25" s="478"/>
      <c r="E25" s="479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480"/>
      <c r="U25" s="105"/>
      <c r="V25" s="481"/>
      <c r="W25" s="105"/>
      <c r="X25" s="105"/>
      <c r="Y25" s="105"/>
      <c r="Z25" s="105"/>
      <c r="AA25" s="105"/>
      <c r="AB25" s="105"/>
      <c r="AC25" s="105"/>
      <c r="AD25" s="480"/>
      <c r="AE25" s="105"/>
      <c r="AF25" s="480"/>
      <c r="AG25" s="105"/>
    </row>
    <row r="26" spans="1:33" x14ac:dyDescent="0.25">
      <c r="A26" s="556">
        <v>18</v>
      </c>
      <c r="B26" s="130">
        <f>'9'!B26</f>
        <v>0</v>
      </c>
      <c r="C26" s="130">
        <f>'9'!C26</f>
        <v>0</v>
      </c>
      <c r="D26" s="478"/>
      <c r="E26" s="479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480"/>
      <c r="U26" s="105"/>
      <c r="V26" s="481"/>
      <c r="W26" s="105"/>
      <c r="X26" s="105"/>
      <c r="Y26" s="105"/>
      <c r="Z26" s="105"/>
      <c r="AA26" s="105"/>
      <c r="AB26" s="105"/>
      <c r="AC26" s="105"/>
      <c r="AD26" s="480"/>
      <c r="AE26" s="105"/>
      <c r="AF26" s="480"/>
      <c r="AG26" s="105"/>
    </row>
    <row r="27" spans="1:33" x14ac:dyDescent="0.25">
      <c r="A27" s="556">
        <v>19</v>
      </c>
      <c r="B27" s="130">
        <f>'9'!B27</f>
        <v>0</v>
      </c>
      <c r="C27" s="130">
        <f>'9'!C27</f>
        <v>0</v>
      </c>
      <c r="D27" s="478"/>
      <c r="E27" s="479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480"/>
      <c r="U27" s="105"/>
      <c r="V27" s="481"/>
      <c r="W27" s="105"/>
      <c r="X27" s="105"/>
      <c r="Y27" s="105"/>
      <c r="Z27" s="105"/>
      <c r="AA27" s="105"/>
      <c r="AB27" s="105"/>
      <c r="AC27" s="105"/>
      <c r="AD27" s="480"/>
      <c r="AE27" s="105"/>
      <c r="AF27" s="480"/>
      <c r="AG27" s="105"/>
    </row>
    <row r="28" spans="1:33" x14ac:dyDescent="0.25">
      <c r="A28" s="556">
        <v>20</v>
      </c>
      <c r="B28" s="130">
        <f>'9'!B28</f>
        <v>0</v>
      </c>
      <c r="C28" s="130">
        <f>'9'!C28</f>
        <v>0</v>
      </c>
      <c r="D28" s="478"/>
      <c r="E28" s="479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480"/>
      <c r="U28" s="105"/>
      <c r="V28" s="481"/>
      <c r="W28" s="105"/>
      <c r="X28" s="105"/>
      <c r="Y28" s="105"/>
      <c r="Z28" s="105"/>
      <c r="AA28" s="105"/>
      <c r="AB28" s="105"/>
      <c r="AC28" s="105"/>
      <c r="AD28" s="480"/>
      <c r="AE28" s="105"/>
      <c r="AF28" s="480"/>
      <c r="AG28" s="105"/>
    </row>
    <row r="29" spans="1:33" x14ac:dyDescent="0.25">
      <c r="A29" s="556"/>
      <c r="B29" s="72"/>
      <c r="C29" s="72"/>
      <c r="D29" s="482"/>
      <c r="E29" s="483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480"/>
      <c r="U29" s="105"/>
      <c r="V29" s="481"/>
      <c r="W29" s="105"/>
      <c r="X29" s="105"/>
      <c r="Y29" s="105"/>
      <c r="Z29" s="105"/>
      <c r="AA29" s="105"/>
      <c r="AB29" s="105"/>
      <c r="AC29" s="105"/>
      <c r="AD29" s="480"/>
      <c r="AE29" s="105"/>
      <c r="AF29" s="480"/>
      <c r="AG29" s="105"/>
    </row>
    <row r="30" spans="1:33" x14ac:dyDescent="0.25">
      <c r="A30" s="556"/>
      <c r="B30" s="72"/>
      <c r="C30" s="72"/>
      <c r="D30" s="482"/>
      <c r="E30" s="483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480"/>
      <c r="U30" s="105"/>
      <c r="V30" s="481"/>
      <c r="W30" s="105"/>
      <c r="X30" s="105"/>
      <c r="Y30" s="105"/>
      <c r="Z30" s="105"/>
      <c r="AA30" s="105"/>
      <c r="AB30" s="105"/>
      <c r="AC30" s="105"/>
      <c r="AD30" s="480"/>
      <c r="AE30" s="105"/>
      <c r="AF30" s="480"/>
      <c r="AG30" s="105"/>
    </row>
    <row r="31" spans="1:33" x14ac:dyDescent="0.25">
      <c r="A31" s="556"/>
      <c r="B31" s="72"/>
      <c r="C31" s="72"/>
      <c r="D31" s="482"/>
      <c r="E31" s="483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480"/>
      <c r="U31" s="105"/>
      <c r="V31" s="481"/>
      <c r="W31" s="105"/>
      <c r="X31" s="105"/>
      <c r="Y31" s="105"/>
      <c r="Z31" s="105"/>
      <c r="AA31" s="105"/>
      <c r="AB31" s="105"/>
      <c r="AC31" s="105"/>
      <c r="AD31" s="480"/>
      <c r="AE31" s="105"/>
      <c r="AF31" s="480"/>
      <c r="AG31" s="105"/>
    </row>
    <row r="32" spans="1:33" x14ac:dyDescent="0.25">
      <c r="A32" s="556"/>
      <c r="B32" s="72"/>
      <c r="C32" s="72"/>
      <c r="D32" s="482"/>
      <c r="E32" s="483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480"/>
      <c r="U32" s="105"/>
      <c r="V32" s="481"/>
      <c r="W32" s="105"/>
      <c r="X32" s="105"/>
      <c r="Y32" s="105"/>
      <c r="Z32" s="105"/>
      <c r="AA32" s="105"/>
      <c r="AB32" s="105"/>
      <c r="AC32" s="105"/>
      <c r="AD32" s="480"/>
      <c r="AE32" s="105"/>
      <c r="AF32" s="480"/>
      <c r="AG32" s="105"/>
    </row>
    <row r="33" spans="1:33" ht="15.75" x14ac:dyDescent="0.25">
      <c r="A33" s="564" t="s">
        <v>484</v>
      </c>
      <c r="B33" s="565"/>
      <c r="C33" s="566"/>
      <c r="D33" s="484">
        <f>SUM(D9:D32)</f>
        <v>0</v>
      </c>
      <c r="E33" s="485">
        <f>SUM(E9:E32)</f>
        <v>0</v>
      </c>
      <c r="F33" s="486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480"/>
      <c r="U33" s="105"/>
      <c r="V33" s="481"/>
      <c r="W33" s="105"/>
      <c r="X33" s="105"/>
      <c r="Y33" s="105"/>
      <c r="Z33" s="105"/>
      <c r="AA33" s="105"/>
      <c r="AB33" s="105"/>
      <c r="AC33" s="105"/>
      <c r="AD33" s="480"/>
      <c r="AE33" s="105"/>
      <c r="AF33" s="480"/>
      <c r="AG33" s="105"/>
    </row>
    <row r="34" spans="1:33" ht="16.5" thickBot="1" x14ac:dyDescent="0.3">
      <c r="A34" s="355" t="s">
        <v>865</v>
      </c>
      <c r="B34" s="436"/>
      <c r="C34" s="436"/>
      <c r="D34" s="487"/>
      <c r="E34" s="488" t="e">
        <f>E33/D33*100000</f>
        <v>#DIV/0!</v>
      </c>
      <c r="F34" s="486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480"/>
      <c r="U34" s="105"/>
      <c r="V34" s="481"/>
      <c r="W34" s="105"/>
      <c r="X34" s="105"/>
      <c r="Y34" s="105"/>
      <c r="Z34" s="105"/>
      <c r="AA34" s="105"/>
      <c r="AB34" s="105"/>
      <c r="AC34" s="105"/>
      <c r="AD34" s="480"/>
      <c r="AE34" s="105"/>
      <c r="AF34" s="480"/>
      <c r="AG34" s="105"/>
    </row>
    <row r="35" spans="1:33" ht="18" x14ac:dyDescent="0.25">
      <c r="A35" s="104"/>
      <c r="B35" s="489"/>
      <c r="C35" s="489"/>
      <c r="D35" s="489"/>
      <c r="E35" s="489"/>
      <c r="F35" s="490"/>
    </row>
    <row r="36" spans="1:33" x14ac:dyDescent="0.25">
      <c r="A36" s="727" t="s">
        <v>411</v>
      </c>
      <c r="B36" s="727"/>
      <c r="C36" s="727"/>
      <c r="D36" s="727"/>
      <c r="E36" s="727"/>
    </row>
    <row r="37" spans="1:33" x14ac:dyDescent="0.25">
      <c r="A37" s="727" t="s">
        <v>866</v>
      </c>
      <c r="B37" s="727"/>
      <c r="C37" s="727"/>
      <c r="D37" s="727"/>
      <c r="E37" s="727"/>
    </row>
    <row r="40" spans="1:33" x14ac:dyDescent="0.25">
      <c r="E40" s="491"/>
    </row>
  </sheetData>
  <mergeCells count="2">
    <mergeCell ref="A3:E3"/>
    <mergeCell ref="G7:I7"/>
  </mergeCells>
  <printOptions horizontalCentered="1"/>
  <pageMargins left="1.05" right="0.9" top="1.1499999999999999" bottom="0.9" header="0" footer="0"/>
  <pageSetup paperSize="9" scale="7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BF675-E7BC-4902-A01A-DDD1065AA41B}">
  <sheetPr codeName="Sheet29">
    <tabColor rgb="FF92D050"/>
    <pageSetUpPr fitToPage="1"/>
  </sheetPr>
  <dimension ref="A1:O27"/>
  <sheetViews>
    <sheetView zoomScale="77" workbookViewId="0">
      <selection activeCell="D4" sqref="D4"/>
    </sheetView>
  </sheetViews>
  <sheetFormatPr defaultColWidth="9.140625" defaultRowHeight="15" x14ac:dyDescent="0.25"/>
  <cols>
    <col min="1" max="1" width="5.7109375" style="70" customWidth="1"/>
    <col min="2" max="2" width="40.7109375" style="70" customWidth="1"/>
    <col min="3" max="5" width="30.7109375" style="70" customWidth="1"/>
    <col min="6" max="7" width="20.7109375" style="70" customWidth="1"/>
    <col min="8" max="256" width="9.140625" style="70"/>
    <col min="257" max="257" width="5.7109375" style="70" customWidth="1"/>
    <col min="258" max="258" width="40.7109375" style="70" customWidth="1"/>
    <col min="259" max="261" width="30.7109375" style="70" customWidth="1"/>
    <col min="262" max="263" width="20.7109375" style="70" customWidth="1"/>
    <col min="264" max="512" width="9.140625" style="70"/>
    <col min="513" max="513" width="5.7109375" style="70" customWidth="1"/>
    <col min="514" max="514" width="40.7109375" style="70" customWidth="1"/>
    <col min="515" max="517" width="30.7109375" style="70" customWidth="1"/>
    <col min="518" max="519" width="20.7109375" style="70" customWidth="1"/>
    <col min="520" max="768" width="9.140625" style="70"/>
    <col min="769" max="769" width="5.7109375" style="70" customWidth="1"/>
    <col min="770" max="770" width="40.7109375" style="70" customWidth="1"/>
    <col min="771" max="773" width="30.7109375" style="70" customWidth="1"/>
    <col min="774" max="775" width="20.7109375" style="70" customWidth="1"/>
    <col min="776" max="1024" width="9.140625" style="70"/>
    <col min="1025" max="1025" width="5.7109375" style="70" customWidth="1"/>
    <col min="1026" max="1026" width="40.7109375" style="70" customWidth="1"/>
    <col min="1027" max="1029" width="30.7109375" style="70" customWidth="1"/>
    <col min="1030" max="1031" width="20.7109375" style="70" customWidth="1"/>
    <col min="1032" max="1280" width="9.140625" style="70"/>
    <col min="1281" max="1281" width="5.7109375" style="70" customWidth="1"/>
    <col min="1282" max="1282" width="40.7109375" style="70" customWidth="1"/>
    <col min="1283" max="1285" width="30.7109375" style="70" customWidth="1"/>
    <col min="1286" max="1287" width="20.7109375" style="70" customWidth="1"/>
    <col min="1288" max="1536" width="9.140625" style="70"/>
    <col min="1537" max="1537" width="5.7109375" style="70" customWidth="1"/>
    <col min="1538" max="1538" width="40.7109375" style="70" customWidth="1"/>
    <col min="1539" max="1541" width="30.7109375" style="70" customWidth="1"/>
    <col min="1542" max="1543" width="20.7109375" style="70" customWidth="1"/>
    <col min="1544" max="1792" width="9.140625" style="70"/>
    <col min="1793" max="1793" width="5.7109375" style="70" customWidth="1"/>
    <col min="1794" max="1794" width="40.7109375" style="70" customWidth="1"/>
    <col min="1795" max="1797" width="30.7109375" style="70" customWidth="1"/>
    <col min="1798" max="1799" width="20.7109375" style="70" customWidth="1"/>
    <col min="1800" max="2048" width="9.140625" style="70"/>
    <col min="2049" max="2049" width="5.7109375" style="70" customWidth="1"/>
    <col min="2050" max="2050" width="40.7109375" style="70" customWidth="1"/>
    <col min="2051" max="2053" width="30.7109375" style="70" customWidth="1"/>
    <col min="2054" max="2055" width="20.7109375" style="70" customWidth="1"/>
    <col min="2056" max="2304" width="9.140625" style="70"/>
    <col min="2305" max="2305" width="5.7109375" style="70" customWidth="1"/>
    <col min="2306" max="2306" width="40.7109375" style="70" customWidth="1"/>
    <col min="2307" max="2309" width="30.7109375" style="70" customWidth="1"/>
    <col min="2310" max="2311" width="20.7109375" style="70" customWidth="1"/>
    <col min="2312" max="2560" width="9.140625" style="70"/>
    <col min="2561" max="2561" width="5.7109375" style="70" customWidth="1"/>
    <col min="2562" max="2562" width="40.7109375" style="70" customWidth="1"/>
    <col min="2563" max="2565" width="30.7109375" style="70" customWidth="1"/>
    <col min="2566" max="2567" width="20.7109375" style="70" customWidth="1"/>
    <col min="2568" max="2816" width="9.140625" style="70"/>
    <col min="2817" max="2817" width="5.7109375" style="70" customWidth="1"/>
    <col min="2818" max="2818" width="40.7109375" style="70" customWidth="1"/>
    <col min="2819" max="2821" width="30.7109375" style="70" customWidth="1"/>
    <col min="2822" max="2823" width="20.7109375" style="70" customWidth="1"/>
    <col min="2824" max="3072" width="9.140625" style="70"/>
    <col min="3073" max="3073" width="5.7109375" style="70" customWidth="1"/>
    <col min="3074" max="3074" width="40.7109375" style="70" customWidth="1"/>
    <col min="3075" max="3077" width="30.7109375" style="70" customWidth="1"/>
    <col min="3078" max="3079" width="20.7109375" style="70" customWidth="1"/>
    <col min="3080" max="3328" width="9.140625" style="70"/>
    <col min="3329" max="3329" width="5.7109375" style="70" customWidth="1"/>
    <col min="3330" max="3330" width="40.7109375" style="70" customWidth="1"/>
    <col min="3331" max="3333" width="30.7109375" style="70" customWidth="1"/>
    <col min="3334" max="3335" width="20.7109375" style="70" customWidth="1"/>
    <col min="3336" max="3584" width="9.140625" style="70"/>
    <col min="3585" max="3585" width="5.7109375" style="70" customWidth="1"/>
    <col min="3586" max="3586" width="40.7109375" style="70" customWidth="1"/>
    <col min="3587" max="3589" width="30.7109375" style="70" customWidth="1"/>
    <col min="3590" max="3591" width="20.7109375" style="70" customWidth="1"/>
    <col min="3592" max="3840" width="9.140625" style="70"/>
    <col min="3841" max="3841" width="5.7109375" style="70" customWidth="1"/>
    <col min="3842" max="3842" width="40.7109375" style="70" customWidth="1"/>
    <col min="3843" max="3845" width="30.7109375" style="70" customWidth="1"/>
    <col min="3846" max="3847" width="20.7109375" style="70" customWidth="1"/>
    <col min="3848" max="4096" width="9.140625" style="70"/>
    <col min="4097" max="4097" width="5.7109375" style="70" customWidth="1"/>
    <col min="4098" max="4098" width="40.7109375" style="70" customWidth="1"/>
    <col min="4099" max="4101" width="30.7109375" style="70" customWidth="1"/>
    <col min="4102" max="4103" width="20.7109375" style="70" customWidth="1"/>
    <col min="4104" max="4352" width="9.140625" style="70"/>
    <col min="4353" max="4353" width="5.7109375" style="70" customWidth="1"/>
    <col min="4354" max="4354" width="40.7109375" style="70" customWidth="1"/>
    <col min="4355" max="4357" width="30.7109375" style="70" customWidth="1"/>
    <col min="4358" max="4359" width="20.7109375" style="70" customWidth="1"/>
    <col min="4360" max="4608" width="9.140625" style="70"/>
    <col min="4609" max="4609" width="5.7109375" style="70" customWidth="1"/>
    <col min="4610" max="4610" width="40.7109375" style="70" customWidth="1"/>
    <col min="4611" max="4613" width="30.7109375" style="70" customWidth="1"/>
    <col min="4614" max="4615" width="20.7109375" style="70" customWidth="1"/>
    <col min="4616" max="4864" width="9.140625" style="70"/>
    <col min="4865" max="4865" width="5.7109375" style="70" customWidth="1"/>
    <col min="4866" max="4866" width="40.7109375" style="70" customWidth="1"/>
    <col min="4867" max="4869" width="30.7109375" style="70" customWidth="1"/>
    <col min="4870" max="4871" width="20.7109375" style="70" customWidth="1"/>
    <col min="4872" max="5120" width="9.140625" style="70"/>
    <col min="5121" max="5121" width="5.7109375" style="70" customWidth="1"/>
    <col min="5122" max="5122" width="40.7109375" style="70" customWidth="1"/>
    <col min="5123" max="5125" width="30.7109375" style="70" customWidth="1"/>
    <col min="5126" max="5127" width="20.7109375" style="70" customWidth="1"/>
    <col min="5128" max="5376" width="9.140625" style="70"/>
    <col min="5377" max="5377" width="5.7109375" style="70" customWidth="1"/>
    <col min="5378" max="5378" width="40.7109375" style="70" customWidth="1"/>
    <col min="5379" max="5381" width="30.7109375" style="70" customWidth="1"/>
    <col min="5382" max="5383" width="20.7109375" style="70" customWidth="1"/>
    <col min="5384" max="5632" width="9.140625" style="70"/>
    <col min="5633" max="5633" width="5.7109375" style="70" customWidth="1"/>
    <col min="5634" max="5634" width="40.7109375" style="70" customWidth="1"/>
    <col min="5635" max="5637" width="30.7109375" style="70" customWidth="1"/>
    <col min="5638" max="5639" width="20.7109375" style="70" customWidth="1"/>
    <col min="5640" max="5888" width="9.140625" style="70"/>
    <col min="5889" max="5889" width="5.7109375" style="70" customWidth="1"/>
    <col min="5890" max="5890" width="40.7109375" style="70" customWidth="1"/>
    <col min="5891" max="5893" width="30.7109375" style="70" customWidth="1"/>
    <col min="5894" max="5895" width="20.7109375" style="70" customWidth="1"/>
    <col min="5896" max="6144" width="9.140625" style="70"/>
    <col min="6145" max="6145" width="5.7109375" style="70" customWidth="1"/>
    <col min="6146" max="6146" width="40.7109375" style="70" customWidth="1"/>
    <col min="6147" max="6149" width="30.7109375" style="70" customWidth="1"/>
    <col min="6150" max="6151" width="20.7109375" style="70" customWidth="1"/>
    <col min="6152" max="6400" width="9.140625" style="70"/>
    <col min="6401" max="6401" width="5.7109375" style="70" customWidth="1"/>
    <col min="6402" max="6402" width="40.7109375" style="70" customWidth="1"/>
    <col min="6403" max="6405" width="30.7109375" style="70" customWidth="1"/>
    <col min="6406" max="6407" width="20.7109375" style="70" customWidth="1"/>
    <col min="6408" max="6656" width="9.140625" style="70"/>
    <col min="6657" max="6657" width="5.7109375" style="70" customWidth="1"/>
    <col min="6658" max="6658" width="40.7109375" style="70" customWidth="1"/>
    <col min="6659" max="6661" width="30.7109375" style="70" customWidth="1"/>
    <col min="6662" max="6663" width="20.7109375" style="70" customWidth="1"/>
    <col min="6664" max="6912" width="9.140625" style="70"/>
    <col min="6913" max="6913" width="5.7109375" style="70" customWidth="1"/>
    <col min="6914" max="6914" width="40.7109375" style="70" customWidth="1"/>
    <col min="6915" max="6917" width="30.7109375" style="70" customWidth="1"/>
    <col min="6918" max="6919" width="20.7109375" style="70" customWidth="1"/>
    <col min="6920" max="7168" width="9.140625" style="70"/>
    <col min="7169" max="7169" width="5.7109375" style="70" customWidth="1"/>
    <col min="7170" max="7170" width="40.7109375" style="70" customWidth="1"/>
    <col min="7171" max="7173" width="30.7109375" style="70" customWidth="1"/>
    <col min="7174" max="7175" width="20.7109375" style="70" customWidth="1"/>
    <col min="7176" max="7424" width="9.140625" style="70"/>
    <col min="7425" max="7425" width="5.7109375" style="70" customWidth="1"/>
    <col min="7426" max="7426" width="40.7109375" style="70" customWidth="1"/>
    <col min="7427" max="7429" width="30.7109375" style="70" customWidth="1"/>
    <col min="7430" max="7431" width="20.7109375" style="70" customWidth="1"/>
    <col min="7432" max="7680" width="9.140625" style="70"/>
    <col min="7681" max="7681" width="5.7109375" style="70" customWidth="1"/>
    <col min="7682" max="7682" width="40.7109375" style="70" customWidth="1"/>
    <col min="7683" max="7685" width="30.7109375" style="70" customWidth="1"/>
    <col min="7686" max="7687" width="20.7109375" style="70" customWidth="1"/>
    <col min="7688" max="7936" width="9.140625" style="70"/>
    <col min="7937" max="7937" width="5.7109375" style="70" customWidth="1"/>
    <col min="7938" max="7938" width="40.7109375" style="70" customWidth="1"/>
    <col min="7939" max="7941" width="30.7109375" style="70" customWidth="1"/>
    <col min="7942" max="7943" width="20.7109375" style="70" customWidth="1"/>
    <col min="7944" max="8192" width="9.140625" style="70"/>
    <col min="8193" max="8193" width="5.7109375" style="70" customWidth="1"/>
    <col min="8194" max="8194" width="40.7109375" style="70" customWidth="1"/>
    <col min="8195" max="8197" width="30.7109375" style="70" customWidth="1"/>
    <col min="8198" max="8199" width="20.7109375" style="70" customWidth="1"/>
    <col min="8200" max="8448" width="9.140625" style="70"/>
    <col min="8449" max="8449" width="5.7109375" style="70" customWidth="1"/>
    <col min="8450" max="8450" width="40.7109375" style="70" customWidth="1"/>
    <col min="8451" max="8453" width="30.7109375" style="70" customWidth="1"/>
    <col min="8454" max="8455" width="20.7109375" style="70" customWidth="1"/>
    <col min="8456" max="8704" width="9.140625" style="70"/>
    <col min="8705" max="8705" width="5.7109375" style="70" customWidth="1"/>
    <col min="8706" max="8706" width="40.7109375" style="70" customWidth="1"/>
    <col min="8707" max="8709" width="30.7109375" style="70" customWidth="1"/>
    <col min="8710" max="8711" width="20.7109375" style="70" customWidth="1"/>
    <col min="8712" max="8960" width="9.140625" style="70"/>
    <col min="8961" max="8961" width="5.7109375" style="70" customWidth="1"/>
    <col min="8962" max="8962" width="40.7109375" style="70" customWidth="1"/>
    <col min="8963" max="8965" width="30.7109375" style="70" customWidth="1"/>
    <col min="8966" max="8967" width="20.7109375" style="70" customWidth="1"/>
    <col min="8968" max="9216" width="9.140625" style="70"/>
    <col min="9217" max="9217" width="5.7109375" style="70" customWidth="1"/>
    <col min="9218" max="9218" width="40.7109375" style="70" customWidth="1"/>
    <col min="9219" max="9221" width="30.7109375" style="70" customWidth="1"/>
    <col min="9222" max="9223" width="20.7109375" style="70" customWidth="1"/>
    <col min="9224" max="9472" width="9.140625" style="70"/>
    <col min="9473" max="9473" width="5.7109375" style="70" customWidth="1"/>
    <col min="9474" max="9474" width="40.7109375" style="70" customWidth="1"/>
    <col min="9475" max="9477" width="30.7109375" style="70" customWidth="1"/>
    <col min="9478" max="9479" width="20.7109375" style="70" customWidth="1"/>
    <col min="9480" max="9728" width="9.140625" style="70"/>
    <col min="9729" max="9729" width="5.7109375" style="70" customWidth="1"/>
    <col min="9730" max="9730" width="40.7109375" style="70" customWidth="1"/>
    <col min="9731" max="9733" width="30.7109375" style="70" customWidth="1"/>
    <col min="9734" max="9735" width="20.7109375" style="70" customWidth="1"/>
    <col min="9736" max="9984" width="9.140625" style="70"/>
    <col min="9985" max="9985" width="5.7109375" style="70" customWidth="1"/>
    <col min="9986" max="9986" width="40.7109375" style="70" customWidth="1"/>
    <col min="9987" max="9989" width="30.7109375" style="70" customWidth="1"/>
    <col min="9990" max="9991" width="20.7109375" style="70" customWidth="1"/>
    <col min="9992" max="10240" width="9.140625" style="70"/>
    <col min="10241" max="10241" width="5.7109375" style="70" customWidth="1"/>
    <col min="10242" max="10242" width="40.7109375" style="70" customWidth="1"/>
    <col min="10243" max="10245" width="30.7109375" style="70" customWidth="1"/>
    <col min="10246" max="10247" width="20.7109375" style="70" customWidth="1"/>
    <col min="10248" max="10496" width="9.140625" style="70"/>
    <col min="10497" max="10497" width="5.7109375" style="70" customWidth="1"/>
    <col min="10498" max="10498" width="40.7109375" style="70" customWidth="1"/>
    <col min="10499" max="10501" width="30.7109375" style="70" customWidth="1"/>
    <col min="10502" max="10503" width="20.7109375" style="70" customWidth="1"/>
    <col min="10504" max="10752" width="9.140625" style="70"/>
    <col min="10753" max="10753" width="5.7109375" style="70" customWidth="1"/>
    <col min="10754" max="10754" width="40.7109375" style="70" customWidth="1"/>
    <col min="10755" max="10757" width="30.7109375" style="70" customWidth="1"/>
    <col min="10758" max="10759" width="20.7109375" style="70" customWidth="1"/>
    <col min="10760" max="11008" width="9.140625" style="70"/>
    <col min="11009" max="11009" width="5.7109375" style="70" customWidth="1"/>
    <col min="11010" max="11010" width="40.7109375" style="70" customWidth="1"/>
    <col min="11011" max="11013" width="30.7109375" style="70" customWidth="1"/>
    <col min="11014" max="11015" width="20.7109375" style="70" customWidth="1"/>
    <col min="11016" max="11264" width="9.140625" style="70"/>
    <col min="11265" max="11265" width="5.7109375" style="70" customWidth="1"/>
    <col min="11266" max="11266" width="40.7109375" style="70" customWidth="1"/>
    <col min="11267" max="11269" width="30.7109375" style="70" customWidth="1"/>
    <col min="11270" max="11271" width="20.7109375" style="70" customWidth="1"/>
    <col min="11272" max="11520" width="9.140625" style="70"/>
    <col min="11521" max="11521" width="5.7109375" style="70" customWidth="1"/>
    <col min="11522" max="11522" width="40.7109375" style="70" customWidth="1"/>
    <col min="11523" max="11525" width="30.7109375" style="70" customWidth="1"/>
    <col min="11526" max="11527" width="20.7109375" style="70" customWidth="1"/>
    <col min="11528" max="11776" width="9.140625" style="70"/>
    <col min="11777" max="11777" width="5.7109375" style="70" customWidth="1"/>
    <col min="11778" max="11778" width="40.7109375" style="70" customWidth="1"/>
    <col min="11779" max="11781" width="30.7109375" style="70" customWidth="1"/>
    <col min="11782" max="11783" width="20.7109375" style="70" customWidth="1"/>
    <col min="11784" max="12032" width="9.140625" style="70"/>
    <col min="12033" max="12033" width="5.7109375" style="70" customWidth="1"/>
    <col min="12034" max="12034" width="40.7109375" style="70" customWidth="1"/>
    <col min="12035" max="12037" width="30.7109375" style="70" customWidth="1"/>
    <col min="12038" max="12039" width="20.7109375" style="70" customWidth="1"/>
    <col min="12040" max="12288" width="9.140625" style="70"/>
    <col min="12289" max="12289" width="5.7109375" style="70" customWidth="1"/>
    <col min="12290" max="12290" width="40.7109375" style="70" customWidth="1"/>
    <col min="12291" max="12293" width="30.7109375" style="70" customWidth="1"/>
    <col min="12294" max="12295" width="20.7109375" style="70" customWidth="1"/>
    <col min="12296" max="12544" width="9.140625" style="70"/>
    <col min="12545" max="12545" width="5.7109375" style="70" customWidth="1"/>
    <col min="12546" max="12546" width="40.7109375" style="70" customWidth="1"/>
    <col min="12547" max="12549" width="30.7109375" style="70" customWidth="1"/>
    <col min="12550" max="12551" width="20.7109375" style="70" customWidth="1"/>
    <col min="12552" max="12800" width="9.140625" style="70"/>
    <col min="12801" max="12801" width="5.7109375" style="70" customWidth="1"/>
    <col min="12802" max="12802" width="40.7109375" style="70" customWidth="1"/>
    <col min="12803" max="12805" width="30.7109375" style="70" customWidth="1"/>
    <col min="12806" max="12807" width="20.7109375" style="70" customWidth="1"/>
    <col min="12808" max="13056" width="9.140625" style="70"/>
    <col min="13057" max="13057" width="5.7109375" style="70" customWidth="1"/>
    <col min="13058" max="13058" width="40.7109375" style="70" customWidth="1"/>
    <col min="13059" max="13061" width="30.7109375" style="70" customWidth="1"/>
    <col min="13062" max="13063" width="20.7109375" style="70" customWidth="1"/>
    <col min="13064" max="13312" width="9.140625" style="70"/>
    <col min="13313" max="13313" width="5.7109375" style="70" customWidth="1"/>
    <col min="13314" max="13314" width="40.7109375" style="70" customWidth="1"/>
    <col min="13315" max="13317" width="30.7109375" style="70" customWidth="1"/>
    <col min="13318" max="13319" width="20.7109375" style="70" customWidth="1"/>
    <col min="13320" max="13568" width="9.140625" style="70"/>
    <col min="13569" max="13569" width="5.7109375" style="70" customWidth="1"/>
    <col min="13570" max="13570" width="40.7109375" style="70" customWidth="1"/>
    <col min="13571" max="13573" width="30.7109375" style="70" customWidth="1"/>
    <col min="13574" max="13575" width="20.7109375" style="70" customWidth="1"/>
    <col min="13576" max="13824" width="9.140625" style="70"/>
    <col min="13825" max="13825" width="5.7109375" style="70" customWidth="1"/>
    <col min="13826" max="13826" width="40.7109375" style="70" customWidth="1"/>
    <col min="13827" max="13829" width="30.7109375" style="70" customWidth="1"/>
    <col min="13830" max="13831" width="20.7109375" style="70" customWidth="1"/>
    <col min="13832" max="14080" width="9.140625" style="70"/>
    <col min="14081" max="14081" width="5.7109375" style="70" customWidth="1"/>
    <col min="14082" max="14082" width="40.7109375" style="70" customWidth="1"/>
    <col min="14083" max="14085" width="30.7109375" style="70" customWidth="1"/>
    <col min="14086" max="14087" width="20.7109375" style="70" customWidth="1"/>
    <col min="14088" max="14336" width="9.140625" style="70"/>
    <col min="14337" max="14337" width="5.7109375" style="70" customWidth="1"/>
    <col min="14338" max="14338" width="40.7109375" style="70" customWidth="1"/>
    <col min="14339" max="14341" width="30.7109375" style="70" customWidth="1"/>
    <col min="14342" max="14343" width="20.7109375" style="70" customWidth="1"/>
    <col min="14344" max="14592" width="9.140625" style="70"/>
    <col min="14593" max="14593" width="5.7109375" style="70" customWidth="1"/>
    <col min="14594" max="14594" width="40.7109375" style="70" customWidth="1"/>
    <col min="14595" max="14597" width="30.7109375" style="70" customWidth="1"/>
    <col min="14598" max="14599" width="20.7109375" style="70" customWidth="1"/>
    <col min="14600" max="14848" width="9.140625" style="70"/>
    <col min="14849" max="14849" width="5.7109375" style="70" customWidth="1"/>
    <col min="14850" max="14850" width="40.7109375" style="70" customWidth="1"/>
    <col min="14851" max="14853" width="30.7109375" style="70" customWidth="1"/>
    <col min="14854" max="14855" width="20.7109375" style="70" customWidth="1"/>
    <col min="14856" max="15104" width="9.140625" style="70"/>
    <col min="15105" max="15105" width="5.7109375" style="70" customWidth="1"/>
    <col min="15106" max="15106" width="40.7109375" style="70" customWidth="1"/>
    <col min="15107" max="15109" width="30.7109375" style="70" customWidth="1"/>
    <col min="15110" max="15111" width="20.7109375" style="70" customWidth="1"/>
    <col min="15112" max="15360" width="9.140625" style="70"/>
    <col min="15361" max="15361" width="5.7109375" style="70" customWidth="1"/>
    <col min="15362" max="15362" width="40.7109375" style="70" customWidth="1"/>
    <col min="15363" max="15365" width="30.7109375" style="70" customWidth="1"/>
    <col min="15366" max="15367" width="20.7109375" style="70" customWidth="1"/>
    <col min="15368" max="15616" width="9.140625" style="70"/>
    <col min="15617" max="15617" width="5.7109375" style="70" customWidth="1"/>
    <col min="15618" max="15618" width="40.7109375" style="70" customWidth="1"/>
    <col min="15619" max="15621" width="30.7109375" style="70" customWidth="1"/>
    <col min="15622" max="15623" width="20.7109375" style="70" customWidth="1"/>
    <col min="15624" max="15872" width="9.140625" style="70"/>
    <col min="15873" max="15873" width="5.7109375" style="70" customWidth="1"/>
    <col min="15874" max="15874" width="40.7109375" style="70" customWidth="1"/>
    <col min="15875" max="15877" width="30.7109375" style="70" customWidth="1"/>
    <col min="15878" max="15879" width="20.7109375" style="70" customWidth="1"/>
    <col min="15880" max="16128" width="9.140625" style="70"/>
    <col min="16129" max="16129" width="5.7109375" style="70" customWidth="1"/>
    <col min="16130" max="16130" width="40.7109375" style="70" customWidth="1"/>
    <col min="16131" max="16133" width="30.7109375" style="70" customWidth="1"/>
    <col min="16134" max="16135" width="20.7109375" style="70" customWidth="1"/>
    <col min="16136" max="16384" width="9.140625" style="70"/>
  </cols>
  <sheetData>
    <row r="1" spans="1:15" ht="15.75" x14ac:dyDescent="0.2">
      <c r="A1" s="379" t="s">
        <v>390</v>
      </c>
      <c r="B1" s="147"/>
      <c r="C1" s="147"/>
      <c r="D1" s="147"/>
      <c r="E1" s="147"/>
      <c r="F1" s="554"/>
      <c r="G1" s="554"/>
      <c r="H1" s="554"/>
      <c r="I1" s="554"/>
      <c r="J1" s="554"/>
      <c r="K1" s="554"/>
      <c r="L1" s="554"/>
      <c r="M1" s="554"/>
      <c r="N1" s="554"/>
      <c r="O1" s="554"/>
    </row>
    <row r="2" spans="1:15" x14ac:dyDescent="0.2">
      <c r="A2" s="147"/>
      <c r="B2" s="147"/>
      <c r="C2" s="147"/>
      <c r="D2" s="147"/>
      <c r="E2" s="147"/>
      <c r="F2" s="554"/>
      <c r="G2" s="554"/>
      <c r="H2" s="554"/>
      <c r="I2" s="554"/>
      <c r="J2" s="554"/>
      <c r="K2" s="554"/>
      <c r="L2" s="554"/>
      <c r="M2" s="554"/>
      <c r="N2" s="554"/>
      <c r="O2" s="554"/>
    </row>
    <row r="3" spans="1:15" ht="15.75" x14ac:dyDescent="0.2">
      <c r="A3" s="1100" t="s">
        <v>391</v>
      </c>
      <c r="B3" s="1100"/>
      <c r="C3" s="1100"/>
      <c r="D3" s="1100"/>
      <c r="E3" s="1100"/>
      <c r="F3" s="554"/>
      <c r="G3" s="554"/>
      <c r="H3" s="554"/>
      <c r="I3" s="554"/>
      <c r="J3" s="554"/>
      <c r="K3" s="554"/>
      <c r="L3" s="554"/>
      <c r="M3" s="554"/>
      <c r="N3" s="554"/>
      <c r="O3" s="554"/>
    </row>
    <row r="4" spans="1:15" ht="15.75" x14ac:dyDescent="0.2">
      <c r="A4" s="222"/>
      <c r="B4" s="381"/>
      <c r="C4" s="587" t="str">
        <f>'1'!E5</f>
        <v>KABUPATEN/KOTA</v>
      </c>
      <c r="D4" s="588" t="str">
        <f>'1'!F5</f>
        <v>….......</v>
      </c>
      <c r="E4" s="582"/>
      <c r="F4" s="554"/>
      <c r="G4" s="554"/>
      <c r="H4" s="554"/>
      <c r="I4" s="554"/>
      <c r="J4" s="554"/>
      <c r="K4" s="554"/>
      <c r="L4" s="554"/>
      <c r="M4" s="554"/>
      <c r="N4" s="554"/>
      <c r="O4" s="554"/>
    </row>
    <row r="5" spans="1:15" ht="15.75" x14ac:dyDescent="0.2">
      <c r="A5" s="222"/>
      <c r="B5" s="381"/>
      <c r="C5" s="587" t="str">
        <f>'1'!E6</f>
        <v>TAHUN</v>
      </c>
      <c r="D5" s="588" t="str">
        <f>'1'!F6</f>
        <v>….......</v>
      </c>
      <c r="E5" s="582"/>
      <c r="F5" s="554"/>
      <c r="G5" s="554"/>
      <c r="H5" s="554"/>
      <c r="I5" s="554"/>
      <c r="J5" s="554"/>
      <c r="K5" s="554"/>
      <c r="L5" s="554"/>
      <c r="M5" s="554"/>
      <c r="N5" s="554"/>
      <c r="O5" s="554"/>
    </row>
    <row r="6" spans="1:15" ht="15.75" thickBot="1" x14ac:dyDescent="0.3">
      <c r="A6" s="148"/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</row>
    <row r="7" spans="1:15" ht="29.25" customHeight="1" x14ac:dyDescent="0.25">
      <c r="A7" s="1101" t="s">
        <v>2</v>
      </c>
      <c r="B7" s="1103" t="s">
        <v>328</v>
      </c>
      <c r="C7" s="1105" t="s">
        <v>256</v>
      </c>
      <c r="D7" s="1109" t="s">
        <v>1228</v>
      </c>
      <c r="E7" s="1110"/>
      <c r="F7" s="148"/>
      <c r="G7" s="148"/>
      <c r="H7" s="148"/>
      <c r="I7" s="148"/>
      <c r="J7" s="148"/>
      <c r="K7" s="148"/>
      <c r="L7" s="148"/>
      <c r="M7" s="148"/>
      <c r="N7" s="148"/>
      <c r="O7" s="148"/>
    </row>
    <row r="8" spans="1:15" ht="18.75" customHeight="1" x14ac:dyDescent="0.25">
      <c r="A8" s="1102"/>
      <c r="B8" s="1104"/>
      <c r="C8" s="1106"/>
      <c r="D8" s="825" t="s">
        <v>256</v>
      </c>
      <c r="E8" s="825" t="s">
        <v>27</v>
      </c>
      <c r="F8" s="148"/>
      <c r="G8" s="148"/>
      <c r="H8" s="148"/>
      <c r="I8" s="148"/>
      <c r="J8" s="148"/>
      <c r="K8" s="148"/>
      <c r="L8" s="148"/>
      <c r="M8" s="148"/>
      <c r="N8" s="148"/>
      <c r="O8" s="148"/>
    </row>
    <row r="9" spans="1:15" s="908" customFormat="1" ht="15" customHeight="1" x14ac:dyDescent="0.25">
      <c r="A9" s="822">
        <v>1</v>
      </c>
      <c r="B9" s="822">
        <v>2</v>
      </c>
      <c r="C9" s="912">
        <v>3</v>
      </c>
      <c r="D9" s="822">
        <v>4</v>
      </c>
      <c r="E9" s="822">
        <v>5</v>
      </c>
      <c r="F9" s="913"/>
      <c r="G9" s="913"/>
      <c r="H9" s="913"/>
      <c r="I9" s="913"/>
      <c r="J9" s="913"/>
      <c r="K9" s="913"/>
      <c r="L9" s="913"/>
      <c r="M9" s="913"/>
      <c r="N9" s="913"/>
      <c r="O9" s="913"/>
    </row>
    <row r="10" spans="1:15" ht="39.75" customHeight="1" x14ac:dyDescent="0.25">
      <c r="A10" s="149">
        <v>1</v>
      </c>
      <c r="B10" s="149" t="s">
        <v>329</v>
      </c>
      <c r="C10" s="150">
        <f>'4'!J11</f>
        <v>0</v>
      </c>
      <c r="D10" s="150"/>
      <c r="E10" s="151" t="e">
        <f>D10/C10*100</f>
        <v>#DIV/0!</v>
      </c>
      <c r="F10" s="148"/>
      <c r="G10" s="148"/>
      <c r="H10" s="148"/>
      <c r="I10" s="148"/>
      <c r="J10" s="148"/>
      <c r="K10" s="148"/>
      <c r="L10" s="148"/>
      <c r="M10" s="148"/>
      <c r="N10" s="148"/>
      <c r="O10" s="148"/>
    </row>
    <row r="11" spans="1:15" ht="39.75" customHeight="1" x14ac:dyDescent="0.25">
      <c r="A11" s="149">
        <v>2</v>
      </c>
      <c r="B11" s="149" t="s">
        <v>392</v>
      </c>
      <c r="C11" s="150">
        <f>'4'!J12</f>
        <v>0</v>
      </c>
      <c r="D11" s="150"/>
      <c r="E11" s="151" t="e">
        <f>D11/C11*100</f>
        <v>#DIV/0!</v>
      </c>
      <c r="F11" s="148"/>
      <c r="G11" s="148"/>
      <c r="H11" s="148"/>
      <c r="I11" s="148"/>
      <c r="J11" s="148"/>
      <c r="K11" s="148"/>
      <c r="L11" s="148"/>
      <c r="M11" s="148"/>
      <c r="N11" s="148"/>
      <c r="O11" s="148"/>
    </row>
    <row r="12" spans="1:15" ht="27.4" customHeight="1" x14ac:dyDescent="0.25">
      <c r="A12" s="152"/>
      <c r="B12" s="153"/>
      <c r="C12" s="154"/>
      <c r="D12" s="154"/>
      <c r="E12" s="151"/>
      <c r="F12" s="148"/>
      <c r="G12" s="148"/>
      <c r="H12" s="148"/>
      <c r="I12" s="148"/>
      <c r="J12" s="148"/>
      <c r="K12" s="148"/>
      <c r="L12" s="148"/>
      <c r="M12" s="148"/>
      <c r="N12" s="148"/>
      <c r="O12" s="148"/>
    </row>
    <row r="13" spans="1:15" ht="39.950000000000003" customHeight="1" thickBot="1" x14ac:dyDescent="0.3">
      <c r="A13" s="1107" t="s">
        <v>253</v>
      </c>
      <c r="B13" s="1108"/>
      <c r="C13" s="157">
        <f>SUM(C10:C11)</f>
        <v>0</v>
      </c>
      <c r="D13" s="157">
        <f>SUM(D10:D11)</f>
        <v>0</v>
      </c>
      <c r="E13" s="158" t="e">
        <f>D13/C13*100</f>
        <v>#DIV/0!</v>
      </c>
      <c r="F13" s="148"/>
      <c r="G13" s="148"/>
      <c r="H13" s="148"/>
      <c r="I13" s="148"/>
      <c r="J13" s="148"/>
      <c r="K13" s="148"/>
      <c r="L13" s="148"/>
      <c r="M13" s="148"/>
      <c r="N13" s="148"/>
      <c r="O13" s="148"/>
    </row>
    <row r="14" spans="1:15" ht="20.100000000000001" customHeight="1" x14ac:dyDescent="0.25">
      <c r="A14" s="148"/>
      <c r="B14" s="148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</row>
    <row r="15" spans="1:15" x14ac:dyDescent="0.25">
      <c r="A15" s="646" t="s">
        <v>388</v>
      </c>
      <c r="B15" s="646"/>
      <c r="C15" s="646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</row>
    <row r="16" spans="1:15" x14ac:dyDescent="0.25">
      <c r="A16" s="646"/>
      <c r="B16" s="646"/>
      <c r="C16" s="646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</row>
    <row r="17" spans="1:15" x14ac:dyDescent="0.25">
      <c r="A17" s="646"/>
      <c r="B17" s="646"/>
      <c r="C17" s="646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</row>
    <row r="18" spans="1:15" x14ac:dyDescent="0.25">
      <c r="A18" s="148"/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</row>
    <row r="19" spans="1:15" x14ac:dyDescent="0.25">
      <c r="A19" s="148"/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</row>
    <row r="20" spans="1:15" x14ac:dyDescent="0.25">
      <c r="A20" s="148"/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</row>
    <row r="21" spans="1:15" x14ac:dyDescent="0.25">
      <c r="A21" s="148"/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</row>
    <row r="22" spans="1:15" x14ac:dyDescent="0.25">
      <c r="A22" s="148"/>
      <c r="B22" s="148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</row>
    <row r="23" spans="1:15" x14ac:dyDescent="0.25">
      <c r="A23" s="148"/>
      <c r="B23" s="148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</row>
    <row r="24" spans="1:15" x14ac:dyDescent="0.25">
      <c r="A24" s="148"/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</row>
    <row r="25" spans="1:15" x14ac:dyDescent="0.25">
      <c r="A25" s="148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</row>
    <row r="26" spans="1:15" x14ac:dyDescent="0.25">
      <c r="A26" s="148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</row>
    <row r="27" spans="1:15" x14ac:dyDescent="0.25">
      <c r="A27" s="148"/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</row>
  </sheetData>
  <mergeCells count="6">
    <mergeCell ref="A3:E3"/>
    <mergeCell ref="A7:A8"/>
    <mergeCell ref="B7:B8"/>
    <mergeCell ref="C7:C8"/>
    <mergeCell ref="A13:B13"/>
    <mergeCell ref="D7:E7"/>
  </mergeCells>
  <printOptions horizontalCentered="1"/>
  <pageMargins left="1.7" right="0.9" top="1.1499999999999999" bottom="0.9" header="0" footer="0"/>
  <pageSetup paperSize="9" scale="83" orientation="landscape" horizontalDpi="300" verticalDpi="3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41F57-C078-47AF-B38C-CE58D13A74CB}">
  <sheetPr codeName="Sheet17">
    <tabColor rgb="FF92D050"/>
    <pageSetUpPr fitToPage="1"/>
  </sheetPr>
  <dimension ref="A1:U41"/>
  <sheetViews>
    <sheetView zoomScale="70" zoomScaleNormal="70" workbookViewId="0">
      <pane xSplit="3" ySplit="11" topLeftCell="P12" activePane="bottomRight" state="frozen"/>
      <selection activeCell="A4" sqref="A4:Y5"/>
      <selection pane="topRight" activeCell="A4" sqref="A4:Y5"/>
      <selection pane="bottomLeft" activeCell="A4" sqref="A4:Y5"/>
      <selection pane="bottomRight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6" width="11.7109375" style="70" customWidth="1"/>
    <col min="7" max="7" width="14" style="70" customWidth="1"/>
    <col min="8" max="13" width="11.7109375" style="70" customWidth="1"/>
    <col min="14" max="14" width="14.28515625" style="70" customWidth="1"/>
    <col min="15" max="20" width="11.7109375" style="70" customWidth="1"/>
    <col min="21" max="256" width="9.140625" style="70"/>
    <col min="257" max="257" width="5.7109375" style="70" customWidth="1"/>
    <col min="258" max="259" width="21.7109375" style="70" customWidth="1"/>
    <col min="260" max="262" width="11.7109375" style="70" customWidth="1"/>
    <col min="263" max="263" width="14" style="70" customWidth="1"/>
    <col min="264" max="269" width="11.7109375" style="70" customWidth="1"/>
    <col min="270" max="270" width="14.28515625" style="70" customWidth="1"/>
    <col min="271" max="276" width="11.7109375" style="70" customWidth="1"/>
    <col min="277" max="512" width="9.140625" style="70"/>
    <col min="513" max="513" width="5.7109375" style="70" customWidth="1"/>
    <col min="514" max="515" width="21.7109375" style="70" customWidth="1"/>
    <col min="516" max="518" width="11.7109375" style="70" customWidth="1"/>
    <col min="519" max="519" width="14" style="70" customWidth="1"/>
    <col min="520" max="525" width="11.7109375" style="70" customWidth="1"/>
    <col min="526" max="526" width="14.28515625" style="70" customWidth="1"/>
    <col min="527" max="532" width="11.7109375" style="70" customWidth="1"/>
    <col min="533" max="768" width="9.140625" style="70"/>
    <col min="769" max="769" width="5.7109375" style="70" customWidth="1"/>
    <col min="770" max="771" width="21.7109375" style="70" customWidth="1"/>
    <col min="772" max="774" width="11.7109375" style="70" customWidth="1"/>
    <col min="775" max="775" width="14" style="70" customWidth="1"/>
    <col min="776" max="781" width="11.7109375" style="70" customWidth="1"/>
    <col min="782" max="782" width="14.28515625" style="70" customWidth="1"/>
    <col min="783" max="788" width="11.7109375" style="70" customWidth="1"/>
    <col min="789" max="1024" width="9.140625" style="70"/>
    <col min="1025" max="1025" width="5.7109375" style="70" customWidth="1"/>
    <col min="1026" max="1027" width="21.7109375" style="70" customWidth="1"/>
    <col min="1028" max="1030" width="11.7109375" style="70" customWidth="1"/>
    <col min="1031" max="1031" width="14" style="70" customWidth="1"/>
    <col min="1032" max="1037" width="11.7109375" style="70" customWidth="1"/>
    <col min="1038" max="1038" width="14.28515625" style="70" customWidth="1"/>
    <col min="1039" max="1044" width="11.7109375" style="70" customWidth="1"/>
    <col min="1045" max="1280" width="9.140625" style="70"/>
    <col min="1281" max="1281" width="5.7109375" style="70" customWidth="1"/>
    <col min="1282" max="1283" width="21.7109375" style="70" customWidth="1"/>
    <col min="1284" max="1286" width="11.7109375" style="70" customWidth="1"/>
    <col min="1287" max="1287" width="14" style="70" customWidth="1"/>
    <col min="1288" max="1293" width="11.7109375" style="70" customWidth="1"/>
    <col min="1294" max="1294" width="14.28515625" style="70" customWidth="1"/>
    <col min="1295" max="1300" width="11.7109375" style="70" customWidth="1"/>
    <col min="1301" max="1536" width="9.140625" style="70"/>
    <col min="1537" max="1537" width="5.7109375" style="70" customWidth="1"/>
    <col min="1538" max="1539" width="21.7109375" style="70" customWidth="1"/>
    <col min="1540" max="1542" width="11.7109375" style="70" customWidth="1"/>
    <col min="1543" max="1543" width="14" style="70" customWidth="1"/>
    <col min="1544" max="1549" width="11.7109375" style="70" customWidth="1"/>
    <col min="1550" max="1550" width="14.28515625" style="70" customWidth="1"/>
    <col min="1551" max="1556" width="11.7109375" style="70" customWidth="1"/>
    <col min="1557" max="1792" width="9.140625" style="70"/>
    <col min="1793" max="1793" width="5.7109375" style="70" customWidth="1"/>
    <col min="1794" max="1795" width="21.7109375" style="70" customWidth="1"/>
    <col min="1796" max="1798" width="11.7109375" style="70" customWidth="1"/>
    <col min="1799" max="1799" width="14" style="70" customWidth="1"/>
    <col min="1800" max="1805" width="11.7109375" style="70" customWidth="1"/>
    <col min="1806" max="1806" width="14.28515625" style="70" customWidth="1"/>
    <col min="1807" max="1812" width="11.7109375" style="70" customWidth="1"/>
    <col min="1813" max="2048" width="9.140625" style="70"/>
    <col min="2049" max="2049" width="5.7109375" style="70" customWidth="1"/>
    <col min="2050" max="2051" width="21.7109375" style="70" customWidth="1"/>
    <col min="2052" max="2054" width="11.7109375" style="70" customWidth="1"/>
    <col min="2055" max="2055" width="14" style="70" customWidth="1"/>
    <col min="2056" max="2061" width="11.7109375" style="70" customWidth="1"/>
    <col min="2062" max="2062" width="14.28515625" style="70" customWidth="1"/>
    <col min="2063" max="2068" width="11.7109375" style="70" customWidth="1"/>
    <col min="2069" max="2304" width="9.140625" style="70"/>
    <col min="2305" max="2305" width="5.7109375" style="70" customWidth="1"/>
    <col min="2306" max="2307" width="21.7109375" style="70" customWidth="1"/>
    <col min="2308" max="2310" width="11.7109375" style="70" customWidth="1"/>
    <col min="2311" max="2311" width="14" style="70" customWidth="1"/>
    <col min="2312" max="2317" width="11.7109375" style="70" customWidth="1"/>
    <col min="2318" max="2318" width="14.28515625" style="70" customWidth="1"/>
    <col min="2319" max="2324" width="11.7109375" style="70" customWidth="1"/>
    <col min="2325" max="2560" width="9.140625" style="70"/>
    <col min="2561" max="2561" width="5.7109375" style="70" customWidth="1"/>
    <col min="2562" max="2563" width="21.7109375" style="70" customWidth="1"/>
    <col min="2564" max="2566" width="11.7109375" style="70" customWidth="1"/>
    <col min="2567" max="2567" width="14" style="70" customWidth="1"/>
    <col min="2568" max="2573" width="11.7109375" style="70" customWidth="1"/>
    <col min="2574" max="2574" width="14.28515625" style="70" customWidth="1"/>
    <col min="2575" max="2580" width="11.7109375" style="70" customWidth="1"/>
    <col min="2581" max="2816" width="9.140625" style="70"/>
    <col min="2817" max="2817" width="5.7109375" style="70" customWidth="1"/>
    <col min="2818" max="2819" width="21.7109375" style="70" customWidth="1"/>
    <col min="2820" max="2822" width="11.7109375" style="70" customWidth="1"/>
    <col min="2823" max="2823" width="14" style="70" customWidth="1"/>
    <col min="2824" max="2829" width="11.7109375" style="70" customWidth="1"/>
    <col min="2830" max="2830" width="14.28515625" style="70" customWidth="1"/>
    <col min="2831" max="2836" width="11.7109375" style="70" customWidth="1"/>
    <col min="2837" max="3072" width="9.140625" style="70"/>
    <col min="3073" max="3073" width="5.7109375" style="70" customWidth="1"/>
    <col min="3074" max="3075" width="21.7109375" style="70" customWidth="1"/>
    <col min="3076" max="3078" width="11.7109375" style="70" customWidth="1"/>
    <col min="3079" max="3079" width="14" style="70" customWidth="1"/>
    <col min="3080" max="3085" width="11.7109375" style="70" customWidth="1"/>
    <col min="3086" max="3086" width="14.28515625" style="70" customWidth="1"/>
    <col min="3087" max="3092" width="11.7109375" style="70" customWidth="1"/>
    <col min="3093" max="3328" width="9.140625" style="70"/>
    <col min="3329" max="3329" width="5.7109375" style="70" customWidth="1"/>
    <col min="3330" max="3331" width="21.7109375" style="70" customWidth="1"/>
    <col min="3332" max="3334" width="11.7109375" style="70" customWidth="1"/>
    <col min="3335" max="3335" width="14" style="70" customWidth="1"/>
    <col min="3336" max="3341" width="11.7109375" style="70" customWidth="1"/>
    <col min="3342" max="3342" width="14.28515625" style="70" customWidth="1"/>
    <col min="3343" max="3348" width="11.7109375" style="70" customWidth="1"/>
    <col min="3349" max="3584" width="9.140625" style="70"/>
    <col min="3585" max="3585" width="5.7109375" style="70" customWidth="1"/>
    <col min="3586" max="3587" width="21.7109375" style="70" customWidth="1"/>
    <col min="3588" max="3590" width="11.7109375" style="70" customWidth="1"/>
    <col min="3591" max="3591" width="14" style="70" customWidth="1"/>
    <col min="3592" max="3597" width="11.7109375" style="70" customWidth="1"/>
    <col min="3598" max="3598" width="14.28515625" style="70" customWidth="1"/>
    <col min="3599" max="3604" width="11.7109375" style="70" customWidth="1"/>
    <col min="3605" max="3840" width="9.140625" style="70"/>
    <col min="3841" max="3841" width="5.7109375" style="70" customWidth="1"/>
    <col min="3842" max="3843" width="21.7109375" style="70" customWidth="1"/>
    <col min="3844" max="3846" width="11.7109375" style="70" customWidth="1"/>
    <col min="3847" max="3847" width="14" style="70" customWidth="1"/>
    <col min="3848" max="3853" width="11.7109375" style="70" customWidth="1"/>
    <col min="3854" max="3854" width="14.28515625" style="70" customWidth="1"/>
    <col min="3855" max="3860" width="11.7109375" style="70" customWidth="1"/>
    <col min="3861" max="4096" width="9.140625" style="70"/>
    <col min="4097" max="4097" width="5.7109375" style="70" customWidth="1"/>
    <col min="4098" max="4099" width="21.7109375" style="70" customWidth="1"/>
    <col min="4100" max="4102" width="11.7109375" style="70" customWidth="1"/>
    <col min="4103" max="4103" width="14" style="70" customWidth="1"/>
    <col min="4104" max="4109" width="11.7109375" style="70" customWidth="1"/>
    <col min="4110" max="4110" width="14.28515625" style="70" customWidth="1"/>
    <col min="4111" max="4116" width="11.7109375" style="70" customWidth="1"/>
    <col min="4117" max="4352" width="9.140625" style="70"/>
    <col min="4353" max="4353" width="5.7109375" style="70" customWidth="1"/>
    <col min="4354" max="4355" width="21.7109375" style="70" customWidth="1"/>
    <col min="4356" max="4358" width="11.7109375" style="70" customWidth="1"/>
    <col min="4359" max="4359" width="14" style="70" customWidth="1"/>
    <col min="4360" max="4365" width="11.7109375" style="70" customWidth="1"/>
    <col min="4366" max="4366" width="14.28515625" style="70" customWidth="1"/>
    <col min="4367" max="4372" width="11.7109375" style="70" customWidth="1"/>
    <col min="4373" max="4608" width="9.140625" style="70"/>
    <col min="4609" max="4609" width="5.7109375" style="70" customWidth="1"/>
    <col min="4610" max="4611" width="21.7109375" style="70" customWidth="1"/>
    <col min="4612" max="4614" width="11.7109375" style="70" customWidth="1"/>
    <col min="4615" max="4615" width="14" style="70" customWidth="1"/>
    <col min="4616" max="4621" width="11.7109375" style="70" customWidth="1"/>
    <col min="4622" max="4622" width="14.28515625" style="70" customWidth="1"/>
    <col min="4623" max="4628" width="11.7109375" style="70" customWidth="1"/>
    <col min="4629" max="4864" width="9.140625" style="70"/>
    <col min="4865" max="4865" width="5.7109375" style="70" customWidth="1"/>
    <col min="4866" max="4867" width="21.7109375" style="70" customWidth="1"/>
    <col min="4868" max="4870" width="11.7109375" style="70" customWidth="1"/>
    <col min="4871" max="4871" width="14" style="70" customWidth="1"/>
    <col min="4872" max="4877" width="11.7109375" style="70" customWidth="1"/>
    <col min="4878" max="4878" width="14.28515625" style="70" customWidth="1"/>
    <col min="4879" max="4884" width="11.7109375" style="70" customWidth="1"/>
    <col min="4885" max="5120" width="9.140625" style="70"/>
    <col min="5121" max="5121" width="5.7109375" style="70" customWidth="1"/>
    <col min="5122" max="5123" width="21.7109375" style="70" customWidth="1"/>
    <col min="5124" max="5126" width="11.7109375" style="70" customWidth="1"/>
    <col min="5127" max="5127" width="14" style="70" customWidth="1"/>
    <col min="5128" max="5133" width="11.7109375" style="70" customWidth="1"/>
    <col min="5134" max="5134" width="14.28515625" style="70" customWidth="1"/>
    <col min="5135" max="5140" width="11.7109375" style="70" customWidth="1"/>
    <col min="5141" max="5376" width="9.140625" style="70"/>
    <col min="5377" max="5377" width="5.7109375" style="70" customWidth="1"/>
    <col min="5378" max="5379" width="21.7109375" style="70" customWidth="1"/>
    <col min="5380" max="5382" width="11.7109375" style="70" customWidth="1"/>
    <col min="5383" max="5383" width="14" style="70" customWidth="1"/>
    <col min="5384" max="5389" width="11.7109375" style="70" customWidth="1"/>
    <col min="5390" max="5390" width="14.28515625" style="70" customWidth="1"/>
    <col min="5391" max="5396" width="11.7109375" style="70" customWidth="1"/>
    <col min="5397" max="5632" width="9.140625" style="70"/>
    <col min="5633" max="5633" width="5.7109375" style="70" customWidth="1"/>
    <col min="5634" max="5635" width="21.7109375" style="70" customWidth="1"/>
    <col min="5636" max="5638" width="11.7109375" style="70" customWidth="1"/>
    <col min="5639" max="5639" width="14" style="70" customWidth="1"/>
    <col min="5640" max="5645" width="11.7109375" style="70" customWidth="1"/>
    <col min="5646" max="5646" width="14.28515625" style="70" customWidth="1"/>
    <col min="5647" max="5652" width="11.7109375" style="70" customWidth="1"/>
    <col min="5653" max="5888" width="9.140625" style="70"/>
    <col min="5889" max="5889" width="5.7109375" style="70" customWidth="1"/>
    <col min="5890" max="5891" width="21.7109375" style="70" customWidth="1"/>
    <col min="5892" max="5894" width="11.7109375" style="70" customWidth="1"/>
    <col min="5895" max="5895" width="14" style="70" customWidth="1"/>
    <col min="5896" max="5901" width="11.7109375" style="70" customWidth="1"/>
    <col min="5902" max="5902" width="14.28515625" style="70" customWidth="1"/>
    <col min="5903" max="5908" width="11.7109375" style="70" customWidth="1"/>
    <col min="5909" max="6144" width="9.140625" style="70"/>
    <col min="6145" max="6145" width="5.7109375" style="70" customWidth="1"/>
    <col min="6146" max="6147" width="21.7109375" style="70" customWidth="1"/>
    <col min="6148" max="6150" width="11.7109375" style="70" customWidth="1"/>
    <col min="6151" max="6151" width="14" style="70" customWidth="1"/>
    <col min="6152" max="6157" width="11.7109375" style="70" customWidth="1"/>
    <col min="6158" max="6158" width="14.28515625" style="70" customWidth="1"/>
    <col min="6159" max="6164" width="11.7109375" style="70" customWidth="1"/>
    <col min="6165" max="6400" width="9.140625" style="70"/>
    <col min="6401" max="6401" width="5.7109375" style="70" customWidth="1"/>
    <col min="6402" max="6403" width="21.7109375" style="70" customWidth="1"/>
    <col min="6404" max="6406" width="11.7109375" style="70" customWidth="1"/>
    <col min="6407" max="6407" width="14" style="70" customWidth="1"/>
    <col min="6408" max="6413" width="11.7109375" style="70" customWidth="1"/>
    <col min="6414" max="6414" width="14.28515625" style="70" customWidth="1"/>
    <col min="6415" max="6420" width="11.7109375" style="70" customWidth="1"/>
    <col min="6421" max="6656" width="9.140625" style="70"/>
    <col min="6657" max="6657" width="5.7109375" style="70" customWidth="1"/>
    <col min="6658" max="6659" width="21.7109375" style="70" customWidth="1"/>
    <col min="6660" max="6662" width="11.7109375" style="70" customWidth="1"/>
    <col min="6663" max="6663" width="14" style="70" customWidth="1"/>
    <col min="6664" max="6669" width="11.7109375" style="70" customWidth="1"/>
    <col min="6670" max="6670" width="14.28515625" style="70" customWidth="1"/>
    <col min="6671" max="6676" width="11.7109375" style="70" customWidth="1"/>
    <col min="6677" max="6912" width="9.140625" style="70"/>
    <col min="6913" max="6913" width="5.7109375" style="70" customWidth="1"/>
    <col min="6914" max="6915" width="21.7109375" style="70" customWidth="1"/>
    <col min="6916" max="6918" width="11.7109375" style="70" customWidth="1"/>
    <col min="6919" max="6919" width="14" style="70" customWidth="1"/>
    <col min="6920" max="6925" width="11.7109375" style="70" customWidth="1"/>
    <col min="6926" max="6926" width="14.28515625" style="70" customWidth="1"/>
    <col min="6927" max="6932" width="11.7109375" style="70" customWidth="1"/>
    <col min="6933" max="7168" width="9.140625" style="70"/>
    <col min="7169" max="7169" width="5.7109375" style="70" customWidth="1"/>
    <col min="7170" max="7171" width="21.7109375" style="70" customWidth="1"/>
    <col min="7172" max="7174" width="11.7109375" style="70" customWidth="1"/>
    <col min="7175" max="7175" width="14" style="70" customWidth="1"/>
    <col min="7176" max="7181" width="11.7109375" style="70" customWidth="1"/>
    <col min="7182" max="7182" width="14.28515625" style="70" customWidth="1"/>
    <col min="7183" max="7188" width="11.7109375" style="70" customWidth="1"/>
    <col min="7189" max="7424" width="9.140625" style="70"/>
    <col min="7425" max="7425" width="5.7109375" style="70" customWidth="1"/>
    <col min="7426" max="7427" width="21.7109375" style="70" customWidth="1"/>
    <col min="7428" max="7430" width="11.7109375" style="70" customWidth="1"/>
    <col min="7431" max="7431" width="14" style="70" customWidth="1"/>
    <col min="7432" max="7437" width="11.7109375" style="70" customWidth="1"/>
    <col min="7438" max="7438" width="14.28515625" style="70" customWidth="1"/>
    <col min="7439" max="7444" width="11.7109375" style="70" customWidth="1"/>
    <col min="7445" max="7680" width="9.140625" style="70"/>
    <col min="7681" max="7681" width="5.7109375" style="70" customWidth="1"/>
    <col min="7682" max="7683" width="21.7109375" style="70" customWidth="1"/>
    <col min="7684" max="7686" width="11.7109375" style="70" customWidth="1"/>
    <col min="7687" max="7687" width="14" style="70" customWidth="1"/>
    <col min="7688" max="7693" width="11.7109375" style="70" customWidth="1"/>
    <col min="7694" max="7694" width="14.28515625" style="70" customWidth="1"/>
    <col min="7695" max="7700" width="11.7109375" style="70" customWidth="1"/>
    <col min="7701" max="7936" width="9.140625" style="70"/>
    <col min="7937" max="7937" width="5.7109375" style="70" customWidth="1"/>
    <col min="7938" max="7939" width="21.7109375" style="70" customWidth="1"/>
    <col min="7940" max="7942" width="11.7109375" style="70" customWidth="1"/>
    <col min="7943" max="7943" width="14" style="70" customWidth="1"/>
    <col min="7944" max="7949" width="11.7109375" style="70" customWidth="1"/>
    <col min="7950" max="7950" width="14.28515625" style="70" customWidth="1"/>
    <col min="7951" max="7956" width="11.7109375" style="70" customWidth="1"/>
    <col min="7957" max="8192" width="9.140625" style="70"/>
    <col min="8193" max="8193" width="5.7109375" style="70" customWidth="1"/>
    <col min="8194" max="8195" width="21.7109375" style="70" customWidth="1"/>
    <col min="8196" max="8198" width="11.7109375" style="70" customWidth="1"/>
    <col min="8199" max="8199" width="14" style="70" customWidth="1"/>
    <col min="8200" max="8205" width="11.7109375" style="70" customWidth="1"/>
    <col min="8206" max="8206" width="14.28515625" style="70" customWidth="1"/>
    <col min="8207" max="8212" width="11.7109375" style="70" customWidth="1"/>
    <col min="8213" max="8448" width="9.140625" style="70"/>
    <col min="8449" max="8449" width="5.7109375" style="70" customWidth="1"/>
    <col min="8450" max="8451" width="21.7109375" style="70" customWidth="1"/>
    <col min="8452" max="8454" width="11.7109375" style="70" customWidth="1"/>
    <col min="8455" max="8455" width="14" style="70" customWidth="1"/>
    <col min="8456" max="8461" width="11.7109375" style="70" customWidth="1"/>
    <col min="8462" max="8462" width="14.28515625" style="70" customWidth="1"/>
    <col min="8463" max="8468" width="11.7109375" style="70" customWidth="1"/>
    <col min="8469" max="8704" width="9.140625" style="70"/>
    <col min="8705" max="8705" width="5.7109375" style="70" customWidth="1"/>
    <col min="8706" max="8707" width="21.7109375" style="70" customWidth="1"/>
    <col min="8708" max="8710" width="11.7109375" style="70" customWidth="1"/>
    <col min="8711" max="8711" width="14" style="70" customWidth="1"/>
    <col min="8712" max="8717" width="11.7109375" style="70" customWidth="1"/>
    <col min="8718" max="8718" width="14.28515625" style="70" customWidth="1"/>
    <col min="8719" max="8724" width="11.7109375" style="70" customWidth="1"/>
    <col min="8725" max="8960" width="9.140625" style="70"/>
    <col min="8961" max="8961" width="5.7109375" style="70" customWidth="1"/>
    <col min="8962" max="8963" width="21.7109375" style="70" customWidth="1"/>
    <col min="8964" max="8966" width="11.7109375" style="70" customWidth="1"/>
    <col min="8967" max="8967" width="14" style="70" customWidth="1"/>
    <col min="8968" max="8973" width="11.7109375" style="70" customWidth="1"/>
    <col min="8974" max="8974" width="14.28515625" style="70" customWidth="1"/>
    <col min="8975" max="8980" width="11.7109375" style="70" customWidth="1"/>
    <col min="8981" max="9216" width="9.140625" style="70"/>
    <col min="9217" max="9217" width="5.7109375" style="70" customWidth="1"/>
    <col min="9218" max="9219" width="21.7109375" style="70" customWidth="1"/>
    <col min="9220" max="9222" width="11.7109375" style="70" customWidth="1"/>
    <col min="9223" max="9223" width="14" style="70" customWidth="1"/>
    <col min="9224" max="9229" width="11.7109375" style="70" customWidth="1"/>
    <col min="9230" max="9230" width="14.28515625" style="70" customWidth="1"/>
    <col min="9231" max="9236" width="11.7109375" style="70" customWidth="1"/>
    <col min="9237" max="9472" width="9.140625" style="70"/>
    <col min="9473" max="9473" width="5.7109375" style="70" customWidth="1"/>
    <col min="9474" max="9475" width="21.7109375" style="70" customWidth="1"/>
    <col min="9476" max="9478" width="11.7109375" style="70" customWidth="1"/>
    <col min="9479" max="9479" width="14" style="70" customWidth="1"/>
    <col min="9480" max="9485" width="11.7109375" style="70" customWidth="1"/>
    <col min="9486" max="9486" width="14.28515625" style="70" customWidth="1"/>
    <col min="9487" max="9492" width="11.7109375" style="70" customWidth="1"/>
    <col min="9493" max="9728" width="9.140625" style="70"/>
    <col min="9729" max="9729" width="5.7109375" style="70" customWidth="1"/>
    <col min="9730" max="9731" width="21.7109375" style="70" customWidth="1"/>
    <col min="9732" max="9734" width="11.7109375" style="70" customWidth="1"/>
    <col min="9735" max="9735" width="14" style="70" customWidth="1"/>
    <col min="9736" max="9741" width="11.7109375" style="70" customWidth="1"/>
    <col min="9742" max="9742" width="14.28515625" style="70" customWidth="1"/>
    <col min="9743" max="9748" width="11.7109375" style="70" customWidth="1"/>
    <col min="9749" max="9984" width="9.140625" style="70"/>
    <col min="9985" max="9985" width="5.7109375" style="70" customWidth="1"/>
    <col min="9986" max="9987" width="21.7109375" style="70" customWidth="1"/>
    <col min="9988" max="9990" width="11.7109375" style="70" customWidth="1"/>
    <col min="9991" max="9991" width="14" style="70" customWidth="1"/>
    <col min="9992" max="9997" width="11.7109375" style="70" customWidth="1"/>
    <col min="9998" max="9998" width="14.28515625" style="70" customWidth="1"/>
    <col min="9999" max="10004" width="11.7109375" style="70" customWidth="1"/>
    <col min="10005" max="10240" width="9.140625" style="70"/>
    <col min="10241" max="10241" width="5.7109375" style="70" customWidth="1"/>
    <col min="10242" max="10243" width="21.7109375" style="70" customWidth="1"/>
    <col min="10244" max="10246" width="11.7109375" style="70" customWidth="1"/>
    <col min="10247" max="10247" width="14" style="70" customWidth="1"/>
    <col min="10248" max="10253" width="11.7109375" style="70" customWidth="1"/>
    <col min="10254" max="10254" width="14.28515625" style="70" customWidth="1"/>
    <col min="10255" max="10260" width="11.7109375" style="70" customWidth="1"/>
    <col min="10261" max="10496" width="9.140625" style="70"/>
    <col min="10497" max="10497" width="5.7109375" style="70" customWidth="1"/>
    <col min="10498" max="10499" width="21.7109375" style="70" customWidth="1"/>
    <col min="10500" max="10502" width="11.7109375" style="70" customWidth="1"/>
    <col min="10503" max="10503" width="14" style="70" customWidth="1"/>
    <col min="10504" max="10509" width="11.7109375" style="70" customWidth="1"/>
    <col min="10510" max="10510" width="14.28515625" style="70" customWidth="1"/>
    <col min="10511" max="10516" width="11.7109375" style="70" customWidth="1"/>
    <col min="10517" max="10752" width="9.140625" style="70"/>
    <col min="10753" max="10753" width="5.7109375" style="70" customWidth="1"/>
    <col min="10754" max="10755" width="21.7109375" style="70" customWidth="1"/>
    <col min="10756" max="10758" width="11.7109375" style="70" customWidth="1"/>
    <col min="10759" max="10759" width="14" style="70" customWidth="1"/>
    <col min="10760" max="10765" width="11.7109375" style="70" customWidth="1"/>
    <col min="10766" max="10766" width="14.28515625" style="70" customWidth="1"/>
    <col min="10767" max="10772" width="11.7109375" style="70" customWidth="1"/>
    <col min="10773" max="11008" width="9.140625" style="70"/>
    <col min="11009" max="11009" width="5.7109375" style="70" customWidth="1"/>
    <col min="11010" max="11011" width="21.7109375" style="70" customWidth="1"/>
    <col min="11012" max="11014" width="11.7109375" style="70" customWidth="1"/>
    <col min="11015" max="11015" width="14" style="70" customWidth="1"/>
    <col min="11016" max="11021" width="11.7109375" style="70" customWidth="1"/>
    <col min="11022" max="11022" width="14.28515625" style="70" customWidth="1"/>
    <col min="11023" max="11028" width="11.7109375" style="70" customWidth="1"/>
    <col min="11029" max="11264" width="9.140625" style="70"/>
    <col min="11265" max="11265" width="5.7109375" style="70" customWidth="1"/>
    <col min="11266" max="11267" width="21.7109375" style="70" customWidth="1"/>
    <col min="11268" max="11270" width="11.7109375" style="70" customWidth="1"/>
    <col min="11271" max="11271" width="14" style="70" customWidth="1"/>
    <col min="11272" max="11277" width="11.7109375" style="70" customWidth="1"/>
    <col min="11278" max="11278" width="14.28515625" style="70" customWidth="1"/>
    <col min="11279" max="11284" width="11.7109375" style="70" customWidth="1"/>
    <col min="11285" max="11520" width="9.140625" style="70"/>
    <col min="11521" max="11521" width="5.7109375" style="70" customWidth="1"/>
    <col min="11522" max="11523" width="21.7109375" style="70" customWidth="1"/>
    <col min="11524" max="11526" width="11.7109375" style="70" customWidth="1"/>
    <col min="11527" max="11527" width="14" style="70" customWidth="1"/>
    <col min="11528" max="11533" width="11.7109375" style="70" customWidth="1"/>
    <col min="11534" max="11534" width="14.28515625" style="70" customWidth="1"/>
    <col min="11535" max="11540" width="11.7109375" style="70" customWidth="1"/>
    <col min="11541" max="11776" width="9.140625" style="70"/>
    <col min="11777" max="11777" width="5.7109375" style="70" customWidth="1"/>
    <col min="11778" max="11779" width="21.7109375" style="70" customWidth="1"/>
    <col min="11780" max="11782" width="11.7109375" style="70" customWidth="1"/>
    <col min="11783" max="11783" width="14" style="70" customWidth="1"/>
    <col min="11784" max="11789" width="11.7109375" style="70" customWidth="1"/>
    <col min="11790" max="11790" width="14.28515625" style="70" customWidth="1"/>
    <col min="11791" max="11796" width="11.7109375" style="70" customWidth="1"/>
    <col min="11797" max="12032" width="9.140625" style="70"/>
    <col min="12033" max="12033" width="5.7109375" style="70" customWidth="1"/>
    <col min="12034" max="12035" width="21.7109375" style="70" customWidth="1"/>
    <col min="12036" max="12038" width="11.7109375" style="70" customWidth="1"/>
    <col min="12039" max="12039" width="14" style="70" customWidth="1"/>
    <col min="12040" max="12045" width="11.7109375" style="70" customWidth="1"/>
    <col min="12046" max="12046" width="14.28515625" style="70" customWidth="1"/>
    <col min="12047" max="12052" width="11.7109375" style="70" customWidth="1"/>
    <col min="12053" max="12288" width="9.140625" style="70"/>
    <col min="12289" max="12289" width="5.7109375" style="70" customWidth="1"/>
    <col min="12290" max="12291" width="21.7109375" style="70" customWidth="1"/>
    <col min="12292" max="12294" width="11.7109375" style="70" customWidth="1"/>
    <col min="12295" max="12295" width="14" style="70" customWidth="1"/>
    <col min="12296" max="12301" width="11.7109375" style="70" customWidth="1"/>
    <col min="12302" max="12302" width="14.28515625" style="70" customWidth="1"/>
    <col min="12303" max="12308" width="11.7109375" style="70" customWidth="1"/>
    <col min="12309" max="12544" width="9.140625" style="70"/>
    <col min="12545" max="12545" width="5.7109375" style="70" customWidth="1"/>
    <col min="12546" max="12547" width="21.7109375" style="70" customWidth="1"/>
    <col min="12548" max="12550" width="11.7109375" style="70" customWidth="1"/>
    <col min="12551" max="12551" width="14" style="70" customWidth="1"/>
    <col min="12552" max="12557" width="11.7109375" style="70" customWidth="1"/>
    <col min="12558" max="12558" width="14.28515625" style="70" customWidth="1"/>
    <col min="12559" max="12564" width="11.7109375" style="70" customWidth="1"/>
    <col min="12565" max="12800" width="9.140625" style="70"/>
    <col min="12801" max="12801" width="5.7109375" style="70" customWidth="1"/>
    <col min="12802" max="12803" width="21.7109375" style="70" customWidth="1"/>
    <col min="12804" max="12806" width="11.7109375" style="70" customWidth="1"/>
    <col min="12807" max="12807" width="14" style="70" customWidth="1"/>
    <col min="12808" max="12813" width="11.7109375" style="70" customWidth="1"/>
    <col min="12814" max="12814" width="14.28515625" style="70" customWidth="1"/>
    <col min="12815" max="12820" width="11.7109375" style="70" customWidth="1"/>
    <col min="12821" max="13056" width="9.140625" style="70"/>
    <col min="13057" max="13057" width="5.7109375" style="70" customWidth="1"/>
    <col min="13058" max="13059" width="21.7109375" style="70" customWidth="1"/>
    <col min="13060" max="13062" width="11.7109375" style="70" customWidth="1"/>
    <col min="13063" max="13063" width="14" style="70" customWidth="1"/>
    <col min="13064" max="13069" width="11.7109375" style="70" customWidth="1"/>
    <col min="13070" max="13070" width="14.28515625" style="70" customWidth="1"/>
    <col min="13071" max="13076" width="11.7109375" style="70" customWidth="1"/>
    <col min="13077" max="13312" width="9.140625" style="70"/>
    <col min="13313" max="13313" width="5.7109375" style="70" customWidth="1"/>
    <col min="13314" max="13315" width="21.7109375" style="70" customWidth="1"/>
    <col min="13316" max="13318" width="11.7109375" style="70" customWidth="1"/>
    <col min="13319" max="13319" width="14" style="70" customWidth="1"/>
    <col min="13320" max="13325" width="11.7109375" style="70" customWidth="1"/>
    <col min="13326" max="13326" width="14.28515625" style="70" customWidth="1"/>
    <col min="13327" max="13332" width="11.7109375" style="70" customWidth="1"/>
    <col min="13333" max="13568" width="9.140625" style="70"/>
    <col min="13569" max="13569" width="5.7109375" style="70" customWidth="1"/>
    <col min="13570" max="13571" width="21.7109375" style="70" customWidth="1"/>
    <col min="13572" max="13574" width="11.7109375" style="70" customWidth="1"/>
    <col min="13575" max="13575" width="14" style="70" customWidth="1"/>
    <col min="13576" max="13581" width="11.7109375" style="70" customWidth="1"/>
    <col min="13582" max="13582" width="14.28515625" style="70" customWidth="1"/>
    <col min="13583" max="13588" width="11.7109375" style="70" customWidth="1"/>
    <col min="13589" max="13824" width="9.140625" style="70"/>
    <col min="13825" max="13825" width="5.7109375" style="70" customWidth="1"/>
    <col min="13826" max="13827" width="21.7109375" style="70" customWidth="1"/>
    <col min="13828" max="13830" width="11.7109375" style="70" customWidth="1"/>
    <col min="13831" max="13831" width="14" style="70" customWidth="1"/>
    <col min="13832" max="13837" width="11.7109375" style="70" customWidth="1"/>
    <col min="13838" max="13838" width="14.28515625" style="70" customWidth="1"/>
    <col min="13839" max="13844" width="11.7109375" style="70" customWidth="1"/>
    <col min="13845" max="14080" width="9.140625" style="70"/>
    <col min="14081" max="14081" width="5.7109375" style="70" customWidth="1"/>
    <col min="14082" max="14083" width="21.7109375" style="70" customWidth="1"/>
    <col min="14084" max="14086" width="11.7109375" style="70" customWidth="1"/>
    <col min="14087" max="14087" width="14" style="70" customWidth="1"/>
    <col min="14088" max="14093" width="11.7109375" style="70" customWidth="1"/>
    <col min="14094" max="14094" width="14.28515625" style="70" customWidth="1"/>
    <col min="14095" max="14100" width="11.7109375" style="70" customWidth="1"/>
    <col min="14101" max="14336" width="9.140625" style="70"/>
    <col min="14337" max="14337" width="5.7109375" style="70" customWidth="1"/>
    <col min="14338" max="14339" width="21.7109375" style="70" customWidth="1"/>
    <col min="14340" max="14342" width="11.7109375" style="70" customWidth="1"/>
    <col min="14343" max="14343" width="14" style="70" customWidth="1"/>
    <col min="14344" max="14349" width="11.7109375" style="70" customWidth="1"/>
    <col min="14350" max="14350" width="14.28515625" style="70" customWidth="1"/>
    <col min="14351" max="14356" width="11.7109375" style="70" customWidth="1"/>
    <col min="14357" max="14592" width="9.140625" style="70"/>
    <col min="14593" max="14593" width="5.7109375" style="70" customWidth="1"/>
    <col min="14594" max="14595" width="21.7109375" style="70" customWidth="1"/>
    <col min="14596" max="14598" width="11.7109375" style="70" customWidth="1"/>
    <col min="14599" max="14599" width="14" style="70" customWidth="1"/>
    <col min="14600" max="14605" width="11.7109375" style="70" customWidth="1"/>
    <col min="14606" max="14606" width="14.28515625" style="70" customWidth="1"/>
    <col min="14607" max="14612" width="11.7109375" style="70" customWidth="1"/>
    <col min="14613" max="14848" width="9.140625" style="70"/>
    <col min="14849" max="14849" width="5.7109375" style="70" customWidth="1"/>
    <col min="14850" max="14851" width="21.7109375" style="70" customWidth="1"/>
    <col min="14852" max="14854" width="11.7109375" style="70" customWidth="1"/>
    <col min="14855" max="14855" width="14" style="70" customWidth="1"/>
    <col min="14856" max="14861" width="11.7109375" style="70" customWidth="1"/>
    <col min="14862" max="14862" width="14.28515625" style="70" customWidth="1"/>
    <col min="14863" max="14868" width="11.7109375" style="70" customWidth="1"/>
    <col min="14869" max="15104" width="9.140625" style="70"/>
    <col min="15105" max="15105" width="5.7109375" style="70" customWidth="1"/>
    <col min="15106" max="15107" width="21.7109375" style="70" customWidth="1"/>
    <col min="15108" max="15110" width="11.7109375" style="70" customWidth="1"/>
    <col min="15111" max="15111" width="14" style="70" customWidth="1"/>
    <col min="15112" max="15117" width="11.7109375" style="70" customWidth="1"/>
    <col min="15118" max="15118" width="14.28515625" style="70" customWidth="1"/>
    <col min="15119" max="15124" width="11.7109375" style="70" customWidth="1"/>
    <col min="15125" max="15360" width="9.140625" style="70"/>
    <col min="15361" max="15361" width="5.7109375" style="70" customWidth="1"/>
    <col min="15362" max="15363" width="21.7109375" style="70" customWidth="1"/>
    <col min="15364" max="15366" width="11.7109375" style="70" customWidth="1"/>
    <col min="15367" max="15367" width="14" style="70" customWidth="1"/>
    <col min="15368" max="15373" width="11.7109375" style="70" customWidth="1"/>
    <col min="15374" max="15374" width="14.28515625" style="70" customWidth="1"/>
    <col min="15375" max="15380" width="11.7109375" style="70" customWidth="1"/>
    <col min="15381" max="15616" width="9.140625" style="70"/>
    <col min="15617" max="15617" width="5.7109375" style="70" customWidth="1"/>
    <col min="15618" max="15619" width="21.7109375" style="70" customWidth="1"/>
    <col min="15620" max="15622" width="11.7109375" style="70" customWidth="1"/>
    <col min="15623" max="15623" width="14" style="70" customWidth="1"/>
    <col min="15624" max="15629" width="11.7109375" style="70" customWidth="1"/>
    <col min="15630" max="15630" width="14.28515625" style="70" customWidth="1"/>
    <col min="15631" max="15636" width="11.7109375" style="70" customWidth="1"/>
    <col min="15637" max="15872" width="9.140625" style="70"/>
    <col min="15873" max="15873" width="5.7109375" style="70" customWidth="1"/>
    <col min="15874" max="15875" width="21.7109375" style="70" customWidth="1"/>
    <col min="15876" max="15878" width="11.7109375" style="70" customWidth="1"/>
    <col min="15879" max="15879" width="14" style="70" customWidth="1"/>
    <col min="15880" max="15885" width="11.7109375" style="70" customWidth="1"/>
    <col min="15886" max="15886" width="14.28515625" style="70" customWidth="1"/>
    <col min="15887" max="15892" width="11.7109375" style="70" customWidth="1"/>
    <col min="15893" max="16128" width="9.140625" style="70"/>
    <col min="16129" max="16129" width="5.7109375" style="70" customWidth="1"/>
    <col min="16130" max="16131" width="21.7109375" style="70" customWidth="1"/>
    <col min="16132" max="16134" width="11.7109375" style="70" customWidth="1"/>
    <col min="16135" max="16135" width="14" style="70" customWidth="1"/>
    <col min="16136" max="16141" width="11.7109375" style="70" customWidth="1"/>
    <col min="16142" max="16142" width="14.28515625" style="70" customWidth="1"/>
    <col min="16143" max="16148" width="11.7109375" style="70" customWidth="1"/>
    <col min="16149" max="16384" width="9.140625" style="70"/>
  </cols>
  <sheetData>
    <row r="1" spans="1:21" ht="15.75" x14ac:dyDescent="0.25">
      <c r="A1" s="289" t="s">
        <v>932</v>
      </c>
    </row>
    <row r="3" spans="1:21" ht="15.75" x14ac:dyDescent="0.25">
      <c r="A3" s="586" t="s">
        <v>867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</row>
    <row r="4" spans="1:21" ht="15.75" x14ac:dyDescent="0.25">
      <c r="A4" s="222"/>
      <c r="B4" s="222"/>
      <c r="C4" s="222"/>
      <c r="D4" s="222"/>
      <c r="E4" s="222"/>
      <c r="F4" s="222"/>
      <c r="G4" s="222"/>
      <c r="H4" s="222"/>
      <c r="I4" s="587" t="str">
        <f>'1'!$E$5</f>
        <v>KABUPATEN/KOTA</v>
      </c>
      <c r="J4" s="588" t="str">
        <f>'1'!$F$5</f>
        <v>….......</v>
      </c>
      <c r="K4" s="222"/>
      <c r="L4" s="586"/>
      <c r="M4" s="586"/>
      <c r="N4" s="586"/>
      <c r="O4" s="586"/>
      <c r="P4" s="586"/>
      <c r="Q4" s="586"/>
      <c r="R4" s="222"/>
      <c r="S4" s="222"/>
      <c r="T4" s="222"/>
    </row>
    <row r="5" spans="1:21" ht="15.75" x14ac:dyDescent="0.25">
      <c r="A5" s="222"/>
      <c r="B5" s="222"/>
      <c r="C5" s="222"/>
      <c r="D5" s="222"/>
      <c r="E5" s="222"/>
      <c r="F5" s="222"/>
      <c r="G5" s="222"/>
      <c r="H5" s="222"/>
      <c r="I5" s="587" t="str">
        <f>'1'!$E$6</f>
        <v>TAHUN</v>
      </c>
      <c r="J5" s="588" t="str">
        <f>'1'!$F$6</f>
        <v>….......</v>
      </c>
      <c r="K5" s="222"/>
      <c r="L5" s="586"/>
      <c r="M5" s="586"/>
      <c r="N5" s="586"/>
      <c r="O5" s="586"/>
      <c r="P5" s="586"/>
      <c r="Q5" s="586"/>
      <c r="R5" s="222"/>
      <c r="S5" s="222"/>
      <c r="T5" s="222"/>
    </row>
    <row r="6" spans="1:21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</row>
    <row r="7" spans="1:21" ht="14.25" customHeight="1" x14ac:dyDescent="0.25">
      <c r="A7" s="1070" t="s">
        <v>2</v>
      </c>
      <c r="B7" s="1070" t="s">
        <v>254</v>
      </c>
      <c r="C7" s="1128" t="s">
        <v>409</v>
      </c>
      <c r="D7" s="767" t="s">
        <v>868</v>
      </c>
      <c r="E7" s="768"/>
      <c r="F7" s="768"/>
      <c r="G7" s="768"/>
      <c r="H7" s="768"/>
      <c r="I7" s="768"/>
      <c r="J7" s="768"/>
      <c r="K7" s="769"/>
      <c r="L7" s="768"/>
      <c r="M7" s="768"/>
      <c r="N7" s="769"/>
      <c r="O7" s="768"/>
      <c r="P7" s="768"/>
      <c r="Q7" s="768"/>
      <c r="R7" s="768"/>
      <c r="S7" s="768"/>
      <c r="T7" s="768"/>
      <c r="U7" s="82"/>
    </row>
    <row r="8" spans="1:21" ht="19.5" customHeight="1" x14ac:dyDescent="0.25">
      <c r="A8" s="1070"/>
      <c r="B8" s="1070"/>
      <c r="C8" s="1128"/>
      <c r="D8" s="1097" t="s">
        <v>650</v>
      </c>
      <c r="E8" s="1098"/>
      <c r="F8" s="1098"/>
      <c r="G8" s="1099"/>
      <c r="H8" s="1214" t="s">
        <v>869</v>
      </c>
      <c r="I8" s="1215"/>
      <c r="J8" s="1216"/>
      <c r="K8" s="1156" t="s">
        <v>646</v>
      </c>
      <c r="L8" s="1298"/>
      <c r="M8" s="1298"/>
      <c r="N8" s="1271"/>
      <c r="O8" s="1156" t="s">
        <v>870</v>
      </c>
      <c r="P8" s="1298"/>
      <c r="Q8" s="1298"/>
      <c r="R8" s="1214" t="s">
        <v>871</v>
      </c>
      <c r="S8" s="1215"/>
      <c r="T8" s="1216"/>
      <c r="U8" s="82"/>
    </row>
    <row r="9" spans="1:21" ht="20.25" customHeight="1" x14ac:dyDescent="0.25">
      <c r="A9" s="1070"/>
      <c r="B9" s="1070"/>
      <c r="C9" s="1128"/>
      <c r="D9" s="1097" t="s">
        <v>872</v>
      </c>
      <c r="E9" s="1098"/>
      <c r="F9" s="1099"/>
      <c r="G9" s="1076" t="s">
        <v>873</v>
      </c>
      <c r="H9" s="1072"/>
      <c r="I9" s="1073"/>
      <c r="J9" s="1074"/>
      <c r="K9" s="1152" t="s">
        <v>872</v>
      </c>
      <c r="L9" s="1098"/>
      <c r="M9" s="1099"/>
      <c r="N9" s="1076" t="s">
        <v>873</v>
      </c>
      <c r="O9" s="1152" t="s">
        <v>872</v>
      </c>
      <c r="P9" s="1098"/>
      <c r="Q9" s="1099"/>
      <c r="R9" s="1072"/>
      <c r="S9" s="1073"/>
      <c r="T9" s="1074"/>
      <c r="U9" s="82"/>
    </row>
    <row r="10" spans="1:21" ht="15.75" x14ac:dyDescent="0.25">
      <c r="A10" s="1071"/>
      <c r="B10" s="1071"/>
      <c r="C10" s="1129"/>
      <c r="D10" s="763" t="s">
        <v>6</v>
      </c>
      <c r="E10" s="763" t="s">
        <v>7</v>
      </c>
      <c r="F10" s="763" t="s">
        <v>370</v>
      </c>
      <c r="G10" s="1077"/>
      <c r="H10" s="763" t="s">
        <v>6</v>
      </c>
      <c r="I10" s="763" t="s">
        <v>7</v>
      </c>
      <c r="J10" s="763" t="s">
        <v>370</v>
      </c>
      <c r="K10" s="763" t="s">
        <v>6</v>
      </c>
      <c r="L10" s="766" t="s">
        <v>7</v>
      </c>
      <c r="M10" s="763" t="s">
        <v>370</v>
      </c>
      <c r="N10" s="1077"/>
      <c r="O10" s="763" t="s">
        <v>6</v>
      </c>
      <c r="P10" s="766" t="s">
        <v>7</v>
      </c>
      <c r="Q10" s="763" t="s">
        <v>370</v>
      </c>
      <c r="R10" s="763" t="s">
        <v>6</v>
      </c>
      <c r="S10" s="763" t="s">
        <v>7</v>
      </c>
      <c r="T10" s="763" t="s">
        <v>370</v>
      </c>
    </row>
    <row r="11" spans="1:21" s="908" customFormat="1" ht="12" x14ac:dyDescent="0.25">
      <c r="A11" s="906">
        <v>1</v>
      </c>
      <c r="B11" s="906">
        <v>2</v>
      </c>
      <c r="C11" s="906">
        <v>3</v>
      </c>
      <c r="D11" s="906">
        <v>4</v>
      </c>
      <c r="E11" s="906">
        <v>5</v>
      </c>
      <c r="F11" s="906">
        <v>6</v>
      </c>
      <c r="G11" s="906">
        <v>7</v>
      </c>
      <c r="H11" s="906">
        <v>8</v>
      </c>
      <c r="I11" s="906">
        <v>9</v>
      </c>
      <c r="J11" s="906">
        <v>10</v>
      </c>
      <c r="K11" s="906">
        <v>11</v>
      </c>
      <c r="L11" s="906">
        <v>12</v>
      </c>
      <c r="M11" s="906">
        <v>13</v>
      </c>
      <c r="N11" s="906">
        <v>14</v>
      </c>
      <c r="O11" s="906">
        <v>15</v>
      </c>
      <c r="P11" s="906">
        <v>16</v>
      </c>
      <c r="Q11" s="906">
        <v>17</v>
      </c>
      <c r="R11" s="906">
        <v>18</v>
      </c>
      <c r="S11" s="906">
        <v>19</v>
      </c>
      <c r="T11" s="906">
        <v>20</v>
      </c>
    </row>
    <row r="12" spans="1:21" ht="20.100000000000001" customHeight="1" x14ac:dyDescent="0.25">
      <c r="A12" s="560">
        <v>1</v>
      </c>
      <c r="B12" s="130">
        <f>'9'!B9</f>
        <v>0</v>
      </c>
      <c r="C12" s="130">
        <f>'9'!C9</f>
        <v>0</v>
      </c>
      <c r="D12" s="140"/>
      <c r="E12" s="140"/>
      <c r="F12" s="140">
        <f>D12+E12</f>
        <v>0</v>
      </c>
      <c r="G12" s="140"/>
      <c r="H12" s="140"/>
      <c r="I12" s="140"/>
      <c r="J12" s="140">
        <f t="shared" ref="J12:J31" si="0">H12+I12</f>
        <v>0</v>
      </c>
      <c r="K12" s="439"/>
      <c r="L12" s="437"/>
      <c r="M12" s="402">
        <f t="shared" ref="M12:M31" si="1">K12+L12</f>
        <v>0</v>
      </c>
      <c r="N12" s="439"/>
      <c r="O12" s="439"/>
      <c r="P12" s="437"/>
      <c r="Q12" s="402">
        <f t="shared" ref="Q12:Q31" si="2">O12+P12</f>
        <v>0</v>
      </c>
      <c r="R12" s="140"/>
      <c r="S12" s="140"/>
      <c r="T12" s="140">
        <f>R12+S12</f>
        <v>0</v>
      </c>
      <c r="U12" s="492"/>
    </row>
    <row r="13" spans="1:21" ht="20.100000000000001" customHeight="1" x14ac:dyDescent="0.25">
      <c r="A13" s="556">
        <v>2</v>
      </c>
      <c r="B13" s="130">
        <f>'9'!B10</f>
        <v>0</v>
      </c>
      <c r="C13" s="130">
        <f>'9'!C10</f>
        <v>0</v>
      </c>
      <c r="D13" s="140"/>
      <c r="E13" s="140"/>
      <c r="F13" s="140">
        <f t="shared" ref="F13:F31" si="3">D13+E13</f>
        <v>0</v>
      </c>
      <c r="G13" s="140"/>
      <c r="H13" s="140"/>
      <c r="I13" s="140"/>
      <c r="J13" s="140">
        <f t="shared" si="0"/>
        <v>0</v>
      </c>
      <c r="K13" s="441"/>
      <c r="L13" s="194"/>
      <c r="M13" s="140">
        <f t="shared" si="1"/>
        <v>0</v>
      </c>
      <c r="N13" s="441"/>
      <c r="O13" s="441"/>
      <c r="P13" s="194"/>
      <c r="Q13" s="140">
        <f t="shared" si="2"/>
        <v>0</v>
      </c>
      <c r="R13" s="140"/>
      <c r="S13" s="140"/>
      <c r="T13" s="140">
        <f>R13+S13</f>
        <v>0</v>
      </c>
      <c r="U13" s="492"/>
    </row>
    <row r="14" spans="1:21" ht="20.100000000000001" customHeight="1" x14ac:dyDescent="0.25">
      <c r="A14" s="556">
        <v>3</v>
      </c>
      <c r="B14" s="130">
        <f>'9'!B11</f>
        <v>0</v>
      </c>
      <c r="C14" s="130">
        <f>'9'!C11</f>
        <v>0</v>
      </c>
      <c r="D14" s="140"/>
      <c r="E14" s="140"/>
      <c r="F14" s="140">
        <f t="shared" si="3"/>
        <v>0</v>
      </c>
      <c r="G14" s="140"/>
      <c r="H14" s="140"/>
      <c r="I14" s="140"/>
      <c r="J14" s="140">
        <f t="shared" si="0"/>
        <v>0</v>
      </c>
      <c r="K14" s="441"/>
      <c r="L14" s="194"/>
      <c r="M14" s="140">
        <f t="shared" si="1"/>
        <v>0</v>
      </c>
      <c r="N14" s="441"/>
      <c r="O14" s="441"/>
      <c r="P14" s="194"/>
      <c r="Q14" s="140">
        <f t="shared" si="2"/>
        <v>0</v>
      </c>
      <c r="R14" s="140"/>
      <c r="S14" s="140"/>
      <c r="T14" s="140">
        <f>R14+S14</f>
        <v>0</v>
      </c>
      <c r="U14" s="492"/>
    </row>
    <row r="15" spans="1:21" ht="20.100000000000001" customHeight="1" x14ac:dyDescent="0.25">
      <c r="A15" s="556">
        <v>4</v>
      </c>
      <c r="B15" s="130">
        <f>'9'!B12</f>
        <v>0</v>
      </c>
      <c r="C15" s="130">
        <f>'9'!C12</f>
        <v>0</v>
      </c>
      <c r="D15" s="140"/>
      <c r="E15" s="140"/>
      <c r="F15" s="140">
        <f t="shared" si="3"/>
        <v>0</v>
      </c>
      <c r="G15" s="140"/>
      <c r="H15" s="140"/>
      <c r="I15" s="140"/>
      <c r="J15" s="140">
        <f>H15+I15</f>
        <v>0</v>
      </c>
      <c r="K15" s="441"/>
      <c r="L15" s="194"/>
      <c r="M15" s="140">
        <f t="shared" si="1"/>
        <v>0</v>
      </c>
      <c r="N15" s="441"/>
      <c r="O15" s="441"/>
      <c r="P15" s="194"/>
      <c r="Q15" s="140">
        <f t="shared" si="2"/>
        <v>0</v>
      </c>
      <c r="R15" s="140"/>
      <c r="S15" s="140"/>
      <c r="T15" s="140">
        <f>R15+S15</f>
        <v>0</v>
      </c>
      <c r="U15" s="492"/>
    </row>
    <row r="16" spans="1:21" ht="20.100000000000001" customHeight="1" x14ac:dyDescent="0.25">
      <c r="A16" s="556">
        <v>5</v>
      </c>
      <c r="B16" s="130">
        <f>'9'!B13</f>
        <v>0</v>
      </c>
      <c r="C16" s="130">
        <f>'9'!C13</f>
        <v>0</v>
      </c>
      <c r="D16" s="140"/>
      <c r="E16" s="140"/>
      <c r="F16" s="140">
        <f t="shared" si="3"/>
        <v>0</v>
      </c>
      <c r="G16" s="140"/>
      <c r="H16" s="140"/>
      <c r="I16" s="140"/>
      <c r="J16" s="140">
        <f t="shared" si="0"/>
        <v>0</v>
      </c>
      <c r="K16" s="441"/>
      <c r="L16" s="194"/>
      <c r="M16" s="140">
        <f t="shared" si="1"/>
        <v>0</v>
      </c>
      <c r="N16" s="441"/>
      <c r="O16" s="441"/>
      <c r="P16" s="194"/>
      <c r="Q16" s="140">
        <f t="shared" si="2"/>
        <v>0</v>
      </c>
      <c r="R16" s="140"/>
      <c r="S16" s="140"/>
      <c r="T16" s="140">
        <f t="shared" ref="T16:T31" si="4">R16+S16</f>
        <v>0</v>
      </c>
      <c r="U16" s="492"/>
    </row>
    <row r="17" spans="1:21" ht="20.100000000000001" customHeight="1" x14ac:dyDescent="0.25">
      <c r="A17" s="556">
        <v>6</v>
      </c>
      <c r="B17" s="130">
        <f>'9'!B14</f>
        <v>0</v>
      </c>
      <c r="C17" s="130">
        <f>'9'!C14</f>
        <v>0</v>
      </c>
      <c r="D17" s="140"/>
      <c r="E17" s="140"/>
      <c r="F17" s="140">
        <f t="shared" si="3"/>
        <v>0</v>
      </c>
      <c r="G17" s="140"/>
      <c r="H17" s="140"/>
      <c r="I17" s="140"/>
      <c r="J17" s="140">
        <f t="shared" si="0"/>
        <v>0</v>
      </c>
      <c r="K17" s="441"/>
      <c r="L17" s="194"/>
      <c r="M17" s="140">
        <f t="shared" si="1"/>
        <v>0</v>
      </c>
      <c r="N17" s="441"/>
      <c r="O17" s="441"/>
      <c r="P17" s="194"/>
      <c r="Q17" s="140">
        <f t="shared" si="2"/>
        <v>0</v>
      </c>
      <c r="R17" s="140"/>
      <c r="S17" s="140"/>
      <c r="T17" s="140">
        <f t="shared" si="4"/>
        <v>0</v>
      </c>
      <c r="U17" s="492"/>
    </row>
    <row r="18" spans="1:21" ht="20.100000000000001" customHeight="1" x14ac:dyDescent="0.25">
      <c r="A18" s="556">
        <v>7</v>
      </c>
      <c r="B18" s="130">
        <f>'9'!B15</f>
        <v>0</v>
      </c>
      <c r="C18" s="130">
        <f>'9'!C15</f>
        <v>0</v>
      </c>
      <c r="D18" s="140"/>
      <c r="E18" s="140"/>
      <c r="F18" s="140">
        <f t="shared" si="3"/>
        <v>0</v>
      </c>
      <c r="G18" s="140"/>
      <c r="H18" s="140"/>
      <c r="I18" s="140"/>
      <c r="J18" s="140">
        <f t="shared" si="0"/>
        <v>0</v>
      </c>
      <c r="K18" s="441"/>
      <c r="L18" s="194"/>
      <c r="M18" s="140">
        <f t="shared" si="1"/>
        <v>0</v>
      </c>
      <c r="N18" s="441"/>
      <c r="O18" s="441"/>
      <c r="P18" s="194"/>
      <c r="Q18" s="140">
        <f t="shared" si="2"/>
        <v>0</v>
      </c>
      <c r="R18" s="140"/>
      <c r="S18" s="140"/>
      <c r="T18" s="140">
        <f t="shared" si="4"/>
        <v>0</v>
      </c>
      <c r="U18" s="492"/>
    </row>
    <row r="19" spans="1:21" ht="20.100000000000001" customHeight="1" x14ac:dyDescent="0.25">
      <c r="A19" s="556">
        <v>8</v>
      </c>
      <c r="B19" s="130">
        <f>'9'!B16</f>
        <v>0</v>
      </c>
      <c r="C19" s="130">
        <f>'9'!C16</f>
        <v>0</v>
      </c>
      <c r="D19" s="140"/>
      <c r="E19" s="140"/>
      <c r="F19" s="140">
        <f t="shared" si="3"/>
        <v>0</v>
      </c>
      <c r="G19" s="140"/>
      <c r="H19" s="140"/>
      <c r="I19" s="140"/>
      <c r="J19" s="140">
        <f t="shared" si="0"/>
        <v>0</v>
      </c>
      <c r="K19" s="441"/>
      <c r="L19" s="194"/>
      <c r="M19" s="140">
        <f t="shared" si="1"/>
        <v>0</v>
      </c>
      <c r="N19" s="441"/>
      <c r="O19" s="441"/>
      <c r="P19" s="194"/>
      <c r="Q19" s="140">
        <f t="shared" si="2"/>
        <v>0</v>
      </c>
      <c r="R19" s="140"/>
      <c r="S19" s="140"/>
      <c r="T19" s="140">
        <f t="shared" si="4"/>
        <v>0</v>
      </c>
      <c r="U19" s="492"/>
    </row>
    <row r="20" spans="1:21" ht="20.100000000000001" customHeight="1" x14ac:dyDescent="0.25">
      <c r="A20" s="556">
        <v>9</v>
      </c>
      <c r="B20" s="130">
        <f>'9'!B17</f>
        <v>0</v>
      </c>
      <c r="C20" s="130">
        <f>'9'!C17</f>
        <v>0</v>
      </c>
      <c r="D20" s="140"/>
      <c r="E20" s="140"/>
      <c r="F20" s="140">
        <f t="shared" si="3"/>
        <v>0</v>
      </c>
      <c r="G20" s="140"/>
      <c r="H20" s="140"/>
      <c r="I20" s="140"/>
      <c r="J20" s="140">
        <f t="shared" si="0"/>
        <v>0</v>
      </c>
      <c r="K20" s="441"/>
      <c r="L20" s="194"/>
      <c r="M20" s="140">
        <f t="shared" si="1"/>
        <v>0</v>
      </c>
      <c r="N20" s="441"/>
      <c r="O20" s="441"/>
      <c r="P20" s="194"/>
      <c r="Q20" s="140">
        <f t="shared" si="2"/>
        <v>0</v>
      </c>
      <c r="R20" s="140"/>
      <c r="S20" s="140"/>
      <c r="T20" s="140">
        <f t="shared" si="4"/>
        <v>0</v>
      </c>
      <c r="U20" s="492"/>
    </row>
    <row r="21" spans="1:21" ht="20.100000000000001" customHeight="1" x14ac:dyDescent="0.25">
      <c r="A21" s="556">
        <v>10</v>
      </c>
      <c r="B21" s="130">
        <f>'9'!B18</f>
        <v>0</v>
      </c>
      <c r="C21" s="130">
        <f>'9'!C18</f>
        <v>0</v>
      </c>
      <c r="D21" s="140"/>
      <c r="E21" s="140"/>
      <c r="F21" s="140">
        <f t="shared" si="3"/>
        <v>0</v>
      </c>
      <c r="G21" s="140"/>
      <c r="H21" s="140"/>
      <c r="I21" s="140"/>
      <c r="J21" s="140">
        <f t="shared" si="0"/>
        <v>0</v>
      </c>
      <c r="K21" s="441"/>
      <c r="L21" s="194"/>
      <c r="M21" s="140">
        <f t="shared" si="1"/>
        <v>0</v>
      </c>
      <c r="N21" s="441"/>
      <c r="O21" s="441"/>
      <c r="P21" s="194"/>
      <c r="Q21" s="140">
        <f t="shared" si="2"/>
        <v>0</v>
      </c>
      <c r="R21" s="140"/>
      <c r="S21" s="140"/>
      <c r="T21" s="140">
        <f t="shared" si="4"/>
        <v>0</v>
      </c>
      <c r="U21" s="492"/>
    </row>
    <row r="22" spans="1:21" ht="20.100000000000001" customHeight="1" x14ac:dyDescent="0.25">
      <c r="A22" s="556">
        <v>11</v>
      </c>
      <c r="B22" s="130">
        <f>'9'!B19</f>
        <v>0</v>
      </c>
      <c r="C22" s="130">
        <f>'9'!C19</f>
        <v>0</v>
      </c>
      <c r="D22" s="140"/>
      <c r="E22" s="140"/>
      <c r="F22" s="140">
        <f t="shared" si="3"/>
        <v>0</v>
      </c>
      <c r="G22" s="140"/>
      <c r="H22" s="140"/>
      <c r="I22" s="140"/>
      <c r="J22" s="140">
        <f t="shared" si="0"/>
        <v>0</v>
      </c>
      <c r="K22" s="441"/>
      <c r="L22" s="194"/>
      <c r="M22" s="140">
        <f t="shared" si="1"/>
        <v>0</v>
      </c>
      <c r="N22" s="441"/>
      <c r="O22" s="441"/>
      <c r="P22" s="194"/>
      <c r="Q22" s="140">
        <f t="shared" si="2"/>
        <v>0</v>
      </c>
      <c r="R22" s="140"/>
      <c r="S22" s="140"/>
      <c r="T22" s="140">
        <f t="shared" si="4"/>
        <v>0</v>
      </c>
      <c r="U22" s="492"/>
    </row>
    <row r="23" spans="1:21" ht="20.100000000000001" customHeight="1" x14ac:dyDescent="0.25">
      <c r="A23" s="556">
        <v>12</v>
      </c>
      <c r="B23" s="130">
        <f>'9'!B20</f>
        <v>0</v>
      </c>
      <c r="C23" s="130">
        <f>'9'!C20</f>
        <v>0</v>
      </c>
      <c r="D23" s="140"/>
      <c r="E23" s="140"/>
      <c r="F23" s="140">
        <f t="shared" si="3"/>
        <v>0</v>
      </c>
      <c r="G23" s="140"/>
      <c r="H23" s="140"/>
      <c r="I23" s="140"/>
      <c r="J23" s="140">
        <f t="shared" si="0"/>
        <v>0</v>
      </c>
      <c r="K23" s="441"/>
      <c r="L23" s="194"/>
      <c r="M23" s="140">
        <f t="shared" si="1"/>
        <v>0</v>
      </c>
      <c r="N23" s="441"/>
      <c r="O23" s="441"/>
      <c r="P23" s="194"/>
      <c r="Q23" s="140">
        <f t="shared" si="2"/>
        <v>0</v>
      </c>
      <c r="R23" s="140"/>
      <c r="S23" s="140"/>
      <c r="T23" s="140">
        <f t="shared" si="4"/>
        <v>0</v>
      </c>
      <c r="U23" s="492"/>
    </row>
    <row r="24" spans="1:21" ht="20.100000000000001" customHeight="1" x14ac:dyDescent="0.25">
      <c r="A24" s="556">
        <v>13</v>
      </c>
      <c r="B24" s="130">
        <f>'9'!B21</f>
        <v>0</v>
      </c>
      <c r="C24" s="130">
        <f>'9'!C21</f>
        <v>0</v>
      </c>
      <c r="D24" s="140"/>
      <c r="E24" s="140"/>
      <c r="F24" s="140">
        <f t="shared" si="3"/>
        <v>0</v>
      </c>
      <c r="G24" s="140"/>
      <c r="H24" s="140"/>
      <c r="I24" s="140"/>
      <c r="J24" s="140">
        <f t="shared" si="0"/>
        <v>0</v>
      </c>
      <c r="K24" s="441"/>
      <c r="L24" s="194"/>
      <c r="M24" s="140">
        <f t="shared" si="1"/>
        <v>0</v>
      </c>
      <c r="N24" s="441"/>
      <c r="O24" s="441"/>
      <c r="P24" s="194"/>
      <c r="Q24" s="140">
        <f t="shared" si="2"/>
        <v>0</v>
      </c>
      <c r="R24" s="140"/>
      <c r="S24" s="140"/>
      <c r="T24" s="140">
        <f t="shared" si="4"/>
        <v>0</v>
      </c>
      <c r="U24" s="492"/>
    </row>
    <row r="25" spans="1:21" ht="20.100000000000001" customHeight="1" x14ac:dyDescent="0.25">
      <c r="A25" s="556">
        <v>14</v>
      </c>
      <c r="B25" s="130">
        <f>'9'!B22</f>
        <v>0</v>
      </c>
      <c r="C25" s="130">
        <f>'9'!C22</f>
        <v>0</v>
      </c>
      <c r="D25" s="140"/>
      <c r="E25" s="140"/>
      <c r="F25" s="140">
        <f t="shared" si="3"/>
        <v>0</v>
      </c>
      <c r="G25" s="140"/>
      <c r="H25" s="140"/>
      <c r="I25" s="140"/>
      <c r="J25" s="140">
        <f t="shared" si="0"/>
        <v>0</v>
      </c>
      <c r="K25" s="441"/>
      <c r="L25" s="194"/>
      <c r="M25" s="140">
        <f t="shared" si="1"/>
        <v>0</v>
      </c>
      <c r="N25" s="441"/>
      <c r="O25" s="441"/>
      <c r="P25" s="194"/>
      <c r="Q25" s="140">
        <f t="shared" si="2"/>
        <v>0</v>
      </c>
      <c r="R25" s="140"/>
      <c r="S25" s="140"/>
      <c r="T25" s="140">
        <f t="shared" si="4"/>
        <v>0</v>
      </c>
      <c r="U25" s="492"/>
    </row>
    <row r="26" spans="1:21" ht="20.100000000000001" customHeight="1" x14ac:dyDescent="0.25">
      <c r="A26" s="556">
        <v>15</v>
      </c>
      <c r="B26" s="130">
        <f>'9'!B23</f>
        <v>0</v>
      </c>
      <c r="C26" s="130">
        <f>'9'!C23</f>
        <v>0</v>
      </c>
      <c r="D26" s="140"/>
      <c r="E26" s="140"/>
      <c r="F26" s="140">
        <f t="shared" si="3"/>
        <v>0</v>
      </c>
      <c r="G26" s="140"/>
      <c r="H26" s="140"/>
      <c r="I26" s="140"/>
      <c r="J26" s="140">
        <f t="shared" si="0"/>
        <v>0</v>
      </c>
      <c r="K26" s="441"/>
      <c r="L26" s="194"/>
      <c r="M26" s="140">
        <f t="shared" si="1"/>
        <v>0</v>
      </c>
      <c r="N26" s="441"/>
      <c r="O26" s="441"/>
      <c r="P26" s="194"/>
      <c r="Q26" s="140">
        <f t="shared" si="2"/>
        <v>0</v>
      </c>
      <c r="R26" s="140"/>
      <c r="S26" s="140"/>
      <c r="T26" s="140">
        <f t="shared" si="4"/>
        <v>0</v>
      </c>
      <c r="U26" s="492"/>
    </row>
    <row r="27" spans="1:21" ht="20.100000000000001" customHeight="1" x14ac:dyDescent="0.25">
      <c r="A27" s="556">
        <v>16</v>
      </c>
      <c r="B27" s="130">
        <f>'9'!B24</f>
        <v>0</v>
      </c>
      <c r="C27" s="130">
        <f>'9'!C24</f>
        <v>0</v>
      </c>
      <c r="D27" s="140"/>
      <c r="E27" s="140"/>
      <c r="F27" s="140">
        <f t="shared" si="3"/>
        <v>0</v>
      </c>
      <c r="G27" s="140"/>
      <c r="H27" s="140"/>
      <c r="I27" s="140"/>
      <c r="J27" s="140">
        <f t="shared" si="0"/>
        <v>0</v>
      </c>
      <c r="K27" s="441"/>
      <c r="L27" s="194"/>
      <c r="M27" s="140">
        <f t="shared" si="1"/>
        <v>0</v>
      </c>
      <c r="N27" s="441"/>
      <c r="O27" s="441"/>
      <c r="P27" s="194"/>
      <c r="Q27" s="140">
        <f t="shared" si="2"/>
        <v>0</v>
      </c>
      <c r="R27" s="140"/>
      <c r="S27" s="140"/>
      <c r="T27" s="140">
        <f t="shared" si="4"/>
        <v>0</v>
      </c>
      <c r="U27" s="492"/>
    </row>
    <row r="28" spans="1:21" ht="20.100000000000001" customHeight="1" x14ac:dyDescent="0.25">
      <c r="A28" s="556">
        <v>17</v>
      </c>
      <c r="B28" s="130">
        <f>'9'!B25</f>
        <v>0</v>
      </c>
      <c r="C28" s="130">
        <f>'9'!C25</f>
        <v>0</v>
      </c>
      <c r="D28" s="140"/>
      <c r="E28" s="140"/>
      <c r="F28" s="140">
        <f t="shared" si="3"/>
        <v>0</v>
      </c>
      <c r="G28" s="140"/>
      <c r="H28" s="140"/>
      <c r="I28" s="140"/>
      <c r="J28" s="140">
        <f t="shared" si="0"/>
        <v>0</v>
      </c>
      <c r="K28" s="441"/>
      <c r="L28" s="194"/>
      <c r="M28" s="140">
        <f t="shared" si="1"/>
        <v>0</v>
      </c>
      <c r="N28" s="441"/>
      <c r="O28" s="441"/>
      <c r="P28" s="194"/>
      <c r="Q28" s="140">
        <f t="shared" si="2"/>
        <v>0</v>
      </c>
      <c r="R28" s="140"/>
      <c r="S28" s="140"/>
      <c r="T28" s="140">
        <f t="shared" si="4"/>
        <v>0</v>
      </c>
      <c r="U28" s="492"/>
    </row>
    <row r="29" spans="1:21" ht="20.100000000000001" customHeight="1" x14ac:dyDescent="0.25">
      <c r="A29" s="556">
        <v>18</v>
      </c>
      <c r="B29" s="130">
        <f>'9'!B26</f>
        <v>0</v>
      </c>
      <c r="C29" s="130">
        <f>'9'!C26</f>
        <v>0</v>
      </c>
      <c r="D29" s="140"/>
      <c r="E29" s="140"/>
      <c r="F29" s="140">
        <f t="shared" si="3"/>
        <v>0</v>
      </c>
      <c r="G29" s="140"/>
      <c r="H29" s="140"/>
      <c r="I29" s="140"/>
      <c r="J29" s="140">
        <f t="shared" si="0"/>
        <v>0</v>
      </c>
      <c r="K29" s="441"/>
      <c r="L29" s="194"/>
      <c r="M29" s="140">
        <f t="shared" si="1"/>
        <v>0</v>
      </c>
      <c r="N29" s="441"/>
      <c r="O29" s="441"/>
      <c r="P29" s="194"/>
      <c r="Q29" s="140">
        <f t="shared" si="2"/>
        <v>0</v>
      </c>
      <c r="R29" s="140"/>
      <c r="S29" s="140"/>
      <c r="T29" s="140">
        <f t="shared" si="4"/>
        <v>0</v>
      </c>
      <c r="U29" s="492"/>
    </row>
    <row r="30" spans="1:21" ht="20.100000000000001" customHeight="1" x14ac:dyDescent="0.25">
      <c r="A30" s="556">
        <v>19</v>
      </c>
      <c r="B30" s="130">
        <f>'9'!B27</f>
        <v>0</v>
      </c>
      <c r="C30" s="130">
        <f>'9'!C27</f>
        <v>0</v>
      </c>
      <c r="D30" s="140"/>
      <c r="E30" s="140"/>
      <c r="F30" s="140">
        <f t="shared" si="3"/>
        <v>0</v>
      </c>
      <c r="G30" s="140"/>
      <c r="H30" s="140"/>
      <c r="I30" s="140"/>
      <c r="J30" s="140">
        <f t="shared" si="0"/>
        <v>0</v>
      </c>
      <c r="K30" s="441"/>
      <c r="L30" s="194"/>
      <c r="M30" s="140">
        <f t="shared" si="1"/>
        <v>0</v>
      </c>
      <c r="N30" s="441"/>
      <c r="O30" s="441"/>
      <c r="P30" s="194"/>
      <c r="Q30" s="140">
        <f t="shared" si="2"/>
        <v>0</v>
      </c>
      <c r="R30" s="140"/>
      <c r="S30" s="140"/>
      <c r="T30" s="140">
        <f t="shared" si="4"/>
        <v>0</v>
      </c>
      <c r="U30" s="492"/>
    </row>
    <row r="31" spans="1:21" ht="20.100000000000001" customHeight="1" x14ac:dyDescent="0.25">
      <c r="A31" s="556">
        <v>20</v>
      </c>
      <c r="B31" s="130">
        <f>'9'!B28</f>
        <v>0</v>
      </c>
      <c r="C31" s="130">
        <f>'9'!C28</f>
        <v>0</v>
      </c>
      <c r="D31" s="140"/>
      <c r="E31" s="140"/>
      <c r="F31" s="140">
        <f t="shared" si="3"/>
        <v>0</v>
      </c>
      <c r="G31" s="140"/>
      <c r="H31" s="140"/>
      <c r="I31" s="140"/>
      <c r="J31" s="140">
        <f t="shared" si="0"/>
        <v>0</v>
      </c>
      <c r="K31" s="441"/>
      <c r="L31" s="194"/>
      <c r="M31" s="140">
        <f t="shared" si="1"/>
        <v>0</v>
      </c>
      <c r="N31" s="441"/>
      <c r="O31" s="441"/>
      <c r="P31" s="194"/>
      <c r="Q31" s="140">
        <f t="shared" si="2"/>
        <v>0</v>
      </c>
      <c r="R31" s="140"/>
      <c r="S31" s="140"/>
      <c r="T31" s="140">
        <f t="shared" si="4"/>
        <v>0</v>
      </c>
      <c r="U31" s="492"/>
    </row>
    <row r="32" spans="1:21" ht="20.100000000000001" customHeight="1" x14ac:dyDescent="0.25">
      <c r="A32" s="556"/>
      <c r="B32" s="72"/>
      <c r="C32" s="72"/>
      <c r="D32" s="140"/>
      <c r="E32" s="140"/>
      <c r="F32" s="140"/>
      <c r="G32" s="140"/>
      <c r="H32" s="140"/>
      <c r="I32" s="140"/>
      <c r="J32" s="140"/>
      <c r="K32" s="441"/>
      <c r="L32" s="194"/>
      <c r="M32" s="140"/>
      <c r="N32" s="441"/>
      <c r="O32" s="441"/>
      <c r="P32" s="194"/>
      <c r="Q32" s="140"/>
      <c r="R32" s="140"/>
      <c r="S32" s="140"/>
      <c r="T32" s="140"/>
      <c r="U32" s="492"/>
    </row>
    <row r="33" spans="1:21" ht="20.100000000000001" customHeight="1" x14ac:dyDescent="0.25">
      <c r="A33" s="556"/>
      <c r="B33" s="72"/>
      <c r="C33" s="72"/>
      <c r="D33" s="140"/>
      <c r="E33" s="140"/>
      <c r="F33" s="140"/>
      <c r="G33" s="140"/>
      <c r="H33" s="140"/>
      <c r="I33" s="140"/>
      <c r="J33" s="140"/>
      <c r="K33" s="441"/>
      <c r="L33" s="194"/>
      <c r="M33" s="140"/>
      <c r="N33" s="441"/>
      <c r="O33" s="441"/>
      <c r="P33" s="194"/>
      <c r="Q33" s="140"/>
      <c r="R33" s="140"/>
      <c r="S33" s="140"/>
      <c r="T33" s="140"/>
      <c r="U33" s="492"/>
    </row>
    <row r="34" spans="1:21" ht="20.100000000000001" customHeight="1" x14ac:dyDescent="0.25">
      <c r="A34" s="556"/>
      <c r="B34" s="72"/>
      <c r="C34" s="72"/>
      <c r="D34" s="140"/>
      <c r="E34" s="140"/>
      <c r="F34" s="140"/>
      <c r="G34" s="140"/>
      <c r="H34" s="140"/>
      <c r="I34" s="140"/>
      <c r="J34" s="140"/>
      <c r="K34" s="441"/>
      <c r="L34" s="194"/>
      <c r="M34" s="140"/>
      <c r="N34" s="441"/>
      <c r="O34" s="441"/>
      <c r="P34" s="194"/>
      <c r="Q34" s="140"/>
      <c r="R34" s="140"/>
      <c r="S34" s="140"/>
      <c r="T34" s="140"/>
      <c r="U34" s="492"/>
    </row>
    <row r="35" spans="1:21" ht="20.100000000000001" customHeight="1" x14ac:dyDescent="0.25">
      <c r="A35" s="556"/>
      <c r="B35" s="72"/>
      <c r="C35" s="72"/>
      <c r="D35" s="140"/>
      <c r="E35" s="140"/>
      <c r="F35" s="140"/>
      <c r="G35" s="140"/>
      <c r="H35" s="140"/>
      <c r="I35" s="140"/>
      <c r="J35" s="140"/>
      <c r="K35" s="441"/>
      <c r="L35" s="194"/>
      <c r="M35" s="140"/>
      <c r="N35" s="441"/>
      <c r="O35" s="441"/>
      <c r="P35" s="194"/>
      <c r="Q35" s="140"/>
      <c r="R35" s="140"/>
      <c r="S35" s="140"/>
      <c r="T35" s="140"/>
      <c r="U35" s="492"/>
    </row>
    <row r="36" spans="1:21" ht="20.100000000000001" customHeight="1" x14ac:dyDescent="0.25">
      <c r="A36" s="557"/>
      <c r="B36" s="78"/>
      <c r="C36" s="78"/>
      <c r="D36" s="286"/>
      <c r="E36" s="286"/>
      <c r="F36" s="286"/>
      <c r="G36" s="286"/>
      <c r="H36" s="286"/>
      <c r="I36" s="286"/>
      <c r="J36" s="286"/>
      <c r="K36" s="493"/>
      <c r="L36" s="493"/>
      <c r="M36" s="286"/>
      <c r="N36" s="441"/>
      <c r="O36" s="493"/>
      <c r="P36" s="493"/>
      <c r="Q36" s="286"/>
      <c r="R36" s="286"/>
      <c r="S36" s="286"/>
      <c r="T36" s="286"/>
      <c r="U36" s="492"/>
    </row>
    <row r="37" spans="1:21" ht="21" customHeight="1" x14ac:dyDescent="0.25">
      <c r="A37" s="450" t="s">
        <v>484</v>
      </c>
      <c r="B37" s="494"/>
      <c r="C37" s="495"/>
      <c r="D37" s="496">
        <f>SUM(D12:D36)</f>
        <v>0</v>
      </c>
      <c r="E37" s="496">
        <f t="shared" ref="E37:T37" si="5">SUM(E12:E36)</f>
        <v>0</v>
      </c>
      <c r="F37" s="496">
        <f t="shared" si="5"/>
        <v>0</v>
      </c>
      <c r="G37" s="496">
        <f t="shared" si="5"/>
        <v>0</v>
      </c>
      <c r="H37" s="496">
        <f t="shared" si="5"/>
        <v>0</v>
      </c>
      <c r="I37" s="496">
        <f t="shared" si="5"/>
        <v>0</v>
      </c>
      <c r="J37" s="496">
        <f t="shared" si="5"/>
        <v>0</v>
      </c>
      <c r="K37" s="496">
        <f t="shared" si="5"/>
        <v>0</v>
      </c>
      <c r="L37" s="496">
        <f t="shared" si="5"/>
        <v>0</v>
      </c>
      <c r="M37" s="135">
        <f t="shared" si="5"/>
        <v>0</v>
      </c>
      <c r="N37" s="135">
        <f t="shared" si="5"/>
        <v>0</v>
      </c>
      <c r="O37" s="496">
        <f t="shared" si="5"/>
        <v>0</v>
      </c>
      <c r="P37" s="496">
        <f t="shared" si="5"/>
        <v>0</v>
      </c>
      <c r="Q37" s="135">
        <f t="shared" si="5"/>
        <v>0</v>
      </c>
      <c r="R37" s="496">
        <f t="shared" si="5"/>
        <v>0</v>
      </c>
      <c r="S37" s="496">
        <f t="shared" si="5"/>
        <v>0</v>
      </c>
      <c r="T37" s="496">
        <f t="shared" si="5"/>
        <v>0</v>
      </c>
      <c r="U37" s="492"/>
    </row>
    <row r="38" spans="1:21" ht="24.95" customHeight="1" thickBot="1" x14ac:dyDescent="0.3">
      <c r="A38" s="567" t="s">
        <v>874</v>
      </c>
      <c r="B38" s="575"/>
      <c r="C38" s="497"/>
      <c r="D38" s="498"/>
      <c r="E38" s="499"/>
      <c r="F38" s="500"/>
      <c r="G38" s="501" t="e">
        <f>G37/F37*100</f>
        <v>#DIV/0!</v>
      </c>
      <c r="H38" s="502"/>
      <c r="I38" s="503"/>
      <c r="J38" s="503"/>
      <c r="K38" s="502"/>
      <c r="L38" s="503"/>
      <c r="M38" s="504"/>
      <c r="N38" s="505" t="e">
        <f>N37/M37*100</f>
        <v>#DIV/0!</v>
      </c>
      <c r="O38" s="502"/>
      <c r="P38" s="503"/>
      <c r="Q38" s="504"/>
      <c r="R38" s="502"/>
      <c r="S38" s="503"/>
      <c r="T38" s="503"/>
      <c r="U38" s="82"/>
    </row>
    <row r="39" spans="1:21" ht="24.95" customHeight="1" thickBot="1" x14ac:dyDescent="0.3">
      <c r="A39" s="567" t="s">
        <v>1252</v>
      </c>
      <c r="B39" s="575"/>
      <c r="C39" s="497"/>
      <c r="D39" s="498"/>
      <c r="E39" s="499"/>
      <c r="F39" s="500"/>
      <c r="G39" s="502"/>
      <c r="H39" s="506"/>
      <c r="I39" s="507"/>
      <c r="J39" s="507"/>
      <c r="K39" s="507"/>
      <c r="L39" s="507"/>
      <c r="M39" s="507"/>
      <c r="N39" s="508"/>
      <c r="O39" s="509"/>
      <c r="P39" s="509"/>
      <c r="Q39" s="509"/>
      <c r="R39" s="501" t="e">
        <f>R37/'2'!E28*100000</f>
        <v>#DIV/0!</v>
      </c>
      <c r="S39" s="501" t="e">
        <f>S37/'2'!E28*100000</f>
        <v>#DIV/0!</v>
      </c>
      <c r="T39" s="501" t="e">
        <f>T37/'2'!E28*100000</f>
        <v>#DIV/0!</v>
      </c>
      <c r="U39" s="82"/>
    </row>
    <row r="41" spans="1:21" x14ac:dyDescent="0.25">
      <c r="A41" s="727" t="s">
        <v>411</v>
      </c>
    </row>
  </sheetData>
  <mergeCells count="13">
    <mergeCell ref="A7:A10"/>
    <mergeCell ref="B7:B10"/>
    <mergeCell ref="C7:C10"/>
    <mergeCell ref="D8:G8"/>
    <mergeCell ref="H8:J9"/>
    <mergeCell ref="O8:Q8"/>
    <mergeCell ref="R8:T9"/>
    <mergeCell ref="D9:F9"/>
    <mergeCell ref="G9:G10"/>
    <mergeCell ref="K9:M9"/>
    <mergeCell ref="N9:N10"/>
    <mergeCell ref="O9:Q9"/>
    <mergeCell ref="K8:N8"/>
  </mergeCells>
  <printOptions horizontalCentered="1"/>
  <pageMargins left="0.94" right="0.79" top="1.1499999999999999" bottom="0.9" header="0" footer="0"/>
  <pageSetup paperSize="9" scale="50" orientation="landscape" horizontalDpi="300" verticalDpi="3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3F43C-0632-4FA2-835E-03624D974ACB}">
  <sheetPr codeName="Sheet39">
    <tabColor rgb="FF92D050"/>
    <pageSetUpPr fitToPage="1"/>
  </sheetPr>
  <dimension ref="A1:H35"/>
  <sheetViews>
    <sheetView zoomScale="70" zoomScaleNormal="70" workbookViewId="0">
      <selection activeCell="G27" sqref="G27"/>
    </sheetView>
  </sheetViews>
  <sheetFormatPr defaultColWidth="9.140625" defaultRowHeight="15" x14ac:dyDescent="0.25"/>
  <cols>
    <col min="1" max="1" width="6.42578125" style="70" customWidth="1"/>
    <col min="2" max="2" width="25.7109375" style="70" customWidth="1"/>
    <col min="3" max="3" width="27.28515625" style="70" customWidth="1"/>
    <col min="4" max="6" width="25.7109375" style="70" customWidth="1"/>
    <col min="7" max="7" width="20.7109375" style="70" customWidth="1"/>
    <col min="8" max="256" width="9.140625" style="70"/>
    <col min="257" max="257" width="6.42578125" style="70" customWidth="1"/>
    <col min="258" max="258" width="25.7109375" style="70" customWidth="1"/>
    <col min="259" max="259" width="27.28515625" style="70" customWidth="1"/>
    <col min="260" max="262" width="25.7109375" style="70" customWidth="1"/>
    <col min="263" max="263" width="20.7109375" style="70" customWidth="1"/>
    <col min="264" max="512" width="9.140625" style="70"/>
    <col min="513" max="513" width="6.42578125" style="70" customWidth="1"/>
    <col min="514" max="514" width="25.7109375" style="70" customWidth="1"/>
    <col min="515" max="515" width="27.28515625" style="70" customWidth="1"/>
    <col min="516" max="518" width="25.7109375" style="70" customWidth="1"/>
    <col min="519" max="519" width="20.7109375" style="70" customWidth="1"/>
    <col min="520" max="768" width="9.140625" style="70"/>
    <col min="769" max="769" width="6.42578125" style="70" customWidth="1"/>
    <col min="770" max="770" width="25.7109375" style="70" customWidth="1"/>
    <col min="771" max="771" width="27.28515625" style="70" customWidth="1"/>
    <col min="772" max="774" width="25.7109375" style="70" customWidth="1"/>
    <col min="775" max="775" width="20.7109375" style="70" customWidth="1"/>
    <col min="776" max="1024" width="9.140625" style="70"/>
    <col min="1025" max="1025" width="6.42578125" style="70" customWidth="1"/>
    <col min="1026" max="1026" width="25.7109375" style="70" customWidth="1"/>
    <col min="1027" max="1027" width="27.28515625" style="70" customWidth="1"/>
    <col min="1028" max="1030" width="25.7109375" style="70" customWidth="1"/>
    <col min="1031" max="1031" width="20.7109375" style="70" customWidth="1"/>
    <col min="1032" max="1280" width="9.140625" style="70"/>
    <col min="1281" max="1281" width="6.42578125" style="70" customWidth="1"/>
    <col min="1282" max="1282" width="25.7109375" style="70" customWidth="1"/>
    <col min="1283" max="1283" width="27.28515625" style="70" customWidth="1"/>
    <col min="1284" max="1286" width="25.7109375" style="70" customWidth="1"/>
    <col min="1287" max="1287" width="20.7109375" style="70" customWidth="1"/>
    <col min="1288" max="1536" width="9.140625" style="70"/>
    <col min="1537" max="1537" width="6.42578125" style="70" customWidth="1"/>
    <col min="1538" max="1538" width="25.7109375" style="70" customWidth="1"/>
    <col min="1539" max="1539" width="27.28515625" style="70" customWidth="1"/>
    <col min="1540" max="1542" width="25.7109375" style="70" customWidth="1"/>
    <col min="1543" max="1543" width="20.7109375" style="70" customWidth="1"/>
    <col min="1544" max="1792" width="9.140625" style="70"/>
    <col min="1793" max="1793" width="6.42578125" style="70" customWidth="1"/>
    <col min="1794" max="1794" width="25.7109375" style="70" customWidth="1"/>
    <col min="1795" max="1795" width="27.28515625" style="70" customWidth="1"/>
    <col min="1796" max="1798" width="25.7109375" style="70" customWidth="1"/>
    <col min="1799" max="1799" width="20.7109375" style="70" customWidth="1"/>
    <col min="1800" max="2048" width="9.140625" style="70"/>
    <col min="2049" max="2049" width="6.42578125" style="70" customWidth="1"/>
    <col min="2050" max="2050" width="25.7109375" style="70" customWidth="1"/>
    <col min="2051" max="2051" width="27.28515625" style="70" customWidth="1"/>
    <col min="2052" max="2054" width="25.7109375" style="70" customWidth="1"/>
    <col min="2055" max="2055" width="20.7109375" style="70" customWidth="1"/>
    <col min="2056" max="2304" width="9.140625" style="70"/>
    <col min="2305" max="2305" width="6.42578125" style="70" customWidth="1"/>
    <col min="2306" max="2306" width="25.7109375" style="70" customWidth="1"/>
    <col min="2307" max="2307" width="27.28515625" style="70" customWidth="1"/>
    <col min="2308" max="2310" width="25.7109375" style="70" customWidth="1"/>
    <col min="2311" max="2311" width="20.7109375" style="70" customWidth="1"/>
    <col min="2312" max="2560" width="9.140625" style="70"/>
    <col min="2561" max="2561" width="6.42578125" style="70" customWidth="1"/>
    <col min="2562" max="2562" width="25.7109375" style="70" customWidth="1"/>
    <col min="2563" max="2563" width="27.28515625" style="70" customWidth="1"/>
    <col min="2564" max="2566" width="25.7109375" style="70" customWidth="1"/>
    <col min="2567" max="2567" width="20.7109375" style="70" customWidth="1"/>
    <col min="2568" max="2816" width="9.140625" style="70"/>
    <col min="2817" max="2817" width="6.42578125" style="70" customWidth="1"/>
    <col min="2818" max="2818" width="25.7109375" style="70" customWidth="1"/>
    <col min="2819" max="2819" width="27.28515625" style="70" customWidth="1"/>
    <col min="2820" max="2822" width="25.7109375" style="70" customWidth="1"/>
    <col min="2823" max="2823" width="20.7109375" style="70" customWidth="1"/>
    <col min="2824" max="3072" width="9.140625" style="70"/>
    <col min="3073" max="3073" width="6.42578125" style="70" customWidth="1"/>
    <col min="3074" max="3074" width="25.7109375" style="70" customWidth="1"/>
    <col min="3075" max="3075" width="27.28515625" style="70" customWidth="1"/>
    <col min="3076" max="3078" width="25.7109375" style="70" customWidth="1"/>
    <col min="3079" max="3079" width="20.7109375" style="70" customWidth="1"/>
    <col min="3080" max="3328" width="9.140625" style="70"/>
    <col min="3329" max="3329" width="6.42578125" style="70" customWidth="1"/>
    <col min="3330" max="3330" width="25.7109375" style="70" customWidth="1"/>
    <col min="3331" max="3331" width="27.28515625" style="70" customWidth="1"/>
    <col min="3332" max="3334" width="25.7109375" style="70" customWidth="1"/>
    <col min="3335" max="3335" width="20.7109375" style="70" customWidth="1"/>
    <col min="3336" max="3584" width="9.140625" style="70"/>
    <col min="3585" max="3585" width="6.42578125" style="70" customWidth="1"/>
    <col min="3586" max="3586" width="25.7109375" style="70" customWidth="1"/>
    <col min="3587" max="3587" width="27.28515625" style="70" customWidth="1"/>
    <col min="3588" max="3590" width="25.7109375" style="70" customWidth="1"/>
    <col min="3591" max="3591" width="20.7109375" style="70" customWidth="1"/>
    <col min="3592" max="3840" width="9.140625" style="70"/>
    <col min="3841" max="3841" width="6.42578125" style="70" customWidth="1"/>
    <col min="3842" max="3842" width="25.7109375" style="70" customWidth="1"/>
    <col min="3843" max="3843" width="27.28515625" style="70" customWidth="1"/>
    <col min="3844" max="3846" width="25.7109375" style="70" customWidth="1"/>
    <col min="3847" max="3847" width="20.7109375" style="70" customWidth="1"/>
    <col min="3848" max="4096" width="9.140625" style="70"/>
    <col min="4097" max="4097" width="6.42578125" style="70" customWidth="1"/>
    <col min="4098" max="4098" width="25.7109375" style="70" customWidth="1"/>
    <col min="4099" max="4099" width="27.28515625" style="70" customWidth="1"/>
    <col min="4100" max="4102" width="25.7109375" style="70" customWidth="1"/>
    <col min="4103" max="4103" width="20.7109375" style="70" customWidth="1"/>
    <col min="4104" max="4352" width="9.140625" style="70"/>
    <col min="4353" max="4353" width="6.42578125" style="70" customWidth="1"/>
    <col min="4354" max="4354" width="25.7109375" style="70" customWidth="1"/>
    <col min="4355" max="4355" width="27.28515625" style="70" customWidth="1"/>
    <col min="4356" max="4358" width="25.7109375" style="70" customWidth="1"/>
    <col min="4359" max="4359" width="20.7109375" style="70" customWidth="1"/>
    <col min="4360" max="4608" width="9.140625" style="70"/>
    <col min="4609" max="4609" width="6.42578125" style="70" customWidth="1"/>
    <col min="4610" max="4610" width="25.7109375" style="70" customWidth="1"/>
    <col min="4611" max="4611" width="27.28515625" style="70" customWidth="1"/>
    <col min="4612" max="4614" width="25.7109375" style="70" customWidth="1"/>
    <col min="4615" max="4615" width="20.7109375" style="70" customWidth="1"/>
    <col min="4616" max="4864" width="9.140625" style="70"/>
    <col min="4865" max="4865" width="6.42578125" style="70" customWidth="1"/>
    <col min="4866" max="4866" width="25.7109375" style="70" customWidth="1"/>
    <col min="4867" max="4867" width="27.28515625" style="70" customWidth="1"/>
    <col min="4868" max="4870" width="25.7109375" style="70" customWidth="1"/>
    <col min="4871" max="4871" width="20.7109375" style="70" customWidth="1"/>
    <col min="4872" max="5120" width="9.140625" style="70"/>
    <col min="5121" max="5121" width="6.42578125" style="70" customWidth="1"/>
    <col min="5122" max="5122" width="25.7109375" style="70" customWidth="1"/>
    <col min="5123" max="5123" width="27.28515625" style="70" customWidth="1"/>
    <col min="5124" max="5126" width="25.7109375" style="70" customWidth="1"/>
    <col min="5127" max="5127" width="20.7109375" style="70" customWidth="1"/>
    <col min="5128" max="5376" width="9.140625" style="70"/>
    <col min="5377" max="5377" width="6.42578125" style="70" customWidth="1"/>
    <col min="5378" max="5378" width="25.7109375" style="70" customWidth="1"/>
    <col min="5379" max="5379" width="27.28515625" style="70" customWidth="1"/>
    <col min="5380" max="5382" width="25.7109375" style="70" customWidth="1"/>
    <col min="5383" max="5383" width="20.7109375" style="70" customWidth="1"/>
    <col min="5384" max="5632" width="9.140625" style="70"/>
    <col min="5633" max="5633" width="6.42578125" style="70" customWidth="1"/>
    <col min="5634" max="5634" width="25.7109375" style="70" customWidth="1"/>
    <col min="5635" max="5635" width="27.28515625" style="70" customWidth="1"/>
    <col min="5636" max="5638" width="25.7109375" style="70" customWidth="1"/>
    <col min="5639" max="5639" width="20.7109375" style="70" customWidth="1"/>
    <col min="5640" max="5888" width="9.140625" style="70"/>
    <col min="5889" max="5889" width="6.42578125" style="70" customWidth="1"/>
    <col min="5890" max="5890" width="25.7109375" style="70" customWidth="1"/>
    <col min="5891" max="5891" width="27.28515625" style="70" customWidth="1"/>
    <col min="5892" max="5894" width="25.7109375" style="70" customWidth="1"/>
    <col min="5895" max="5895" width="20.7109375" style="70" customWidth="1"/>
    <col min="5896" max="6144" width="9.140625" style="70"/>
    <col min="6145" max="6145" width="6.42578125" style="70" customWidth="1"/>
    <col min="6146" max="6146" width="25.7109375" style="70" customWidth="1"/>
    <col min="6147" max="6147" width="27.28515625" style="70" customWidth="1"/>
    <col min="6148" max="6150" width="25.7109375" style="70" customWidth="1"/>
    <col min="6151" max="6151" width="20.7109375" style="70" customWidth="1"/>
    <col min="6152" max="6400" width="9.140625" style="70"/>
    <col min="6401" max="6401" width="6.42578125" style="70" customWidth="1"/>
    <col min="6402" max="6402" width="25.7109375" style="70" customWidth="1"/>
    <col min="6403" max="6403" width="27.28515625" style="70" customWidth="1"/>
    <col min="6404" max="6406" width="25.7109375" style="70" customWidth="1"/>
    <col min="6407" max="6407" width="20.7109375" style="70" customWidth="1"/>
    <col min="6408" max="6656" width="9.140625" style="70"/>
    <col min="6657" max="6657" width="6.42578125" style="70" customWidth="1"/>
    <col min="6658" max="6658" width="25.7109375" style="70" customWidth="1"/>
    <col min="6659" max="6659" width="27.28515625" style="70" customWidth="1"/>
    <col min="6660" max="6662" width="25.7109375" style="70" customWidth="1"/>
    <col min="6663" max="6663" width="20.7109375" style="70" customWidth="1"/>
    <col min="6664" max="6912" width="9.140625" style="70"/>
    <col min="6913" max="6913" width="6.42578125" style="70" customWidth="1"/>
    <col min="6914" max="6914" width="25.7109375" style="70" customWidth="1"/>
    <col min="6915" max="6915" width="27.28515625" style="70" customWidth="1"/>
    <col min="6916" max="6918" width="25.7109375" style="70" customWidth="1"/>
    <col min="6919" max="6919" width="20.7109375" style="70" customWidth="1"/>
    <col min="6920" max="7168" width="9.140625" style="70"/>
    <col min="7169" max="7169" width="6.42578125" style="70" customWidth="1"/>
    <col min="7170" max="7170" width="25.7109375" style="70" customWidth="1"/>
    <col min="7171" max="7171" width="27.28515625" style="70" customWidth="1"/>
    <col min="7172" max="7174" width="25.7109375" style="70" customWidth="1"/>
    <col min="7175" max="7175" width="20.7109375" style="70" customWidth="1"/>
    <col min="7176" max="7424" width="9.140625" style="70"/>
    <col min="7425" max="7425" width="6.42578125" style="70" customWidth="1"/>
    <col min="7426" max="7426" width="25.7109375" style="70" customWidth="1"/>
    <col min="7427" max="7427" width="27.28515625" style="70" customWidth="1"/>
    <col min="7428" max="7430" width="25.7109375" style="70" customWidth="1"/>
    <col min="7431" max="7431" width="20.7109375" style="70" customWidth="1"/>
    <col min="7432" max="7680" width="9.140625" style="70"/>
    <col min="7681" max="7681" width="6.42578125" style="70" customWidth="1"/>
    <col min="7682" max="7682" width="25.7109375" style="70" customWidth="1"/>
    <col min="7683" max="7683" width="27.28515625" style="70" customWidth="1"/>
    <col min="7684" max="7686" width="25.7109375" style="70" customWidth="1"/>
    <col min="7687" max="7687" width="20.7109375" style="70" customWidth="1"/>
    <col min="7688" max="7936" width="9.140625" style="70"/>
    <col min="7937" max="7937" width="6.42578125" style="70" customWidth="1"/>
    <col min="7938" max="7938" width="25.7109375" style="70" customWidth="1"/>
    <col min="7939" max="7939" width="27.28515625" style="70" customWidth="1"/>
    <col min="7940" max="7942" width="25.7109375" style="70" customWidth="1"/>
    <col min="7943" max="7943" width="20.7109375" style="70" customWidth="1"/>
    <col min="7944" max="8192" width="9.140625" style="70"/>
    <col min="8193" max="8193" width="6.42578125" style="70" customWidth="1"/>
    <col min="8194" max="8194" width="25.7109375" style="70" customWidth="1"/>
    <col min="8195" max="8195" width="27.28515625" style="70" customWidth="1"/>
    <col min="8196" max="8198" width="25.7109375" style="70" customWidth="1"/>
    <col min="8199" max="8199" width="20.7109375" style="70" customWidth="1"/>
    <col min="8200" max="8448" width="9.140625" style="70"/>
    <col min="8449" max="8449" width="6.42578125" style="70" customWidth="1"/>
    <col min="8450" max="8450" width="25.7109375" style="70" customWidth="1"/>
    <col min="8451" max="8451" width="27.28515625" style="70" customWidth="1"/>
    <col min="8452" max="8454" width="25.7109375" style="70" customWidth="1"/>
    <col min="8455" max="8455" width="20.7109375" style="70" customWidth="1"/>
    <col min="8456" max="8704" width="9.140625" style="70"/>
    <col min="8705" max="8705" width="6.42578125" style="70" customWidth="1"/>
    <col min="8706" max="8706" width="25.7109375" style="70" customWidth="1"/>
    <col min="8707" max="8707" width="27.28515625" style="70" customWidth="1"/>
    <col min="8708" max="8710" width="25.7109375" style="70" customWidth="1"/>
    <col min="8711" max="8711" width="20.7109375" style="70" customWidth="1"/>
    <col min="8712" max="8960" width="9.140625" style="70"/>
    <col min="8961" max="8961" width="6.42578125" style="70" customWidth="1"/>
    <col min="8962" max="8962" width="25.7109375" style="70" customWidth="1"/>
    <col min="8963" max="8963" width="27.28515625" style="70" customWidth="1"/>
    <col min="8964" max="8966" width="25.7109375" style="70" customWidth="1"/>
    <col min="8967" max="8967" width="20.7109375" style="70" customWidth="1"/>
    <col min="8968" max="9216" width="9.140625" style="70"/>
    <col min="9217" max="9217" width="6.42578125" style="70" customWidth="1"/>
    <col min="9218" max="9218" width="25.7109375" style="70" customWidth="1"/>
    <col min="9219" max="9219" width="27.28515625" style="70" customWidth="1"/>
    <col min="9220" max="9222" width="25.7109375" style="70" customWidth="1"/>
    <col min="9223" max="9223" width="20.7109375" style="70" customWidth="1"/>
    <col min="9224" max="9472" width="9.140625" style="70"/>
    <col min="9473" max="9473" width="6.42578125" style="70" customWidth="1"/>
    <col min="9474" max="9474" width="25.7109375" style="70" customWidth="1"/>
    <col min="9475" max="9475" width="27.28515625" style="70" customWidth="1"/>
    <col min="9476" max="9478" width="25.7109375" style="70" customWidth="1"/>
    <col min="9479" max="9479" width="20.7109375" style="70" customWidth="1"/>
    <col min="9480" max="9728" width="9.140625" style="70"/>
    <col min="9729" max="9729" width="6.42578125" style="70" customWidth="1"/>
    <col min="9730" max="9730" width="25.7109375" style="70" customWidth="1"/>
    <col min="9731" max="9731" width="27.28515625" style="70" customWidth="1"/>
    <col min="9732" max="9734" width="25.7109375" style="70" customWidth="1"/>
    <col min="9735" max="9735" width="20.7109375" style="70" customWidth="1"/>
    <col min="9736" max="9984" width="9.140625" style="70"/>
    <col min="9985" max="9985" width="6.42578125" style="70" customWidth="1"/>
    <col min="9986" max="9986" width="25.7109375" style="70" customWidth="1"/>
    <col min="9987" max="9987" width="27.28515625" style="70" customWidth="1"/>
    <col min="9988" max="9990" width="25.7109375" style="70" customWidth="1"/>
    <col min="9991" max="9991" width="20.7109375" style="70" customWidth="1"/>
    <col min="9992" max="10240" width="9.140625" style="70"/>
    <col min="10241" max="10241" width="6.42578125" style="70" customWidth="1"/>
    <col min="10242" max="10242" width="25.7109375" style="70" customWidth="1"/>
    <col min="10243" max="10243" width="27.28515625" style="70" customWidth="1"/>
    <col min="10244" max="10246" width="25.7109375" style="70" customWidth="1"/>
    <col min="10247" max="10247" width="20.7109375" style="70" customWidth="1"/>
    <col min="10248" max="10496" width="9.140625" style="70"/>
    <col min="10497" max="10497" width="6.42578125" style="70" customWidth="1"/>
    <col min="10498" max="10498" width="25.7109375" style="70" customWidth="1"/>
    <col min="10499" max="10499" width="27.28515625" style="70" customWidth="1"/>
    <col min="10500" max="10502" width="25.7109375" style="70" customWidth="1"/>
    <col min="10503" max="10503" width="20.7109375" style="70" customWidth="1"/>
    <col min="10504" max="10752" width="9.140625" style="70"/>
    <col min="10753" max="10753" width="6.42578125" style="70" customWidth="1"/>
    <col min="10754" max="10754" width="25.7109375" style="70" customWidth="1"/>
    <col min="10755" max="10755" width="27.28515625" style="70" customWidth="1"/>
    <col min="10756" max="10758" width="25.7109375" style="70" customWidth="1"/>
    <col min="10759" max="10759" width="20.7109375" style="70" customWidth="1"/>
    <col min="10760" max="11008" width="9.140625" style="70"/>
    <col min="11009" max="11009" width="6.42578125" style="70" customWidth="1"/>
    <col min="11010" max="11010" width="25.7109375" style="70" customWidth="1"/>
    <col min="11011" max="11011" width="27.28515625" style="70" customWidth="1"/>
    <col min="11012" max="11014" width="25.7109375" style="70" customWidth="1"/>
    <col min="11015" max="11015" width="20.7109375" style="70" customWidth="1"/>
    <col min="11016" max="11264" width="9.140625" style="70"/>
    <col min="11265" max="11265" width="6.42578125" style="70" customWidth="1"/>
    <col min="11266" max="11266" width="25.7109375" style="70" customWidth="1"/>
    <col min="11267" max="11267" width="27.28515625" style="70" customWidth="1"/>
    <col min="11268" max="11270" width="25.7109375" style="70" customWidth="1"/>
    <col min="11271" max="11271" width="20.7109375" style="70" customWidth="1"/>
    <col min="11272" max="11520" width="9.140625" style="70"/>
    <col min="11521" max="11521" width="6.42578125" style="70" customWidth="1"/>
    <col min="11522" max="11522" width="25.7109375" style="70" customWidth="1"/>
    <col min="11523" max="11523" width="27.28515625" style="70" customWidth="1"/>
    <col min="11524" max="11526" width="25.7109375" style="70" customWidth="1"/>
    <col min="11527" max="11527" width="20.7109375" style="70" customWidth="1"/>
    <col min="11528" max="11776" width="9.140625" style="70"/>
    <col min="11777" max="11777" width="6.42578125" style="70" customWidth="1"/>
    <col min="11778" max="11778" width="25.7109375" style="70" customWidth="1"/>
    <col min="11779" max="11779" width="27.28515625" style="70" customWidth="1"/>
    <col min="11780" max="11782" width="25.7109375" style="70" customWidth="1"/>
    <col min="11783" max="11783" width="20.7109375" style="70" customWidth="1"/>
    <col min="11784" max="12032" width="9.140625" style="70"/>
    <col min="12033" max="12033" width="6.42578125" style="70" customWidth="1"/>
    <col min="12034" max="12034" width="25.7109375" style="70" customWidth="1"/>
    <col min="12035" max="12035" width="27.28515625" style="70" customWidth="1"/>
    <col min="12036" max="12038" width="25.7109375" style="70" customWidth="1"/>
    <col min="12039" max="12039" width="20.7109375" style="70" customWidth="1"/>
    <col min="12040" max="12288" width="9.140625" style="70"/>
    <col min="12289" max="12289" width="6.42578125" style="70" customWidth="1"/>
    <col min="12290" max="12290" width="25.7109375" style="70" customWidth="1"/>
    <col min="12291" max="12291" width="27.28515625" style="70" customWidth="1"/>
    <col min="12292" max="12294" width="25.7109375" style="70" customWidth="1"/>
    <col min="12295" max="12295" width="20.7109375" style="70" customWidth="1"/>
    <col min="12296" max="12544" width="9.140625" style="70"/>
    <col min="12545" max="12545" width="6.42578125" style="70" customWidth="1"/>
    <col min="12546" max="12546" width="25.7109375" style="70" customWidth="1"/>
    <col min="12547" max="12547" width="27.28515625" style="70" customWidth="1"/>
    <col min="12548" max="12550" width="25.7109375" style="70" customWidth="1"/>
    <col min="12551" max="12551" width="20.7109375" style="70" customWidth="1"/>
    <col min="12552" max="12800" width="9.140625" style="70"/>
    <col min="12801" max="12801" width="6.42578125" style="70" customWidth="1"/>
    <col min="12802" max="12802" width="25.7109375" style="70" customWidth="1"/>
    <col min="12803" max="12803" width="27.28515625" style="70" customWidth="1"/>
    <col min="12804" max="12806" width="25.7109375" style="70" customWidth="1"/>
    <col min="12807" max="12807" width="20.7109375" style="70" customWidth="1"/>
    <col min="12808" max="13056" width="9.140625" style="70"/>
    <col min="13057" max="13057" width="6.42578125" style="70" customWidth="1"/>
    <col min="13058" max="13058" width="25.7109375" style="70" customWidth="1"/>
    <col min="13059" max="13059" width="27.28515625" style="70" customWidth="1"/>
    <col min="13060" max="13062" width="25.7109375" style="70" customWidth="1"/>
    <col min="13063" max="13063" width="20.7109375" style="70" customWidth="1"/>
    <col min="13064" max="13312" width="9.140625" style="70"/>
    <col min="13313" max="13313" width="6.42578125" style="70" customWidth="1"/>
    <col min="13314" max="13314" width="25.7109375" style="70" customWidth="1"/>
    <col min="13315" max="13315" width="27.28515625" style="70" customWidth="1"/>
    <col min="13316" max="13318" width="25.7109375" style="70" customWidth="1"/>
    <col min="13319" max="13319" width="20.7109375" style="70" customWidth="1"/>
    <col min="13320" max="13568" width="9.140625" style="70"/>
    <col min="13569" max="13569" width="6.42578125" style="70" customWidth="1"/>
    <col min="13570" max="13570" width="25.7109375" style="70" customWidth="1"/>
    <col min="13571" max="13571" width="27.28515625" style="70" customWidth="1"/>
    <col min="13572" max="13574" width="25.7109375" style="70" customWidth="1"/>
    <col min="13575" max="13575" width="20.7109375" style="70" customWidth="1"/>
    <col min="13576" max="13824" width="9.140625" style="70"/>
    <col min="13825" max="13825" width="6.42578125" style="70" customWidth="1"/>
    <col min="13826" max="13826" width="25.7109375" style="70" customWidth="1"/>
    <col min="13827" max="13827" width="27.28515625" style="70" customWidth="1"/>
    <col min="13828" max="13830" width="25.7109375" style="70" customWidth="1"/>
    <col min="13831" max="13831" width="20.7109375" style="70" customWidth="1"/>
    <col min="13832" max="14080" width="9.140625" style="70"/>
    <col min="14081" max="14081" width="6.42578125" style="70" customWidth="1"/>
    <col min="14082" max="14082" width="25.7109375" style="70" customWidth="1"/>
    <col min="14083" max="14083" width="27.28515625" style="70" customWidth="1"/>
    <col min="14084" max="14086" width="25.7109375" style="70" customWidth="1"/>
    <col min="14087" max="14087" width="20.7109375" style="70" customWidth="1"/>
    <col min="14088" max="14336" width="9.140625" style="70"/>
    <col min="14337" max="14337" width="6.42578125" style="70" customWidth="1"/>
    <col min="14338" max="14338" width="25.7109375" style="70" customWidth="1"/>
    <col min="14339" max="14339" width="27.28515625" style="70" customWidth="1"/>
    <col min="14340" max="14342" width="25.7109375" style="70" customWidth="1"/>
    <col min="14343" max="14343" width="20.7109375" style="70" customWidth="1"/>
    <col min="14344" max="14592" width="9.140625" style="70"/>
    <col min="14593" max="14593" width="6.42578125" style="70" customWidth="1"/>
    <col min="14594" max="14594" width="25.7109375" style="70" customWidth="1"/>
    <col min="14595" max="14595" width="27.28515625" style="70" customWidth="1"/>
    <col min="14596" max="14598" width="25.7109375" style="70" customWidth="1"/>
    <col min="14599" max="14599" width="20.7109375" style="70" customWidth="1"/>
    <col min="14600" max="14848" width="9.140625" style="70"/>
    <col min="14849" max="14849" width="6.42578125" style="70" customWidth="1"/>
    <col min="14850" max="14850" width="25.7109375" style="70" customWidth="1"/>
    <col min="14851" max="14851" width="27.28515625" style="70" customWidth="1"/>
    <col min="14852" max="14854" width="25.7109375" style="70" customWidth="1"/>
    <col min="14855" max="14855" width="20.7109375" style="70" customWidth="1"/>
    <col min="14856" max="15104" width="9.140625" style="70"/>
    <col min="15105" max="15105" width="6.42578125" style="70" customWidth="1"/>
    <col min="15106" max="15106" width="25.7109375" style="70" customWidth="1"/>
    <col min="15107" max="15107" width="27.28515625" style="70" customWidth="1"/>
    <col min="15108" max="15110" width="25.7109375" style="70" customWidth="1"/>
    <col min="15111" max="15111" width="20.7109375" style="70" customWidth="1"/>
    <col min="15112" max="15360" width="9.140625" style="70"/>
    <col min="15361" max="15361" width="6.42578125" style="70" customWidth="1"/>
    <col min="15362" max="15362" width="25.7109375" style="70" customWidth="1"/>
    <col min="15363" max="15363" width="27.28515625" style="70" customWidth="1"/>
    <col min="15364" max="15366" width="25.7109375" style="70" customWidth="1"/>
    <col min="15367" max="15367" width="20.7109375" style="70" customWidth="1"/>
    <col min="15368" max="15616" width="9.140625" style="70"/>
    <col min="15617" max="15617" width="6.42578125" style="70" customWidth="1"/>
    <col min="15618" max="15618" width="25.7109375" style="70" customWidth="1"/>
    <col min="15619" max="15619" width="27.28515625" style="70" customWidth="1"/>
    <col min="15620" max="15622" width="25.7109375" style="70" customWidth="1"/>
    <col min="15623" max="15623" width="20.7109375" style="70" customWidth="1"/>
    <col min="15624" max="15872" width="9.140625" style="70"/>
    <col min="15873" max="15873" width="6.42578125" style="70" customWidth="1"/>
    <col min="15874" max="15874" width="25.7109375" style="70" customWidth="1"/>
    <col min="15875" max="15875" width="27.28515625" style="70" customWidth="1"/>
    <col min="15876" max="15878" width="25.7109375" style="70" customWidth="1"/>
    <col min="15879" max="15879" width="20.7109375" style="70" customWidth="1"/>
    <col min="15880" max="16128" width="9.140625" style="70"/>
    <col min="16129" max="16129" width="6.42578125" style="70" customWidth="1"/>
    <col min="16130" max="16130" width="25.7109375" style="70" customWidth="1"/>
    <col min="16131" max="16131" width="27.28515625" style="70" customWidth="1"/>
    <col min="16132" max="16134" width="25.7109375" style="70" customWidth="1"/>
    <col min="16135" max="16135" width="20.7109375" style="70" customWidth="1"/>
    <col min="16136" max="16384" width="9.140625" style="70"/>
  </cols>
  <sheetData>
    <row r="1" spans="1:8" ht="15.75" x14ac:dyDescent="0.25">
      <c r="A1" s="222" t="s">
        <v>936</v>
      </c>
    </row>
    <row r="3" spans="1:8" ht="15.75" x14ac:dyDescent="0.25">
      <c r="A3" s="1094" t="s">
        <v>875</v>
      </c>
      <c r="B3" s="1094"/>
      <c r="C3" s="1094"/>
      <c r="D3" s="1094"/>
      <c r="E3" s="1094"/>
      <c r="F3" s="1094"/>
      <c r="G3" s="107"/>
      <c r="H3" s="563"/>
    </row>
    <row r="4" spans="1:8" ht="15.75" x14ac:dyDescent="0.25">
      <c r="A4" s="586"/>
      <c r="B4" s="586"/>
      <c r="C4" s="587" t="str">
        <f>'1'!$E$5</f>
        <v>KABUPATEN/KOTA</v>
      </c>
      <c r="D4" s="588" t="str">
        <f>'1'!$F$5</f>
        <v>….......</v>
      </c>
      <c r="E4" s="222"/>
      <c r="F4" s="586"/>
      <c r="G4" s="107"/>
      <c r="H4" s="563"/>
    </row>
    <row r="5" spans="1:8" ht="15.75" x14ac:dyDescent="0.25">
      <c r="C5" s="587" t="str">
        <f>'1'!$E$6</f>
        <v>TAHUN</v>
      </c>
      <c r="D5" s="588" t="str">
        <f>'1'!$F$6</f>
        <v>….......</v>
      </c>
      <c r="H5" s="563"/>
    </row>
    <row r="6" spans="1:8" x14ac:dyDescent="0.25">
      <c r="E6" s="107"/>
      <c r="F6" s="107"/>
      <c r="G6" s="107"/>
      <c r="H6" s="563"/>
    </row>
    <row r="7" spans="1:8" ht="15.75" thickBot="1" x14ac:dyDescent="0.3"/>
    <row r="8" spans="1:8" ht="18" customHeight="1" x14ac:dyDescent="0.25">
      <c r="A8" s="1096" t="s">
        <v>2</v>
      </c>
      <c r="B8" s="1096" t="s">
        <v>254</v>
      </c>
      <c r="C8" s="1096" t="s">
        <v>409</v>
      </c>
      <c r="D8" s="1085" t="s">
        <v>876</v>
      </c>
      <c r="E8" s="1349"/>
      <c r="F8" s="1087"/>
    </row>
    <row r="9" spans="1:8" ht="15.75" x14ac:dyDescent="0.25">
      <c r="A9" s="1071"/>
      <c r="B9" s="1071"/>
      <c r="C9" s="1071"/>
      <c r="D9" s="760" t="s">
        <v>256</v>
      </c>
      <c r="E9" s="761" t="s">
        <v>877</v>
      </c>
      <c r="F9" s="765" t="s">
        <v>27</v>
      </c>
    </row>
    <row r="10" spans="1:8" s="908" customFormat="1" ht="12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</row>
    <row r="11" spans="1:8" x14ac:dyDescent="0.25">
      <c r="A11" s="560">
        <v>1</v>
      </c>
      <c r="B11" s="130">
        <f>'9'!B9</f>
        <v>0</v>
      </c>
      <c r="C11" s="130">
        <f>'9'!C9</f>
        <v>0</v>
      </c>
      <c r="D11" s="214"/>
      <c r="E11" s="214"/>
      <c r="F11" s="332" t="e">
        <f>E11/D11*100</f>
        <v>#DIV/0!</v>
      </c>
    </row>
    <row r="12" spans="1:8" x14ac:dyDescent="0.25">
      <c r="A12" s="556">
        <v>2</v>
      </c>
      <c r="B12" s="130">
        <f>'9'!B10</f>
        <v>0</v>
      </c>
      <c r="C12" s="130">
        <f>'9'!C10</f>
        <v>0</v>
      </c>
      <c r="D12" s="214"/>
      <c r="E12" s="214"/>
      <c r="F12" s="332" t="e">
        <f t="shared" ref="F12:F30" si="0">E12/D12*100</f>
        <v>#DIV/0!</v>
      </c>
    </row>
    <row r="13" spans="1:8" x14ac:dyDescent="0.25">
      <c r="A13" s="556">
        <v>3</v>
      </c>
      <c r="B13" s="130">
        <f>'9'!B11</f>
        <v>0</v>
      </c>
      <c r="C13" s="130">
        <f>'9'!C11</f>
        <v>0</v>
      </c>
      <c r="D13" s="214"/>
      <c r="E13" s="214"/>
      <c r="F13" s="332" t="e">
        <f t="shared" si="0"/>
        <v>#DIV/0!</v>
      </c>
    </row>
    <row r="14" spans="1:8" x14ac:dyDescent="0.25">
      <c r="A14" s="556">
        <v>4</v>
      </c>
      <c r="B14" s="130">
        <f>'9'!B12</f>
        <v>0</v>
      </c>
      <c r="C14" s="130">
        <f>'9'!C12</f>
        <v>0</v>
      </c>
      <c r="D14" s="214"/>
      <c r="E14" s="214"/>
      <c r="F14" s="332" t="e">
        <f t="shared" si="0"/>
        <v>#DIV/0!</v>
      </c>
    </row>
    <row r="15" spans="1:8" x14ac:dyDescent="0.25">
      <c r="A15" s="556">
        <v>5</v>
      </c>
      <c r="B15" s="130">
        <f>'9'!B13</f>
        <v>0</v>
      </c>
      <c r="C15" s="130">
        <f>'9'!C13</f>
        <v>0</v>
      </c>
      <c r="D15" s="214"/>
      <c r="E15" s="214"/>
      <c r="F15" s="332" t="e">
        <f>E15/D15*100</f>
        <v>#DIV/0!</v>
      </c>
    </row>
    <row r="16" spans="1:8" x14ac:dyDescent="0.25">
      <c r="A16" s="556">
        <v>6</v>
      </c>
      <c r="B16" s="130">
        <f>'9'!B14</f>
        <v>0</v>
      </c>
      <c r="C16" s="130">
        <f>'9'!C14</f>
        <v>0</v>
      </c>
      <c r="D16" s="214"/>
      <c r="E16" s="214"/>
      <c r="F16" s="332" t="e">
        <f t="shared" si="0"/>
        <v>#DIV/0!</v>
      </c>
    </row>
    <row r="17" spans="1:6" x14ac:dyDescent="0.25">
      <c r="A17" s="556">
        <v>7</v>
      </c>
      <c r="B17" s="130">
        <f>'9'!B15</f>
        <v>0</v>
      </c>
      <c r="C17" s="130">
        <f>'9'!C15</f>
        <v>0</v>
      </c>
      <c r="D17" s="214"/>
      <c r="E17" s="214"/>
      <c r="F17" s="332" t="e">
        <f t="shared" si="0"/>
        <v>#DIV/0!</v>
      </c>
    </row>
    <row r="18" spans="1:6" x14ac:dyDescent="0.25">
      <c r="A18" s="556">
        <v>8</v>
      </c>
      <c r="B18" s="130">
        <f>'9'!B16</f>
        <v>0</v>
      </c>
      <c r="C18" s="130">
        <f>'9'!C16</f>
        <v>0</v>
      </c>
      <c r="D18" s="214"/>
      <c r="E18" s="214"/>
      <c r="F18" s="332" t="e">
        <f t="shared" si="0"/>
        <v>#DIV/0!</v>
      </c>
    </row>
    <row r="19" spans="1:6" x14ac:dyDescent="0.25">
      <c r="A19" s="556">
        <v>9</v>
      </c>
      <c r="B19" s="130">
        <f>'9'!B17</f>
        <v>0</v>
      </c>
      <c r="C19" s="130">
        <f>'9'!C17</f>
        <v>0</v>
      </c>
      <c r="D19" s="214"/>
      <c r="E19" s="214"/>
      <c r="F19" s="332" t="e">
        <f>E19/D19*100</f>
        <v>#DIV/0!</v>
      </c>
    </row>
    <row r="20" spans="1:6" x14ac:dyDescent="0.25">
      <c r="A20" s="556">
        <v>10</v>
      </c>
      <c r="B20" s="130">
        <f>'9'!B18</f>
        <v>0</v>
      </c>
      <c r="C20" s="130">
        <f>'9'!C18</f>
        <v>0</v>
      </c>
      <c r="D20" s="214"/>
      <c r="E20" s="214"/>
      <c r="F20" s="332" t="e">
        <f t="shared" si="0"/>
        <v>#DIV/0!</v>
      </c>
    </row>
    <row r="21" spans="1:6" x14ac:dyDescent="0.25">
      <c r="A21" s="556">
        <v>11</v>
      </c>
      <c r="B21" s="130">
        <f>'9'!B19</f>
        <v>0</v>
      </c>
      <c r="C21" s="130">
        <f>'9'!C19</f>
        <v>0</v>
      </c>
      <c r="D21" s="214"/>
      <c r="E21" s="214"/>
      <c r="F21" s="332" t="e">
        <f t="shared" si="0"/>
        <v>#DIV/0!</v>
      </c>
    </row>
    <row r="22" spans="1:6" x14ac:dyDescent="0.25">
      <c r="A22" s="556">
        <v>12</v>
      </c>
      <c r="B22" s="130">
        <f>'9'!B20</f>
        <v>0</v>
      </c>
      <c r="C22" s="130">
        <f>'9'!C20</f>
        <v>0</v>
      </c>
      <c r="D22" s="214"/>
      <c r="E22" s="214"/>
      <c r="F22" s="332" t="e">
        <f t="shared" si="0"/>
        <v>#DIV/0!</v>
      </c>
    </row>
    <row r="23" spans="1:6" x14ac:dyDescent="0.25">
      <c r="A23" s="556">
        <v>13</v>
      </c>
      <c r="B23" s="130">
        <f>'9'!B21</f>
        <v>0</v>
      </c>
      <c r="C23" s="130">
        <f>'9'!C21</f>
        <v>0</v>
      </c>
      <c r="D23" s="214"/>
      <c r="E23" s="214"/>
      <c r="F23" s="332" t="e">
        <f>E23/D23*100</f>
        <v>#DIV/0!</v>
      </c>
    </row>
    <row r="24" spans="1:6" x14ac:dyDescent="0.25">
      <c r="A24" s="556">
        <v>14</v>
      </c>
      <c r="B24" s="130">
        <f>'9'!B22</f>
        <v>0</v>
      </c>
      <c r="C24" s="130">
        <f>'9'!C22</f>
        <v>0</v>
      </c>
      <c r="D24" s="214"/>
      <c r="E24" s="214"/>
      <c r="F24" s="332" t="e">
        <f t="shared" si="0"/>
        <v>#DIV/0!</v>
      </c>
    </row>
    <row r="25" spans="1:6" x14ac:dyDescent="0.25">
      <c r="A25" s="556">
        <v>15</v>
      </c>
      <c r="B25" s="130">
        <f>'9'!B23</f>
        <v>0</v>
      </c>
      <c r="C25" s="130">
        <f>'9'!C23</f>
        <v>0</v>
      </c>
      <c r="D25" s="214"/>
      <c r="E25" s="214"/>
      <c r="F25" s="332" t="e">
        <f t="shared" si="0"/>
        <v>#DIV/0!</v>
      </c>
    </row>
    <row r="26" spans="1:6" x14ac:dyDescent="0.25">
      <c r="A26" s="556">
        <v>16</v>
      </c>
      <c r="B26" s="130">
        <f>'9'!B24</f>
        <v>0</v>
      </c>
      <c r="C26" s="130">
        <f>'9'!C24</f>
        <v>0</v>
      </c>
      <c r="D26" s="214"/>
      <c r="E26" s="214"/>
      <c r="F26" s="332" t="e">
        <f t="shared" si="0"/>
        <v>#DIV/0!</v>
      </c>
    </row>
    <row r="27" spans="1:6" x14ac:dyDescent="0.25">
      <c r="A27" s="556">
        <v>17</v>
      </c>
      <c r="B27" s="130">
        <f>'9'!B25</f>
        <v>0</v>
      </c>
      <c r="C27" s="130">
        <f>'9'!C25</f>
        <v>0</v>
      </c>
      <c r="D27" s="214"/>
      <c r="E27" s="214"/>
      <c r="F27" s="332" t="e">
        <f t="shared" si="0"/>
        <v>#DIV/0!</v>
      </c>
    </row>
    <row r="28" spans="1:6" x14ac:dyDescent="0.25">
      <c r="A28" s="556">
        <v>18</v>
      </c>
      <c r="B28" s="130">
        <f>'9'!B26</f>
        <v>0</v>
      </c>
      <c r="C28" s="130">
        <f>'9'!C26</f>
        <v>0</v>
      </c>
      <c r="D28" s="214"/>
      <c r="E28" s="214"/>
      <c r="F28" s="332" t="e">
        <f t="shared" si="0"/>
        <v>#DIV/0!</v>
      </c>
    </row>
    <row r="29" spans="1:6" x14ac:dyDescent="0.25">
      <c r="A29" s="556">
        <v>19</v>
      </c>
      <c r="B29" s="130">
        <f>'9'!B27</f>
        <v>0</v>
      </c>
      <c r="C29" s="130">
        <f>'9'!C27</f>
        <v>0</v>
      </c>
      <c r="D29" s="214"/>
      <c r="E29" s="214"/>
      <c r="F29" s="332" t="e">
        <f t="shared" si="0"/>
        <v>#DIV/0!</v>
      </c>
    </row>
    <row r="30" spans="1:6" x14ac:dyDescent="0.25">
      <c r="A30" s="556">
        <v>20</v>
      </c>
      <c r="B30" s="130">
        <f>'9'!B28</f>
        <v>0</v>
      </c>
      <c r="C30" s="130">
        <f>'9'!C28</f>
        <v>0</v>
      </c>
      <c r="D30" s="214"/>
      <c r="E30" s="214"/>
      <c r="F30" s="332" t="e">
        <f t="shared" si="0"/>
        <v>#DIV/0!</v>
      </c>
    </row>
    <row r="31" spans="1:6" x14ac:dyDescent="0.25">
      <c r="A31" s="72"/>
      <c r="B31" s="72"/>
      <c r="C31" s="72"/>
      <c r="D31" s="214"/>
      <c r="E31" s="214"/>
      <c r="F31" s="332"/>
    </row>
    <row r="32" spans="1:6" x14ac:dyDescent="0.25">
      <c r="A32" s="78"/>
      <c r="B32" s="78"/>
      <c r="C32" s="78"/>
      <c r="D32" s="217"/>
      <c r="E32" s="217"/>
      <c r="F32" s="332"/>
    </row>
    <row r="33" spans="1:8" ht="18.75" customHeight="1" thickBot="1" x14ac:dyDescent="0.3">
      <c r="A33" s="567" t="s">
        <v>484</v>
      </c>
      <c r="B33" s="568"/>
      <c r="C33" s="569"/>
      <c r="D33" s="510">
        <f>SUM(D11:D32)</f>
        <v>0</v>
      </c>
      <c r="E33" s="510">
        <f>SUM(E11:E32)</f>
        <v>0</v>
      </c>
      <c r="F33" s="334" t="e">
        <f>E33/D33*100</f>
        <v>#DIV/0!</v>
      </c>
      <c r="G33" s="563"/>
    </row>
    <row r="34" spans="1:8" x14ac:dyDescent="0.25">
      <c r="D34" s="563"/>
      <c r="E34" s="563"/>
      <c r="F34" s="563"/>
      <c r="G34" s="563"/>
      <c r="H34" s="563"/>
    </row>
    <row r="35" spans="1:8" x14ac:dyDescent="0.25">
      <c r="A35" s="727" t="s">
        <v>878</v>
      </c>
    </row>
  </sheetData>
  <mergeCells count="5">
    <mergeCell ref="A3:F3"/>
    <mergeCell ref="A8:A9"/>
    <mergeCell ref="B8:B9"/>
    <mergeCell ref="C8:C9"/>
    <mergeCell ref="D8:F8"/>
  </mergeCells>
  <printOptions horizontalCentered="1"/>
  <pageMargins left="1.57" right="0.9055118110236221" top="1.1417322834645669" bottom="0.9055118110236221" header="0" footer="0"/>
  <pageSetup paperSize="9" scale="84" orientation="landscape" horizontalDpi="300" verticalDpi="30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73CC6-7251-4A3C-B9D9-39861D6D49E9}">
  <sheetPr codeName="Sheet40">
    <tabColor rgb="FF92D050"/>
    <pageSetUpPr fitToPage="1"/>
  </sheetPr>
  <dimension ref="A1:AH32"/>
  <sheetViews>
    <sheetView zoomScale="60" zoomScaleNormal="60" workbookViewId="0">
      <selection activeCell="V37" sqref="V37"/>
    </sheetView>
  </sheetViews>
  <sheetFormatPr defaultColWidth="9.140625" defaultRowHeight="15" x14ac:dyDescent="0.25"/>
  <cols>
    <col min="1" max="1" width="5.7109375" style="70" customWidth="1"/>
    <col min="2" max="2" width="20.5703125" style="70" customWidth="1"/>
    <col min="3" max="3" width="11" style="70" customWidth="1"/>
    <col min="4" max="4" width="13.28515625" style="70" customWidth="1"/>
    <col min="5" max="5" width="14.28515625" style="70" customWidth="1"/>
    <col min="6" max="6" width="12.85546875" style="70" customWidth="1"/>
    <col min="7" max="7" width="11.28515625" style="70" customWidth="1"/>
    <col min="8" max="10" width="8.7109375" style="70" customWidth="1"/>
    <col min="11" max="22" width="6.5703125" style="70" customWidth="1"/>
    <col min="23" max="28" width="7.7109375" style="70" customWidth="1"/>
    <col min="29" max="34" width="9.7109375" style="70" customWidth="1"/>
    <col min="35" max="35" width="9.140625" style="70"/>
    <col min="36" max="36" width="12" style="70" bestFit="1" customWidth="1"/>
    <col min="37" max="256" width="9.140625" style="70"/>
    <col min="257" max="257" width="5.7109375" style="70" customWidth="1"/>
    <col min="258" max="258" width="20.5703125" style="70" customWidth="1"/>
    <col min="259" max="259" width="9.7109375" style="70" customWidth="1"/>
    <col min="260" max="260" width="10.7109375" style="70" customWidth="1"/>
    <col min="261" max="263" width="10.42578125" style="70" customWidth="1"/>
    <col min="264" max="266" width="8.7109375" style="70" customWidth="1"/>
    <col min="267" max="278" width="5.7109375" style="70" customWidth="1"/>
    <col min="279" max="284" width="7.7109375" style="70" customWidth="1"/>
    <col min="285" max="290" width="9.7109375" style="70" customWidth="1"/>
    <col min="291" max="291" width="9.140625" style="70"/>
    <col min="292" max="292" width="12" style="70" bestFit="1" customWidth="1"/>
    <col min="293" max="512" width="9.140625" style="70"/>
    <col min="513" max="513" width="5.7109375" style="70" customWidth="1"/>
    <col min="514" max="514" width="20.5703125" style="70" customWidth="1"/>
    <col min="515" max="515" width="9.7109375" style="70" customWidth="1"/>
    <col min="516" max="516" width="10.7109375" style="70" customWidth="1"/>
    <col min="517" max="519" width="10.42578125" style="70" customWidth="1"/>
    <col min="520" max="522" width="8.7109375" style="70" customWidth="1"/>
    <col min="523" max="534" width="5.7109375" style="70" customWidth="1"/>
    <col min="535" max="540" width="7.7109375" style="70" customWidth="1"/>
    <col min="541" max="546" width="9.7109375" style="70" customWidth="1"/>
    <col min="547" max="547" width="9.140625" style="70"/>
    <col min="548" max="548" width="12" style="70" bestFit="1" customWidth="1"/>
    <col min="549" max="768" width="9.140625" style="70"/>
    <col min="769" max="769" width="5.7109375" style="70" customWidth="1"/>
    <col min="770" max="770" width="20.5703125" style="70" customWidth="1"/>
    <col min="771" max="771" width="9.7109375" style="70" customWidth="1"/>
    <col min="772" max="772" width="10.7109375" style="70" customWidth="1"/>
    <col min="773" max="775" width="10.42578125" style="70" customWidth="1"/>
    <col min="776" max="778" width="8.7109375" style="70" customWidth="1"/>
    <col min="779" max="790" width="5.7109375" style="70" customWidth="1"/>
    <col min="791" max="796" width="7.7109375" style="70" customWidth="1"/>
    <col min="797" max="802" width="9.7109375" style="70" customWidth="1"/>
    <col min="803" max="803" width="9.140625" style="70"/>
    <col min="804" max="804" width="12" style="70" bestFit="1" customWidth="1"/>
    <col min="805" max="1024" width="9.140625" style="70"/>
    <col min="1025" max="1025" width="5.7109375" style="70" customWidth="1"/>
    <col min="1026" max="1026" width="20.5703125" style="70" customWidth="1"/>
    <col min="1027" max="1027" width="9.7109375" style="70" customWidth="1"/>
    <col min="1028" max="1028" width="10.7109375" style="70" customWidth="1"/>
    <col min="1029" max="1031" width="10.42578125" style="70" customWidth="1"/>
    <col min="1032" max="1034" width="8.7109375" style="70" customWidth="1"/>
    <col min="1035" max="1046" width="5.7109375" style="70" customWidth="1"/>
    <col min="1047" max="1052" width="7.7109375" style="70" customWidth="1"/>
    <col min="1053" max="1058" width="9.7109375" style="70" customWidth="1"/>
    <col min="1059" max="1059" width="9.140625" style="70"/>
    <col min="1060" max="1060" width="12" style="70" bestFit="1" customWidth="1"/>
    <col min="1061" max="1280" width="9.140625" style="70"/>
    <col min="1281" max="1281" width="5.7109375" style="70" customWidth="1"/>
    <col min="1282" max="1282" width="20.5703125" style="70" customWidth="1"/>
    <col min="1283" max="1283" width="9.7109375" style="70" customWidth="1"/>
    <col min="1284" max="1284" width="10.7109375" style="70" customWidth="1"/>
    <col min="1285" max="1287" width="10.42578125" style="70" customWidth="1"/>
    <col min="1288" max="1290" width="8.7109375" style="70" customWidth="1"/>
    <col min="1291" max="1302" width="5.7109375" style="70" customWidth="1"/>
    <col min="1303" max="1308" width="7.7109375" style="70" customWidth="1"/>
    <col min="1309" max="1314" width="9.7109375" style="70" customWidth="1"/>
    <col min="1315" max="1315" width="9.140625" style="70"/>
    <col min="1316" max="1316" width="12" style="70" bestFit="1" customWidth="1"/>
    <col min="1317" max="1536" width="9.140625" style="70"/>
    <col min="1537" max="1537" width="5.7109375" style="70" customWidth="1"/>
    <col min="1538" max="1538" width="20.5703125" style="70" customWidth="1"/>
    <col min="1539" max="1539" width="9.7109375" style="70" customWidth="1"/>
    <col min="1540" max="1540" width="10.7109375" style="70" customWidth="1"/>
    <col min="1541" max="1543" width="10.42578125" style="70" customWidth="1"/>
    <col min="1544" max="1546" width="8.7109375" style="70" customWidth="1"/>
    <col min="1547" max="1558" width="5.7109375" style="70" customWidth="1"/>
    <col min="1559" max="1564" width="7.7109375" style="70" customWidth="1"/>
    <col min="1565" max="1570" width="9.7109375" style="70" customWidth="1"/>
    <col min="1571" max="1571" width="9.140625" style="70"/>
    <col min="1572" max="1572" width="12" style="70" bestFit="1" customWidth="1"/>
    <col min="1573" max="1792" width="9.140625" style="70"/>
    <col min="1793" max="1793" width="5.7109375" style="70" customWidth="1"/>
    <col min="1794" max="1794" width="20.5703125" style="70" customWidth="1"/>
    <col min="1795" max="1795" width="9.7109375" style="70" customWidth="1"/>
    <col min="1796" max="1796" width="10.7109375" style="70" customWidth="1"/>
    <col min="1797" max="1799" width="10.42578125" style="70" customWidth="1"/>
    <col min="1800" max="1802" width="8.7109375" style="70" customWidth="1"/>
    <col min="1803" max="1814" width="5.7109375" style="70" customWidth="1"/>
    <col min="1815" max="1820" width="7.7109375" style="70" customWidth="1"/>
    <col min="1821" max="1826" width="9.7109375" style="70" customWidth="1"/>
    <col min="1827" max="1827" width="9.140625" style="70"/>
    <col min="1828" max="1828" width="12" style="70" bestFit="1" customWidth="1"/>
    <col min="1829" max="2048" width="9.140625" style="70"/>
    <col min="2049" max="2049" width="5.7109375" style="70" customWidth="1"/>
    <col min="2050" max="2050" width="20.5703125" style="70" customWidth="1"/>
    <col min="2051" max="2051" width="9.7109375" style="70" customWidth="1"/>
    <col min="2052" max="2052" width="10.7109375" style="70" customWidth="1"/>
    <col min="2053" max="2055" width="10.42578125" style="70" customWidth="1"/>
    <col min="2056" max="2058" width="8.7109375" style="70" customWidth="1"/>
    <col min="2059" max="2070" width="5.7109375" style="70" customWidth="1"/>
    <col min="2071" max="2076" width="7.7109375" style="70" customWidth="1"/>
    <col min="2077" max="2082" width="9.7109375" style="70" customWidth="1"/>
    <col min="2083" max="2083" width="9.140625" style="70"/>
    <col min="2084" max="2084" width="12" style="70" bestFit="1" customWidth="1"/>
    <col min="2085" max="2304" width="9.140625" style="70"/>
    <col min="2305" max="2305" width="5.7109375" style="70" customWidth="1"/>
    <col min="2306" max="2306" width="20.5703125" style="70" customWidth="1"/>
    <col min="2307" max="2307" width="9.7109375" style="70" customWidth="1"/>
    <col min="2308" max="2308" width="10.7109375" style="70" customWidth="1"/>
    <col min="2309" max="2311" width="10.42578125" style="70" customWidth="1"/>
    <col min="2312" max="2314" width="8.7109375" style="70" customWidth="1"/>
    <col min="2315" max="2326" width="5.7109375" style="70" customWidth="1"/>
    <col min="2327" max="2332" width="7.7109375" style="70" customWidth="1"/>
    <col min="2333" max="2338" width="9.7109375" style="70" customWidth="1"/>
    <col min="2339" max="2339" width="9.140625" style="70"/>
    <col min="2340" max="2340" width="12" style="70" bestFit="1" customWidth="1"/>
    <col min="2341" max="2560" width="9.140625" style="70"/>
    <col min="2561" max="2561" width="5.7109375" style="70" customWidth="1"/>
    <col min="2562" max="2562" width="20.5703125" style="70" customWidth="1"/>
    <col min="2563" max="2563" width="9.7109375" style="70" customWidth="1"/>
    <col min="2564" max="2564" width="10.7109375" style="70" customWidth="1"/>
    <col min="2565" max="2567" width="10.42578125" style="70" customWidth="1"/>
    <col min="2568" max="2570" width="8.7109375" style="70" customWidth="1"/>
    <col min="2571" max="2582" width="5.7109375" style="70" customWidth="1"/>
    <col min="2583" max="2588" width="7.7109375" style="70" customWidth="1"/>
    <col min="2589" max="2594" width="9.7109375" style="70" customWidth="1"/>
    <col min="2595" max="2595" width="9.140625" style="70"/>
    <col min="2596" max="2596" width="12" style="70" bestFit="1" customWidth="1"/>
    <col min="2597" max="2816" width="9.140625" style="70"/>
    <col min="2817" max="2817" width="5.7109375" style="70" customWidth="1"/>
    <col min="2818" max="2818" width="20.5703125" style="70" customWidth="1"/>
    <col min="2819" max="2819" width="9.7109375" style="70" customWidth="1"/>
    <col min="2820" max="2820" width="10.7109375" style="70" customWidth="1"/>
    <col min="2821" max="2823" width="10.42578125" style="70" customWidth="1"/>
    <col min="2824" max="2826" width="8.7109375" style="70" customWidth="1"/>
    <col min="2827" max="2838" width="5.7109375" style="70" customWidth="1"/>
    <col min="2839" max="2844" width="7.7109375" style="70" customWidth="1"/>
    <col min="2845" max="2850" width="9.7109375" style="70" customWidth="1"/>
    <col min="2851" max="2851" width="9.140625" style="70"/>
    <col min="2852" max="2852" width="12" style="70" bestFit="1" customWidth="1"/>
    <col min="2853" max="3072" width="9.140625" style="70"/>
    <col min="3073" max="3073" width="5.7109375" style="70" customWidth="1"/>
    <col min="3074" max="3074" width="20.5703125" style="70" customWidth="1"/>
    <col min="3075" max="3075" width="9.7109375" style="70" customWidth="1"/>
    <col min="3076" max="3076" width="10.7109375" style="70" customWidth="1"/>
    <col min="3077" max="3079" width="10.42578125" style="70" customWidth="1"/>
    <col min="3080" max="3082" width="8.7109375" style="70" customWidth="1"/>
    <col min="3083" max="3094" width="5.7109375" style="70" customWidth="1"/>
    <col min="3095" max="3100" width="7.7109375" style="70" customWidth="1"/>
    <col min="3101" max="3106" width="9.7109375" style="70" customWidth="1"/>
    <col min="3107" max="3107" width="9.140625" style="70"/>
    <col min="3108" max="3108" width="12" style="70" bestFit="1" customWidth="1"/>
    <col min="3109" max="3328" width="9.140625" style="70"/>
    <col min="3329" max="3329" width="5.7109375" style="70" customWidth="1"/>
    <col min="3330" max="3330" width="20.5703125" style="70" customWidth="1"/>
    <col min="3331" max="3331" width="9.7109375" style="70" customWidth="1"/>
    <col min="3332" max="3332" width="10.7109375" style="70" customWidth="1"/>
    <col min="3333" max="3335" width="10.42578125" style="70" customWidth="1"/>
    <col min="3336" max="3338" width="8.7109375" style="70" customWidth="1"/>
    <col min="3339" max="3350" width="5.7109375" style="70" customWidth="1"/>
    <col min="3351" max="3356" width="7.7109375" style="70" customWidth="1"/>
    <col min="3357" max="3362" width="9.7109375" style="70" customWidth="1"/>
    <col min="3363" max="3363" width="9.140625" style="70"/>
    <col min="3364" max="3364" width="12" style="70" bestFit="1" customWidth="1"/>
    <col min="3365" max="3584" width="9.140625" style="70"/>
    <col min="3585" max="3585" width="5.7109375" style="70" customWidth="1"/>
    <col min="3586" max="3586" width="20.5703125" style="70" customWidth="1"/>
    <col min="3587" max="3587" width="9.7109375" style="70" customWidth="1"/>
    <col min="3588" max="3588" width="10.7109375" style="70" customWidth="1"/>
    <col min="3589" max="3591" width="10.42578125" style="70" customWidth="1"/>
    <col min="3592" max="3594" width="8.7109375" style="70" customWidth="1"/>
    <col min="3595" max="3606" width="5.7109375" style="70" customWidth="1"/>
    <col min="3607" max="3612" width="7.7109375" style="70" customWidth="1"/>
    <col min="3613" max="3618" width="9.7109375" style="70" customWidth="1"/>
    <col min="3619" max="3619" width="9.140625" style="70"/>
    <col min="3620" max="3620" width="12" style="70" bestFit="1" customWidth="1"/>
    <col min="3621" max="3840" width="9.140625" style="70"/>
    <col min="3841" max="3841" width="5.7109375" style="70" customWidth="1"/>
    <col min="3842" max="3842" width="20.5703125" style="70" customWidth="1"/>
    <col min="3843" max="3843" width="9.7109375" style="70" customWidth="1"/>
    <col min="3844" max="3844" width="10.7109375" style="70" customWidth="1"/>
    <col min="3845" max="3847" width="10.42578125" style="70" customWidth="1"/>
    <col min="3848" max="3850" width="8.7109375" style="70" customWidth="1"/>
    <col min="3851" max="3862" width="5.7109375" style="70" customWidth="1"/>
    <col min="3863" max="3868" width="7.7109375" style="70" customWidth="1"/>
    <col min="3869" max="3874" width="9.7109375" style="70" customWidth="1"/>
    <col min="3875" max="3875" width="9.140625" style="70"/>
    <col min="3876" max="3876" width="12" style="70" bestFit="1" customWidth="1"/>
    <col min="3877" max="4096" width="9.140625" style="70"/>
    <col min="4097" max="4097" width="5.7109375" style="70" customWidth="1"/>
    <col min="4098" max="4098" width="20.5703125" style="70" customWidth="1"/>
    <col min="4099" max="4099" width="9.7109375" style="70" customWidth="1"/>
    <col min="4100" max="4100" width="10.7109375" style="70" customWidth="1"/>
    <col min="4101" max="4103" width="10.42578125" style="70" customWidth="1"/>
    <col min="4104" max="4106" width="8.7109375" style="70" customWidth="1"/>
    <col min="4107" max="4118" width="5.7109375" style="70" customWidth="1"/>
    <col min="4119" max="4124" width="7.7109375" style="70" customWidth="1"/>
    <col min="4125" max="4130" width="9.7109375" style="70" customWidth="1"/>
    <col min="4131" max="4131" width="9.140625" style="70"/>
    <col min="4132" max="4132" width="12" style="70" bestFit="1" customWidth="1"/>
    <col min="4133" max="4352" width="9.140625" style="70"/>
    <col min="4353" max="4353" width="5.7109375" style="70" customWidth="1"/>
    <col min="4354" max="4354" width="20.5703125" style="70" customWidth="1"/>
    <col min="4355" max="4355" width="9.7109375" style="70" customWidth="1"/>
    <col min="4356" max="4356" width="10.7109375" style="70" customWidth="1"/>
    <col min="4357" max="4359" width="10.42578125" style="70" customWidth="1"/>
    <col min="4360" max="4362" width="8.7109375" style="70" customWidth="1"/>
    <col min="4363" max="4374" width="5.7109375" style="70" customWidth="1"/>
    <col min="4375" max="4380" width="7.7109375" style="70" customWidth="1"/>
    <col min="4381" max="4386" width="9.7109375" style="70" customWidth="1"/>
    <col min="4387" max="4387" width="9.140625" style="70"/>
    <col min="4388" max="4388" width="12" style="70" bestFit="1" customWidth="1"/>
    <col min="4389" max="4608" width="9.140625" style="70"/>
    <col min="4609" max="4609" width="5.7109375" style="70" customWidth="1"/>
    <col min="4610" max="4610" width="20.5703125" style="70" customWidth="1"/>
    <col min="4611" max="4611" width="9.7109375" style="70" customWidth="1"/>
    <col min="4612" max="4612" width="10.7109375" style="70" customWidth="1"/>
    <col min="4613" max="4615" width="10.42578125" style="70" customWidth="1"/>
    <col min="4616" max="4618" width="8.7109375" style="70" customWidth="1"/>
    <col min="4619" max="4630" width="5.7109375" style="70" customWidth="1"/>
    <col min="4631" max="4636" width="7.7109375" style="70" customWidth="1"/>
    <col min="4637" max="4642" width="9.7109375" style="70" customWidth="1"/>
    <col min="4643" max="4643" width="9.140625" style="70"/>
    <col min="4644" max="4644" width="12" style="70" bestFit="1" customWidth="1"/>
    <col min="4645" max="4864" width="9.140625" style="70"/>
    <col min="4865" max="4865" width="5.7109375" style="70" customWidth="1"/>
    <col min="4866" max="4866" width="20.5703125" style="70" customWidth="1"/>
    <col min="4867" max="4867" width="9.7109375" style="70" customWidth="1"/>
    <col min="4868" max="4868" width="10.7109375" style="70" customWidth="1"/>
    <col min="4869" max="4871" width="10.42578125" style="70" customWidth="1"/>
    <col min="4872" max="4874" width="8.7109375" style="70" customWidth="1"/>
    <col min="4875" max="4886" width="5.7109375" style="70" customWidth="1"/>
    <col min="4887" max="4892" width="7.7109375" style="70" customWidth="1"/>
    <col min="4893" max="4898" width="9.7109375" style="70" customWidth="1"/>
    <col min="4899" max="4899" width="9.140625" style="70"/>
    <col min="4900" max="4900" width="12" style="70" bestFit="1" customWidth="1"/>
    <col min="4901" max="5120" width="9.140625" style="70"/>
    <col min="5121" max="5121" width="5.7109375" style="70" customWidth="1"/>
    <col min="5122" max="5122" width="20.5703125" style="70" customWidth="1"/>
    <col min="5123" max="5123" width="9.7109375" style="70" customWidth="1"/>
    <col min="5124" max="5124" width="10.7109375" style="70" customWidth="1"/>
    <col min="5125" max="5127" width="10.42578125" style="70" customWidth="1"/>
    <col min="5128" max="5130" width="8.7109375" style="70" customWidth="1"/>
    <col min="5131" max="5142" width="5.7109375" style="70" customWidth="1"/>
    <col min="5143" max="5148" width="7.7109375" style="70" customWidth="1"/>
    <col min="5149" max="5154" width="9.7109375" style="70" customWidth="1"/>
    <col min="5155" max="5155" width="9.140625" style="70"/>
    <col min="5156" max="5156" width="12" style="70" bestFit="1" customWidth="1"/>
    <col min="5157" max="5376" width="9.140625" style="70"/>
    <col min="5377" max="5377" width="5.7109375" style="70" customWidth="1"/>
    <col min="5378" max="5378" width="20.5703125" style="70" customWidth="1"/>
    <col min="5379" max="5379" width="9.7109375" style="70" customWidth="1"/>
    <col min="5380" max="5380" width="10.7109375" style="70" customWidth="1"/>
    <col min="5381" max="5383" width="10.42578125" style="70" customWidth="1"/>
    <col min="5384" max="5386" width="8.7109375" style="70" customWidth="1"/>
    <col min="5387" max="5398" width="5.7109375" style="70" customWidth="1"/>
    <col min="5399" max="5404" width="7.7109375" style="70" customWidth="1"/>
    <col min="5405" max="5410" width="9.7109375" style="70" customWidth="1"/>
    <col min="5411" max="5411" width="9.140625" style="70"/>
    <col min="5412" max="5412" width="12" style="70" bestFit="1" customWidth="1"/>
    <col min="5413" max="5632" width="9.140625" style="70"/>
    <col min="5633" max="5633" width="5.7109375" style="70" customWidth="1"/>
    <col min="5634" max="5634" width="20.5703125" style="70" customWidth="1"/>
    <col min="5635" max="5635" width="9.7109375" style="70" customWidth="1"/>
    <col min="5636" max="5636" width="10.7109375" style="70" customWidth="1"/>
    <col min="5637" max="5639" width="10.42578125" style="70" customWidth="1"/>
    <col min="5640" max="5642" width="8.7109375" style="70" customWidth="1"/>
    <col min="5643" max="5654" width="5.7109375" style="70" customWidth="1"/>
    <col min="5655" max="5660" width="7.7109375" style="70" customWidth="1"/>
    <col min="5661" max="5666" width="9.7109375" style="70" customWidth="1"/>
    <col min="5667" max="5667" width="9.140625" style="70"/>
    <col min="5668" max="5668" width="12" style="70" bestFit="1" customWidth="1"/>
    <col min="5669" max="5888" width="9.140625" style="70"/>
    <col min="5889" max="5889" width="5.7109375" style="70" customWidth="1"/>
    <col min="5890" max="5890" width="20.5703125" style="70" customWidth="1"/>
    <col min="5891" max="5891" width="9.7109375" style="70" customWidth="1"/>
    <col min="5892" max="5892" width="10.7109375" style="70" customWidth="1"/>
    <col min="5893" max="5895" width="10.42578125" style="70" customWidth="1"/>
    <col min="5896" max="5898" width="8.7109375" style="70" customWidth="1"/>
    <col min="5899" max="5910" width="5.7109375" style="70" customWidth="1"/>
    <col min="5911" max="5916" width="7.7109375" style="70" customWidth="1"/>
    <col min="5917" max="5922" width="9.7109375" style="70" customWidth="1"/>
    <col min="5923" max="5923" width="9.140625" style="70"/>
    <col min="5924" max="5924" width="12" style="70" bestFit="1" customWidth="1"/>
    <col min="5925" max="6144" width="9.140625" style="70"/>
    <col min="6145" max="6145" width="5.7109375" style="70" customWidth="1"/>
    <col min="6146" max="6146" width="20.5703125" style="70" customWidth="1"/>
    <col min="6147" max="6147" width="9.7109375" style="70" customWidth="1"/>
    <col min="6148" max="6148" width="10.7109375" style="70" customWidth="1"/>
    <col min="6149" max="6151" width="10.42578125" style="70" customWidth="1"/>
    <col min="6152" max="6154" width="8.7109375" style="70" customWidth="1"/>
    <col min="6155" max="6166" width="5.7109375" style="70" customWidth="1"/>
    <col min="6167" max="6172" width="7.7109375" style="70" customWidth="1"/>
    <col min="6173" max="6178" width="9.7109375" style="70" customWidth="1"/>
    <col min="6179" max="6179" width="9.140625" style="70"/>
    <col min="6180" max="6180" width="12" style="70" bestFit="1" customWidth="1"/>
    <col min="6181" max="6400" width="9.140625" style="70"/>
    <col min="6401" max="6401" width="5.7109375" style="70" customWidth="1"/>
    <col min="6402" max="6402" width="20.5703125" style="70" customWidth="1"/>
    <col min="6403" max="6403" width="9.7109375" style="70" customWidth="1"/>
    <col min="6404" max="6404" width="10.7109375" style="70" customWidth="1"/>
    <col min="6405" max="6407" width="10.42578125" style="70" customWidth="1"/>
    <col min="6408" max="6410" width="8.7109375" style="70" customWidth="1"/>
    <col min="6411" max="6422" width="5.7109375" style="70" customWidth="1"/>
    <col min="6423" max="6428" width="7.7109375" style="70" customWidth="1"/>
    <col min="6429" max="6434" width="9.7109375" style="70" customWidth="1"/>
    <col min="6435" max="6435" width="9.140625" style="70"/>
    <col min="6436" max="6436" width="12" style="70" bestFit="1" customWidth="1"/>
    <col min="6437" max="6656" width="9.140625" style="70"/>
    <col min="6657" max="6657" width="5.7109375" style="70" customWidth="1"/>
    <col min="6658" max="6658" width="20.5703125" style="70" customWidth="1"/>
    <col min="6659" max="6659" width="9.7109375" style="70" customWidth="1"/>
    <col min="6660" max="6660" width="10.7109375" style="70" customWidth="1"/>
    <col min="6661" max="6663" width="10.42578125" style="70" customWidth="1"/>
    <col min="6664" max="6666" width="8.7109375" style="70" customWidth="1"/>
    <col min="6667" max="6678" width="5.7109375" style="70" customWidth="1"/>
    <col min="6679" max="6684" width="7.7109375" style="70" customWidth="1"/>
    <col min="6685" max="6690" width="9.7109375" style="70" customWidth="1"/>
    <col min="6691" max="6691" width="9.140625" style="70"/>
    <col min="6692" max="6692" width="12" style="70" bestFit="1" customWidth="1"/>
    <col min="6693" max="6912" width="9.140625" style="70"/>
    <col min="6913" max="6913" width="5.7109375" style="70" customWidth="1"/>
    <col min="6914" max="6914" width="20.5703125" style="70" customWidth="1"/>
    <col min="6915" max="6915" width="9.7109375" style="70" customWidth="1"/>
    <col min="6916" max="6916" width="10.7109375" style="70" customWidth="1"/>
    <col min="6917" max="6919" width="10.42578125" style="70" customWidth="1"/>
    <col min="6920" max="6922" width="8.7109375" style="70" customWidth="1"/>
    <col min="6923" max="6934" width="5.7109375" style="70" customWidth="1"/>
    <col min="6935" max="6940" width="7.7109375" style="70" customWidth="1"/>
    <col min="6941" max="6946" width="9.7109375" style="70" customWidth="1"/>
    <col min="6947" max="6947" width="9.140625" style="70"/>
    <col min="6948" max="6948" width="12" style="70" bestFit="1" customWidth="1"/>
    <col min="6949" max="7168" width="9.140625" style="70"/>
    <col min="7169" max="7169" width="5.7109375" style="70" customWidth="1"/>
    <col min="7170" max="7170" width="20.5703125" style="70" customWidth="1"/>
    <col min="7171" max="7171" width="9.7109375" style="70" customWidth="1"/>
    <col min="7172" max="7172" width="10.7109375" style="70" customWidth="1"/>
    <col min="7173" max="7175" width="10.42578125" style="70" customWidth="1"/>
    <col min="7176" max="7178" width="8.7109375" style="70" customWidth="1"/>
    <col min="7179" max="7190" width="5.7109375" style="70" customWidth="1"/>
    <col min="7191" max="7196" width="7.7109375" style="70" customWidth="1"/>
    <col min="7197" max="7202" width="9.7109375" style="70" customWidth="1"/>
    <col min="7203" max="7203" width="9.140625" style="70"/>
    <col min="7204" max="7204" width="12" style="70" bestFit="1" customWidth="1"/>
    <col min="7205" max="7424" width="9.140625" style="70"/>
    <col min="7425" max="7425" width="5.7109375" style="70" customWidth="1"/>
    <col min="7426" max="7426" width="20.5703125" style="70" customWidth="1"/>
    <col min="7427" max="7427" width="9.7109375" style="70" customWidth="1"/>
    <col min="7428" max="7428" width="10.7109375" style="70" customWidth="1"/>
    <col min="7429" max="7431" width="10.42578125" style="70" customWidth="1"/>
    <col min="7432" max="7434" width="8.7109375" style="70" customWidth="1"/>
    <col min="7435" max="7446" width="5.7109375" style="70" customWidth="1"/>
    <col min="7447" max="7452" width="7.7109375" style="70" customWidth="1"/>
    <col min="7453" max="7458" width="9.7109375" style="70" customWidth="1"/>
    <col min="7459" max="7459" width="9.140625" style="70"/>
    <col min="7460" max="7460" width="12" style="70" bestFit="1" customWidth="1"/>
    <col min="7461" max="7680" width="9.140625" style="70"/>
    <col min="7681" max="7681" width="5.7109375" style="70" customWidth="1"/>
    <col min="7682" max="7682" width="20.5703125" style="70" customWidth="1"/>
    <col min="7683" max="7683" width="9.7109375" style="70" customWidth="1"/>
    <col min="7684" max="7684" width="10.7109375" style="70" customWidth="1"/>
    <col min="7685" max="7687" width="10.42578125" style="70" customWidth="1"/>
    <col min="7688" max="7690" width="8.7109375" style="70" customWidth="1"/>
    <col min="7691" max="7702" width="5.7109375" style="70" customWidth="1"/>
    <col min="7703" max="7708" width="7.7109375" style="70" customWidth="1"/>
    <col min="7709" max="7714" width="9.7109375" style="70" customWidth="1"/>
    <col min="7715" max="7715" width="9.140625" style="70"/>
    <col min="7716" max="7716" width="12" style="70" bestFit="1" customWidth="1"/>
    <col min="7717" max="7936" width="9.140625" style="70"/>
    <col min="7937" max="7937" width="5.7109375" style="70" customWidth="1"/>
    <col min="7938" max="7938" width="20.5703125" style="70" customWidth="1"/>
    <col min="7939" max="7939" width="9.7109375" style="70" customWidth="1"/>
    <col min="7940" max="7940" width="10.7109375" style="70" customWidth="1"/>
    <col min="7941" max="7943" width="10.42578125" style="70" customWidth="1"/>
    <col min="7944" max="7946" width="8.7109375" style="70" customWidth="1"/>
    <col min="7947" max="7958" width="5.7109375" style="70" customWidth="1"/>
    <col min="7959" max="7964" width="7.7109375" style="70" customWidth="1"/>
    <col min="7965" max="7970" width="9.7109375" style="70" customWidth="1"/>
    <col min="7971" max="7971" width="9.140625" style="70"/>
    <col min="7972" max="7972" width="12" style="70" bestFit="1" customWidth="1"/>
    <col min="7973" max="8192" width="9.140625" style="70"/>
    <col min="8193" max="8193" width="5.7109375" style="70" customWidth="1"/>
    <col min="8194" max="8194" width="20.5703125" style="70" customWidth="1"/>
    <col min="8195" max="8195" width="9.7109375" style="70" customWidth="1"/>
    <col min="8196" max="8196" width="10.7109375" style="70" customWidth="1"/>
    <col min="8197" max="8199" width="10.42578125" style="70" customWidth="1"/>
    <col min="8200" max="8202" width="8.7109375" style="70" customWidth="1"/>
    <col min="8203" max="8214" width="5.7109375" style="70" customWidth="1"/>
    <col min="8215" max="8220" width="7.7109375" style="70" customWidth="1"/>
    <col min="8221" max="8226" width="9.7109375" style="70" customWidth="1"/>
    <col min="8227" max="8227" width="9.140625" style="70"/>
    <col min="8228" max="8228" width="12" style="70" bestFit="1" customWidth="1"/>
    <col min="8229" max="8448" width="9.140625" style="70"/>
    <col min="8449" max="8449" width="5.7109375" style="70" customWidth="1"/>
    <col min="8450" max="8450" width="20.5703125" style="70" customWidth="1"/>
    <col min="8451" max="8451" width="9.7109375" style="70" customWidth="1"/>
    <col min="8452" max="8452" width="10.7109375" style="70" customWidth="1"/>
    <col min="8453" max="8455" width="10.42578125" style="70" customWidth="1"/>
    <col min="8456" max="8458" width="8.7109375" style="70" customWidth="1"/>
    <col min="8459" max="8470" width="5.7109375" style="70" customWidth="1"/>
    <col min="8471" max="8476" width="7.7109375" style="70" customWidth="1"/>
    <col min="8477" max="8482" width="9.7109375" style="70" customWidth="1"/>
    <col min="8483" max="8483" width="9.140625" style="70"/>
    <col min="8484" max="8484" width="12" style="70" bestFit="1" customWidth="1"/>
    <col min="8485" max="8704" width="9.140625" style="70"/>
    <col min="8705" max="8705" width="5.7109375" style="70" customWidth="1"/>
    <col min="8706" max="8706" width="20.5703125" style="70" customWidth="1"/>
    <col min="8707" max="8707" width="9.7109375" style="70" customWidth="1"/>
    <col min="8708" max="8708" width="10.7109375" style="70" customWidth="1"/>
    <col min="8709" max="8711" width="10.42578125" style="70" customWidth="1"/>
    <col min="8712" max="8714" width="8.7109375" style="70" customWidth="1"/>
    <col min="8715" max="8726" width="5.7109375" style="70" customWidth="1"/>
    <col min="8727" max="8732" width="7.7109375" style="70" customWidth="1"/>
    <col min="8733" max="8738" width="9.7109375" style="70" customWidth="1"/>
    <col min="8739" max="8739" width="9.140625" style="70"/>
    <col min="8740" max="8740" width="12" style="70" bestFit="1" customWidth="1"/>
    <col min="8741" max="8960" width="9.140625" style="70"/>
    <col min="8961" max="8961" width="5.7109375" style="70" customWidth="1"/>
    <col min="8962" max="8962" width="20.5703125" style="70" customWidth="1"/>
    <col min="8963" max="8963" width="9.7109375" style="70" customWidth="1"/>
    <col min="8964" max="8964" width="10.7109375" style="70" customWidth="1"/>
    <col min="8965" max="8967" width="10.42578125" style="70" customWidth="1"/>
    <col min="8968" max="8970" width="8.7109375" style="70" customWidth="1"/>
    <col min="8971" max="8982" width="5.7109375" style="70" customWidth="1"/>
    <col min="8983" max="8988" width="7.7109375" style="70" customWidth="1"/>
    <col min="8989" max="8994" width="9.7109375" style="70" customWidth="1"/>
    <col min="8995" max="8995" width="9.140625" style="70"/>
    <col min="8996" max="8996" width="12" style="70" bestFit="1" customWidth="1"/>
    <col min="8997" max="9216" width="9.140625" style="70"/>
    <col min="9217" max="9217" width="5.7109375" style="70" customWidth="1"/>
    <col min="9218" max="9218" width="20.5703125" style="70" customWidth="1"/>
    <col min="9219" max="9219" width="9.7109375" style="70" customWidth="1"/>
    <col min="9220" max="9220" width="10.7109375" style="70" customWidth="1"/>
    <col min="9221" max="9223" width="10.42578125" style="70" customWidth="1"/>
    <col min="9224" max="9226" width="8.7109375" style="70" customWidth="1"/>
    <col min="9227" max="9238" width="5.7109375" style="70" customWidth="1"/>
    <col min="9239" max="9244" width="7.7109375" style="70" customWidth="1"/>
    <col min="9245" max="9250" width="9.7109375" style="70" customWidth="1"/>
    <col min="9251" max="9251" width="9.140625" style="70"/>
    <col min="9252" max="9252" width="12" style="70" bestFit="1" customWidth="1"/>
    <col min="9253" max="9472" width="9.140625" style="70"/>
    <col min="9473" max="9473" width="5.7109375" style="70" customWidth="1"/>
    <col min="9474" max="9474" width="20.5703125" style="70" customWidth="1"/>
    <col min="9475" max="9475" width="9.7109375" style="70" customWidth="1"/>
    <col min="9476" max="9476" width="10.7109375" style="70" customWidth="1"/>
    <col min="9477" max="9479" width="10.42578125" style="70" customWidth="1"/>
    <col min="9480" max="9482" width="8.7109375" style="70" customWidth="1"/>
    <col min="9483" max="9494" width="5.7109375" style="70" customWidth="1"/>
    <col min="9495" max="9500" width="7.7109375" style="70" customWidth="1"/>
    <col min="9501" max="9506" width="9.7109375" style="70" customWidth="1"/>
    <col min="9507" max="9507" width="9.140625" style="70"/>
    <col min="9508" max="9508" width="12" style="70" bestFit="1" customWidth="1"/>
    <col min="9509" max="9728" width="9.140625" style="70"/>
    <col min="9729" max="9729" width="5.7109375" style="70" customWidth="1"/>
    <col min="9730" max="9730" width="20.5703125" style="70" customWidth="1"/>
    <col min="9731" max="9731" width="9.7109375" style="70" customWidth="1"/>
    <col min="9732" max="9732" width="10.7109375" style="70" customWidth="1"/>
    <col min="9733" max="9735" width="10.42578125" style="70" customWidth="1"/>
    <col min="9736" max="9738" width="8.7109375" style="70" customWidth="1"/>
    <col min="9739" max="9750" width="5.7109375" style="70" customWidth="1"/>
    <col min="9751" max="9756" width="7.7109375" style="70" customWidth="1"/>
    <col min="9757" max="9762" width="9.7109375" style="70" customWidth="1"/>
    <col min="9763" max="9763" width="9.140625" style="70"/>
    <col min="9764" max="9764" width="12" style="70" bestFit="1" customWidth="1"/>
    <col min="9765" max="9984" width="9.140625" style="70"/>
    <col min="9985" max="9985" width="5.7109375" style="70" customWidth="1"/>
    <col min="9986" max="9986" width="20.5703125" style="70" customWidth="1"/>
    <col min="9987" max="9987" width="9.7109375" style="70" customWidth="1"/>
    <col min="9988" max="9988" width="10.7109375" style="70" customWidth="1"/>
    <col min="9989" max="9991" width="10.42578125" style="70" customWidth="1"/>
    <col min="9992" max="9994" width="8.7109375" style="70" customWidth="1"/>
    <col min="9995" max="10006" width="5.7109375" style="70" customWidth="1"/>
    <col min="10007" max="10012" width="7.7109375" style="70" customWidth="1"/>
    <col min="10013" max="10018" width="9.7109375" style="70" customWidth="1"/>
    <col min="10019" max="10019" width="9.140625" style="70"/>
    <col min="10020" max="10020" width="12" style="70" bestFit="1" customWidth="1"/>
    <col min="10021" max="10240" width="9.140625" style="70"/>
    <col min="10241" max="10241" width="5.7109375" style="70" customWidth="1"/>
    <col min="10242" max="10242" width="20.5703125" style="70" customWidth="1"/>
    <col min="10243" max="10243" width="9.7109375" style="70" customWidth="1"/>
    <col min="10244" max="10244" width="10.7109375" style="70" customWidth="1"/>
    <col min="10245" max="10247" width="10.42578125" style="70" customWidth="1"/>
    <col min="10248" max="10250" width="8.7109375" style="70" customWidth="1"/>
    <col min="10251" max="10262" width="5.7109375" style="70" customWidth="1"/>
    <col min="10263" max="10268" width="7.7109375" style="70" customWidth="1"/>
    <col min="10269" max="10274" width="9.7109375" style="70" customWidth="1"/>
    <col min="10275" max="10275" width="9.140625" style="70"/>
    <col min="10276" max="10276" width="12" style="70" bestFit="1" customWidth="1"/>
    <col min="10277" max="10496" width="9.140625" style="70"/>
    <col min="10497" max="10497" width="5.7109375" style="70" customWidth="1"/>
    <col min="10498" max="10498" width="20.5703125" style="70" customWidth="1"/>
    <col min="10499" max="10499" width="9.7109375" style="70" customWidth="1"/>
    <col min="10500" max="10500" width="10.7109375" style="70" customWidth="1"/>
    <col min="10501" max="10503" width="10.42578125" style="70" customWidth="1"/>
    <col min="10504" max="10506" width="8.7109375" style="70" customWidth="1"/>
    <col min="10507" max="10518" width="5.7109375" style="70" customWidth="1"/>
    <col min="10519" max="10524" width="7.7109375" style="70" customWidth="1"/>
    <col min="10525" max="10530" width="9.7109375" style="70" customWidth="1"/>
    <col min="10531" max="10531" width="9.140625" style="70"/>
    <col min="10532" max="10532" width="12" style="70" bestFit="1" customWidth="1"/>
    <col min="10533" max="10752" width="9.140625" style="70"/>
    <col min="10753" max="10753" width="5.7109375" style="70" customWidth="1"/>
    <col min="10754" max="10754" width="20.5703125" style="70" customWidth="1"/>
    <col min="10755" max="10755" width="9.7109375" style="70" customWidth="1"/>
    <col min="10756" max="10756" width="10.7109375" style="70" customWidth="1"/>
    <col min="10757" max="10759" width="10.42578125" style="70" customWidth="1"/>
    <col min="10760" max="10762" width="8.7109375" style="70" customWidth="1"/>
    <col min="10763" max="10774" width="5.7109375" style="70" customWidth="1"/>
    <col min="10775" max="10780" width="7.7109375" style="70" customWidth="1"/>
    <col min="10781" max="10786" width="9.7109375" style="70" customWidth="1"/>
    <col min="10787" max="10787" width="9.140625" style="70"/>
    <col min="10788" max="10788" width="12" style="70" bestFit="1" customWidth="1"/>
    <col min="10789" max="11008" width="9.140625" style="70"/>
    <col min="11009" max="11009" width="5.7109375" style="70" customWidth="1"/>
    <col min="11010" max="11010" width="20.5703125" style="70" customWidth="1"/>
    <col min="11011" max="11011" width="9.7109375" style="70" customWidth="1"/>
    <col min="11012" max="11012" width="10.7109375" style="70" customWidth="1"/>
    <col min="11013" max="11015" width="10.42578125" style="70" customWidth="1"/>
    <col min="11016" max="11018" width="8.7109375" style="70" customWidth="1"/>
    <col min="11019" max="11030" width="5.7109375" style="70" customWidth="1"/>
    <col min="11031" max="11036" width="7.7109375" style="70" customWidth="1"/>
    <col min="11037" max="11042" width="9.7109375" style="70" customWidth="1"/>
    <col min="11043" max="11043" width="9.140625" style="70"/>
    <col min="11044" max="11044" width="12" style="70" bestFit="1" customWidth="1"/>
    <col min="11045" max="11264" width="9.140625" style="70"/>
    <col min="11265" max="11265" width="5.7109375" style="70" customWidth="1"/>
    <col min="11266" max="11266" width="20.5703125" style="70" customWidth="1"/>
    <col min="11267" max="11267" width="9.7109375" style="70" customWidth="1"/>
    <col min="11268" max="11268" width="10.7109375" style="70" customWidth="1"/>
    <col min="11269" max="11271" width="10.42578125" style="70" customWidth="1"/>
    <col min="11272" max="11274" width="8.7109375" style="70" customWidth="1"/>
    <col min="11275" max="11286" width="5.7109375" style="70" customWidth="1"/>
    <col min="11287" max="11292" width="7.7109375" style="70" customWidth="1"/>
    <col min="11293" max="11298" width="9.7109375" style="70" customWidth="1"/>
    <col min="11299" max="11299" width="9.140625" style="70"/>
    <col min="11300" max="11300" width="12" style="70" bestFit="1" customWidth="1"/>
    <col min="11301" max="11520" width="9.140625" style="70"/>
    <col min="11521" max="11521" width="5.7109375" style="70" customWidth="1"/>
    <col min="11522" max="11522" width="20.5703125" style="70" customWidth="1"/>
    <col min="11523" max="11523" width="9.7109375" style="70" customWidth="1"/>
    <col min="11524" max="11524" width="10.7109375" style="70" customWidth="1"/>
    <col min="11525" max="11527" width="10.42578125" style="70" customWidth="1"/>
    <col min="11528" max="11530" width="8.7109375" style="70" customWidth="1"/>
    <col min="11531" max="11542" width="5.7109375" style="70" customWidth="1"/>
    <col min="11543" max="11548" width="7.7109375" style="70" customWidth="1"/>
    <col min="11549" max="11554" width="9.7109375" style="70" customWidth="1"/>
    <col min="11555" max="11555" width="9.140625" style="70"/>
    <col min="11556" max="11556" width="12" style="70" bestFit="1" customWidth="1"/>
    <col min="11557" max="11776" width="9.140625" style="70"/>
    <col min="11777" max="11777" width="5.7109375" style="70" customWidth="1"/>
    <col min="11778" max="11778" width="20.5703125" style="70" customWidth="1"/>
    <col min="11779" max="11779" width="9.7109375" style="70" customWidth="1"/>
    <col min="11780" max="11780" width="10.7109375" style="70" customWidth="1"/>
    <col min="11781" max="11783" width="10.42578125" style="70" customWidth="1"/>
    <col min="11784" max="11786" width="8.7109375" style="70" customWidth="1"/>
    <col min="11787" max="11798" width="5.7109375" style="70" customWidth="1"/>
    <col min="11799" max="11804" width="7.7109375" style="70" customWidth="1"/>
    <col min="11805" max="11810" width="9.7109375" style="70" customWidth="1"/>
    <col min="11811" max="11811" width="9.140625" style="70"/>
    <col min="11812" max="11812" width="12" style="70" bestFit="1" customWidth="1"/>
    <col min="11813" max="12032" width="9.140625" style="70"/>
    <col min="12033" max="12033" width="5.7109375" style="70" customWidth="1"/>
    <col min="12034" max="12034" width="20.5703125" style="70" customWidth="1"/>
    <col min="12035" max="12035" width="9.7109375" style="70" customWidth="1"/>
    <col min="12036" max="12036" width="10.7109375" style="70" customWidth="1"/>
    <col min="12037" max="12039" width="10.42578125" style="70" customWidth="1"/>
    <col min="12040" max="12042" width="8.7109375" style="70" customWidth="1"/>
    <col min="12043" max="12054" width="5.7109375" style="70" customWidth="1"/>
    <col min="12055" max="12060" width="7.7109375" style="70" customWidth="1"/>
    <col min="12061" max="12066" width="9.7109375" style="70" customWidth="1"/>
    <col min="12067" max="12067" width="9.140625" style="70"/>
    <col min="12068" max="12068" width="12" style="70" bestFit="1" customWidth="1"/>
    <col min="12069" max="12288" width="9.140625" style="70"/>
    <col min="12289" max="12289" width="5.7109375" style="70" customWidth="1"/>
    <col min="12290" max="12290" width="20.5703125" style="70" customWidth="1"/>
    <col min="12291" max="12291" width="9.7109375" style="70" customWidth="1"/>
    <col min="12292" max="12292" width="10.7109375" style="70" customWidth="1"/>
    <col min="12293" max="12295" width="10.42578125" style="70" customWidth="1"/>
    <col min="12296" max="12298" width="8.7109375" style="70" customWidth="1"/>
    <col min="12299" max="12310" width="5.7109375" style="70" customWidth="1"/>
    <col min="12311" max="12316" width="7.7109375" style="70" customWidth="1"/>
    <col min="12317" max="12322" width="9.7109375" style="70" customWidth="1"/>
    <col min="12323" max="12323" width="9.140625" style="70"/>
    <col min="12324" max="12324" width="12" style="70" bestFit="1" customWidth="1"/>
    <col min="12325" max="12544" width="9.140625" style="70"/>
    <col min="12545" max="12545" width="5.7109375" style="70" customWidth="1"/>
    <col min="12546" max="12546" width="20.5703125" style="70" customWidth="1"/>
    <col min="12547" max="12547" width="9.7109375" style="70" customWidth="1"/>
    <col min="12548" max="12548" width="10.7109375" style="70" customWidth="1"/>
    <col min="12549" max="12551" width="10.42578125" style="70" customWidth="1"/>
    <col min="12552" max="12554" width="8.7109375" style="70" customWidth="1"/>
    <col min="12555" max="12566" width="5.7109375" style="70" customWidth="1"/>
    <col min="12567" max="12572" width="7.7109375" style="70" customWidth="1"/>
    <col min="12573" max="12578" width="9.7109375" style="70" customWidth="1"/>
    <col min="12579" max="12579" width="9.140625" style="70"/>
    <col min="12580" max="12580" width="12" style="70" bestFit="1" customWidth="1"/>
    <col min="12581" max="12800" width="9.140625" style="70"/>
    <col min="12801" max="12801" width="5.7109375" style="70" customWidth="1"/>
    <col min="12802" max="12802" width="20.5703125" style="70" customWidth="1"/>
    <col min="12803" max="12803" width="9.7109375" style="70" customWidth="1"/>
    <col min="12804" max="12804" width="10.7109375" style="70" customWidth="1"/>
    <col min="12805" max="12807" width="10.42578125" style="70" customWidth="1"/>
    <col min="12808" max="12810" width="8.7109375" style="70" customWidth="1"/>
    <col min="12811" max="12822" width="5.7109375" style="70" customWidth="1"/>
    <col min="12823" max="12828" width="7.7109375" style="70" customWidth="1"/>
    <col min="12829" max="12834" width="9.7109375" style="70" customWidth="1"/>
    <col min="12835" max="12835" width="9.140625" style="70"/>
    <col min="12836" max="12836" width="12" style="70" bestFit="1" customWidth="1"/>
    <col min="12837" max="13056" width="9.140625" style="70"/>
    <col min="13057" max="13057" width="5.7109375" style="70" customWidth="1"/>
    <col min="13058" max="13058" width="20.5703125" style="70" customWidth="1"/>
    <col min="13059" max="13059" width="9.7109375" style="70" customWidth="1"/>
    <col min="13060" max="13060" width="10.7109375" style="70" customWidth="1"/>
    <col min="13061" max="13063" width="10.42578125" style="70" customWidth="1"/>
    <col min="13064" max="13066" width="8.7109375" style="70" customWidth="1"/>
    <col min="13067" max="13078" width="5.7109375" style="70" customWidth="1"/>
    <col min="13079" max="13084" width="7.7109375" style="70" customWidth="1"/>
    <col min="13085" max="13090" width="9.7109375" style="70" customWidth="1"/>
    <col min="13091" max="13091" width="9.140625" style="70"/>
    <col min="13092" max="13092" width="12" style="70" bestFit="1" customWidth="1"/>
    <col min="13093" max="13312" width="9.140625" style="70"/>
    <col min="13313" max="13313" width="5.7109375" style="70" customWidth="1"/>
    <col min="13314" max="13314" width="20.5703125" style="70" customWidth="1"/>
    <col min="13315" max="13315" width="9.7109375" style="70" customWidth="1"/>
    <col min="13316" max="13316" width="10.7109375" style="70" customWidth="1"/>
    <col min="13317" max="13319" width="10.42578125" style="70" customWidth="1"/>
    <col min="13320" max="13322" width="8.7109375" style="70" customWidth="1"/>
    <col min="13323" max="13334" width="5.7109375" style="70" customWidth="1"/>
    <col min="13335" max="13340" width="7.7109375" style="70" customWidth="1"/>
    <col min="13341" max="13346" width="9.7109375" style="70" customWidth="1"/>
    <col min="13347" max="13347" width="9.140625" style="70"/>
    <col min="13348" max="13348" width="12" style="70" bestFit="1" customWidth="1"/>
    <col min="13349" max="13568" width="9.140625" style="70"/>
    <col min="13569" max="13569" width="5.7109375" style="70" customWidth="1"/>
    <col min="13570" max="13570" width="20.5703125" style="70" customWidth="1"/>
    <col min="13571" max="13571" width="9.7109375" style="70" customWidth="1"/>
    <col min="13572" max="13572" width="10.7109375" style="70" customWidth="1"/>
    <col min="13573" max="13575" width="10.42578125" style="70" customWidth="1"/>
    <col min="13576" max="13578" width="8.7109375" style="70" customWidth="1"/>
    <col min="13579" max="13590" width="5.7109375" style="70" customWidth="1"/>
    <col min="13591" max="13596" width="7.7109375" style="70" customWidth="1"/>
    <col min="13597" max="13602" width="9.7109375" style="70" customWidth="1"/>
    <col min="13603" max="13603" width="9.140625" style="70"/>
    <col min="13604" max="13604" width="12" style="70" bestFit="1" customWidth="1"/>
    <col min="13605" max="13824" width="9.140625" style="70"/>
    <col min="13825" max="13825" width="5.7109375" style="70" customWidth="1"/>
    <col min="13826" max="13826" width="20.5703125" style="70" customWidth="1"/>
    <col min="13827" max="13827" width="9.7109375" style="70" customWidth="1"/>
    <col min="13828" max="13828" width="10.7109375" style="70" customWidth="1"/>
    <col min="13829" max="13831" width="10.42578125" style="70" customWidth="1"/>
    <col min="13832" max="13834" width="8.7109375" style="70" customWidth="1"/>
    <col min="13835" max="13846" width="5.7109375" style="70" customWidth="1"/>
    <col min="13847" max="13852" width="7.7109375" style="70" customWidth="1"/>
    <col min="13853" max="13858" width="9.7109375" style="70" customWidth="1"/>
    <col min="13859" max="13859" width="9.140625" style="70"/>
    <col min="13860" max="13860" width="12" style="70" bestFit="1" customWidth="1"/>
    <col min="13861" max="14080" width="9.140625" style="70"/>
    <col min="14081" max="14081" width="5.7109375" style="70" customWidth="1"/>
    <col min="14082" max="14082" width="20.5703125" style="70" customWidth="1"/>
    <col min="14083" max="14083" width="9.7109375" style="70" customWidth="1"/>
    <col min="14084" max="14084" width="10.7109375" style="70" customWidth="1"/>
    <col min="14085" max="14087" width="10.42578125" style="70" customWidth="1"/>
    <col min="14088" max="14090" width="8.7109375" style="70" customWidth="1"/>
    <col min="14091" max="14102" width="5.7109375" style="70" customWidth="1"/>
    <col min="14103" max="14108" width="7.7109375" style="70" customWidth="1"/>
    <col min="14109" max="14114" width="9.7109375" style="70" customWidth="1"/>
    <col min="14115" max="14115" width="9.140625" style="70"/>
    <col min="14116" max="14116" width="12" style="70" bestFit="1" customWidth="1"/>
    <col min="14117" max="14336" width="9.140625" style="70"/>
    <col min="14337" max="14337" width="5.7109375" style="70" customWidth="1"/>
    <col min="14338" max="14338" width="20.5703125" style="70" customWidth="1"/>
    <col min="14339" max="14339" width="9.7109375" style="70" customWidth="1"/>
    <col min="14340" max="14340" width="10.7109375" style="70" customWidth="1"/>
    <col min="14341" max="14343" width="10.42578125" style="70" customWidth="1"/>
    <col min="14344" max="14346" width="8.7109375" style="70" customWidth="1"/>
    <col min="14347" max="14358" width="5.7109375" style="70" customWidth="1"/>
    <col min="14359" max="14364" width="7.7109375" style="70" customWidth="1"/>
    <col min="14365" max="14370" width="9.7109375" style="70" customWidth="1"/>
    <col min="14371" max="14371" width="9.140625" style="70"/>
    <col min="14372" max="14372" width="12" style="70" bestFit="1" customWidth="1"/>
    <col min="14373" max="14592" width="9.140625" style="70"/>
    <col min="14593" max="14593" width="5.7109375" style="70" customWidth="1"/>
    <col min="14594" max="14594" width="20.5703125" style="70" customWidth="1"/>
    <col min="14595" max="14595" width="9.7109375" style="70" customWidth="1"/>
    <col min="14596" max="14596" width="10.7109375" style="70" customWidth="1"/>
    <col min="14597" max="14599" width="10.42578125" style="70" customWidth="1"/>
    <col min="14600" max="14602" width="8.7109375" style="70" customWidth="1"/>
    <col min="14603" max="14614" width="5.7109375" style="70" customWidth="1"/>
    <col min="14615" max="14620" width="7.7109375" style="70" customWidth="1"/>
    <col min="14621" max="14626" width="9.7109375" style="70" customWidth="1"/>
    <col min="14627" max="14627" width="9.140625" style="70"/>
    <col min="14628" max="14628" width="12" style="70" bestFit="1" customWidth="1"/>
    <col min="14629" max="14848" width="9.140625" style="70"/>
    <col min="14849" max="14849" width="5.7109375" style="70" customWidth="1"/>
    <col min="14850" max="14850" width="20.5703125" style="70" customWidth="1"/>
    <col min="14851" max="14851" width="9.7109375" style="70" customWidth="1"/>
    <col min="14852" max="14852" width="10.7109375" style="70" customWidth="1"/>
    <col min="14853" max="14855" width="10.42578125" style="70" customWidth="1"/>
    <col min="14856" max="14858" width="8.7109375" style="70" customWidth="1"/>
    <col min="14859" max="14870" width="5.7109375" style="70" customWidth="1"/>
    <col min="14871" max="14876" width="7.7109375" style="70" customWidth="1"/>
    <col min="14877" max="14882" width="9.7109375" style="70" customWidth="1"/>
    <col min="14883" max="14883" width="9.140625" style="70"/>
    <col min="14884" max="14884" width="12" style="70" bestFit="1" customWidth="1"/>
    <col min="14885" max="15104" width="9.140625" style="70"/>
    <col min="15105" max="15105" width="5.7109375" style="70" customWidth="1"/>
    <col min="15106" max="15106" width="20.5703125" style="70" customWidth="1"/>
    <col min="15107" max="15107" width="9.7109375" style="70" customWidth="1"/>
    <col min="15108" max="15108" width="10.7109375" style="70" customWidth="1"/>
    <col min="15109" max="15111" width="10.42578125" style="70" customWidth="1"/>
    <col min="15112" max="15114" width="8.7109375" style="70" customWidth="1"/>
    <col min="15115" max="15126" width="5.7109375" style="70" customWidth="1"/>
    <col min="15127" max="15132" width="7.7109375" style="70" customWidth="1"/>
    <col min="15133" max="15138" width="9.7109375" style="70" customWidth="1"/>
    <col min="15139" max="15139" width="9.140625" style="70"/>
    <col min="15140" max="15140" width="12" style="70" bestFit="1" customWidth="1"/>
    <col min="15141" max="15360" width="9.140625" style="70"/>
    <col min="15361" max="15361" width="5.7109375" style="70" customWidth="1"/>
    <col min="15362" max="15362" width="20.5703125" style="70" customWidth="1"/>
    <col min="15363" max="15363" width="9.7109375" style="70" customWidth="1"/>
    <col min="15364" max="15364" width="10.7109375" style="70" customWidth="1"/>
    <col min="15365" max="15367" width="10.42578125" style="70" customWidth="1"/>
    <col min="15368" max="15370" width="8.7109375" style="70" customWidth="1"/>
    <col min="15371" max="15382" width="5.7109375" style="70" customWidth="1"/>
    <col min="15383" max="15388" width="7.7109375" style="70" customWidth="1"/>
    <col min="15389" max="15394" width="9.7109375" style="70" customWidth="1"/>
    <col min="15395" max="15395" width="9.140625" style="70"/>
    <col min="15396" max="15396" width="12" style="70" bestFit="1" customWidth="1"/>
    <col min="15397" max="15616" width="9.140625" style="70"/>
    <col min="15617" max="15617" width="5.7109375" style="70" customWidth="1"/>
    <col min="15618" max="15618" width="20.5703125" style="70" customWidth="1"/>
    <col min="15619" max="15619" width="9.7109375" style="70" customWidth="1"/>
    <col min="15620" max="15620" width="10.7109375" style="70" customWidth="1"/>
    <col min="15621" max="15623" width="10.42578125" style="70" customWidth="1"/>
    <col min="15624" max="15626" width="8.7109375" style="70" customWidth="1"/>
    <col min="15627" max="15638" width="5.7109375" style="70" customWidth="1"/>
    <col min="15639" max="15644" width="7.7109375" style="70" customWidth="1"/>
    <col min="15645" max="15650" width="9.7109375" style="70" customWidth="1"/>
    <col min="15651" max="15651" width="9.140625" style="70"/>
    <col min="15652" max="15652" width="12" style="70" bestFit="1" customWidth="1"/>
    <col min="15653" max="15872" width="9.140625" style="70"/>
    <col min="15873" max="15873" width="5.7109375" style="70" customWidth="1"/>
    <col min="15874" max="15874" width="20.5703125" style="70" customWidth="1"/>
    <col min="15875" max="15875" width="9.7109375" style="70" customWidth="1"/>
    <col min="15876" max="15876" width="10.7109375" style="70" customWidth="1"/>
    <col min="15877" max="15879" width="10.42578125" style="70" customWidth="1"/>
    <col min="15880" max="15882" width="8.7109375" style="70" customWidth="1"/>
    <col min="15883" max="15894" width="5.7109375" style="70" customWidth="1"/>
    <col min="15895" max="15900" width="7.7109375" style="70" customWidth="1"/>
    <col min="15901" max="15906" width="9.7109375" style="70" customWidth="1"/>
    <col min="15907" max="15907" width="9.140625" style="70"/>
    <col min="15908" max="15908" width="12" style="70" bestFit="1" customWidth="1"/>
    <col min="15909" max="16128" width="9.140625" style="70"/>
    <col min="16129" max="16129" width="5.7109375" style="70" customWidth="1"/>
    <col min="16130" max="16130" width="20.5703125" style="70" customWidth="1"/>
    <col min="16131" max="16131" width="9.7109375" style="70" customWidth="1"/>
    <col min="16132" max="16132" width="10.7109375" style="70" customWidth="1"/>
    <col min="16133" max="16135" width="10.42578125" style="70" customWidth="1"/>
    <col min="16136" max="16138" width="8.7109375" style="70" customWidth="1"/>
    <col min="16139" max="16150" width="5.7109375" style="70" customWidth="1"/>
    <col min="16151" max="16156" width="7.7109375" style="70" customWidth="1"/>
    <col min="16157" max="16162" width="9.7109375" style="70" customWidth="1"/>
    <col min="16163" max="16163" width="9.140625" style="70"/>
    <col min="16164" max="16164" width="12" style="70" bestFit="1" customWidth="1"/>
    <col min="16165" max="16384" width="9.140625" style="70"/>
  </cols>
  <sheetData>
    <row r="1" spans="1:34" ht="15.75" x14ac:dyDescent="0.25">
      <c r="A1" s="289" t="s">
        <v>950</v>
      </c>
    </row>
    <row r="3" spans="1:34" ht="15.75" x14ac:dyDescent="0.25">
      <c r="A3" s="586" t="s">
        <v>879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  <c r="AG3" s="586"/>
      <c r="AH3" s="586"/>
    </row>
    <row r="4" spans="1:34" ht="15.75" x14ac:dyDescent="0.25">
      <c r="A4" s="222"/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587" t="str">
        <f>'1'!$E$5</f>
        <v>KABUPATEN/KOTA</v>
      </c>
      <c r="P4" s="588" t="str">
        <f>'1'!$F$5</f>
        <v>….......</v>
      </c>
      <c r="Q4" s="222"/>
      <c r="R4" s="222"/>
      <c r="S4" s="222"/>
      <c r="T4" s="222"/>
      <c r="U4" s="222"/>
      <c r="V4" s="222"/>
      <c r="W4" s="586"/>
      <c r="X4" s="586"/>
      <c r="Y4" s="586"/>
      <c r="Z4" s="222"/>
      <c r="AA4" s="588"/>
      <c r="AB4" s="588"/>
      <c r="AC4" s="586"/>
      <c r="AD4" s="586"/>
      <c r="AE4" s="586"/>
      <c r="AF4" s="586"/>
      <c r="AG4" s="586"/>
      <c r="AH4" s="586"/>
    </row>
    <row r="5" spans="1:34" ht="15.75" x14ac:dyDescent="0.25">
      <c r="A5" s="222"/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587" t="str">
        <f>'1'!$E$6</f>
        <v>TAHUN</v>
      </c>
      <c r="P5" s="588" t="str">
        <f>'1'!$F$6</f>
        <v>….......</v>
      </c>
      <c r="Q5" s="222"/>
      <c r="R5" s="222"/>
      <c r="S5" s="222"/>
      <c r="T5" s="222"/>
      <c r="U5" s="222"/>
      <c r="V5" s="222"/>
      <c r="W5" s="586"/>
      <c r="X5" s="586"/>
      <c r="Y5" s="586"/>
      <c r="Z5" s="222"/>
      <c r="AA5" s="588"/>
      <c r="AB5" s="588"/>
      <c r="AC5" s="586"/>
      <c r="AD5" s="586"/>
      <c r="AE5" s="586"/>
      <c r="AF5" s="586"/>
      <c r="AG5" s="586"/>
      <c r="AH5" s="586"/>
    </row>
    <row r="6" spans="1:34" ht="15.75" thickBot="1" x14ac:dyDescent="0.3"/>
    <row r="7" spans="1:34" ht="15.75" x14ac:dyDescent="0.25">
      <c r="A7" s="1096" t="s">
        <v>2</v>
      </c>
      <c r="B7" s="1084" t="s">
        <v>880</v>
      </c>
      <c r="C7" s="1132" t="s">
        <v>881</v>
      </c>
      <c r="D7" s="1134"/>
      <c r="E7" s="1153" t="s">
        <v>882</v>
      </c>
      <c r="F7" s="1154"/>
      <c r="G7" s="1155"/>
      <c r="H7" s="1130" t="s">
        <v>883</v>
      </c>
      <c r="I7" s="1116"/>
      <c r="J7" s="1115"/>
      <c r="K7" s="1130" t="s">
        <v>884</v>
      </c>
      <c r="L7" s="1116"/>
      <c r="M7" s="1116"/>
      <c r="N7" s="1116"/>
      <c r="O7" s="1116"/>
      <c r="P7" s="1116"/>
      <c r="Q7" s="1116"/>
      <c r="R7" s="1116"/>
      <c r="S7" s="1116"/>
      <c r="T7" s="1116"/>
      <c r="U7" s="1116"/>
      <c r="V7" s="1115"/>
      <c r="W7" s="1130" t="s">
        <v>631</v>
      </c>
      <c r="X7" s="1115"/>
      <c r="Y7" s="1115"/>
      <c r="Z7" s="1130" t="s">
        <v>885</v>
      </c>
      <c r="AA7" s="1116"/>
      <c r="AB7" s="1115"/>
      <c r="AC7" s="1114" t="s">
        <v>886</v>
      </c>
      <c r="AD7" s="1350"/>
      <c r="AE7" s="1351"/>
      <c r="AF7" s="1130" t="s">
        <v>887</v>
      </c>
      <c r="AG7" s="1116"/>
      <c r="AH7" s="1115"/>
    </row>
    <row r="8" spans="1:34" x14ac:dyDescent="0.25">
      <c r="A8" s="1070"/>
      <c r="B8" s="1089"/>
      <c r="C8" s="1076" t="s">
        <v>888</v>
      </c>
      <c r="D8" s="1076" t="s">
        <v>889</v>
      </c>
      <c r="E8" s="1220"/>
      <c r="F8" s="1094"/>
      <c r="G8" s="1221"/>
      <c r="H8" s="1079"/>
      <c r="I8" s="1272"/>
      <c r="J8" s="1131"/>
      <c r="K8" s="1079"/>
      <c r="L8" s="1272"/>
      <c r="M8" s="1272"/>
      <c r="N8" s="1272"/>
      <c r="O8" s="1272"/>
      <c r="P8" s="1272"/>
      <c r="Q8" s="1272"/>
      <c r="R8" s="1272"/>
      <c r="S8" s="1272"/>
      <c r="T8" s="1272"/>
      <c r="U8" s="1272"/>
      <c r="V8" s="1131"/>
      <c r="W8" s="1079"/>
      <c r="X8" s="1131"/>
      <c r="Y8" s="1131"/>
      <c r="Z8" s="1079"/>
      <c r="AA8" s="1272"/>
      <c r="AB8" s="1131"/>
      <c r="AC8" s="1352"/>
      <c r="AD8" s="1353"/>
      <c r="AE8" s="1354"/>
      <c r="AF8" s="1079"/>
      <c r="AG8" s="1272"/>
      <c r="AH8" s="1131"/>
    </row>
    <row r="9" spans="1:34" ht="47.25" x14ac:dyDescent="0.25">
      <c r="A9" s="1071"/>
      <c r="B9" s="1077"/>
      <c r="C9" s="1077"/>
      <c r="D9" s="1077"/>
      <c r="E9" s="761" t="s">
        <v>890</v>
      </c>
      <c r="F9" s="761" t="s">
        <v>891</v>
      </c>
      <c r="G9" s="761" t="s">
        <v>892</v>
      </c>
      <c r="H9" s="763" t="s">
        <v>6</v>
      </c>
      <c r="I9" s="763" t="s">
        <v>7</v>
      </c>
      <c r="J9" s="763" t="s">
        <v>370</v>
      </c>
      <c r="K9" s="763" t="s">
        <v>893</v>
      </c>
      <c r="L9" s="763" t="s">
        <v>894</v>
      </c>
      <c r="M9" s="763" t="s">
        <v>895</v>
      </c>
      <c r="N9" s="763" t="s">
        <v>896</v>
      </c>
      <c r="O9" s="763" t="s">
        <v>897</v>
      </c>
      <c r="P9" s="763" t="s">
        <v>898</v>
      </c>
      <c r="Q9" s="763" t="s">
        <v>899</v>
      </c>
      <c r="R9" s="763" t="s">
        <v>900</v>
      </c>
      <c r="S9" s="763" t="s">
        <v>901</v>
      </c>
      <c r="T9" s="763" t="s">
        <v>902</v>
      </c>
      <c r="U9" s="763" t="s">
        <v>903</v>
      </c>
      <c r="V9" s="763" t="s">
        <v>904</v>
      </c>
      <c r="W9" s="763" t="s">
        <v>6</v>
      </c>
      <c r="X9" s="763" t="s">
        <v>7</v>
      </c>
      <c r="Y9" s="766" t="s">
        <v>370</v>
      </c>
      <c r="Z9" s="763" t="s">
        <v>6</v>
      </c>
      <c r="AA9" s="763" t="s">
        <v>7</v>
      </c>
      <c r="AB9" s="763" t="s">
        <v>370</v>
      </c>
      <c r="AC9" s="763" t="s">
        <v>6</v>
      </c>
      <c r="AD9" s="763" t="s">
        <v>7</v>
      </c>
      <c r="AE9" s="763" t="s">
        <v>370</v>
      </c>
      <c r="AF9" s="763" t="s">
        <v>6</v>
      </c>
      <c r="AG9" s="763" t="s">
        <v>7</v>
      </c>
      <c r="AH9" s="763" t="s">
        <v>370</v>
      </c>
    </row>
    <row r="10" spans="1:34" s="908" customFormat="1" ht="12" x14ac:dyDescent="0.25">
      <c r="A10" s="930">
        <v>1</v>
      </c>
      <c r="B10" s="931">
        <v>2</v>
      </c>
      <c r="C10" s="930">
        <v>3</v>
      </c>
      <c r="D10" s="931">
        <v>4</v>
      </c>
      <c r="E10" s="930">
        <v>5</v>
      </c>
      <c r="F10" s="931">
        <v>6</v>
      </c>
      <c r="G10" s="930">
        <v>7</v>
      </c>
      <c r="H10" s="931">
        <v>8</v>
      </c>
      <c r="I10" s="930">
        <v>9</v>
      </c>
      <c r="J10" s="931">
        <v>10</v>
      </c>
      <c r="K10" s="930">
        <v>11</v>
      </c>
      <c r="L10" s="931">
        <v>12</v>
      </c>
      <c r="M10" s="930">
        <v>13</v>
      </c>
      <c r="N10" s="931">
        <v>14</v>
      </c>
      <c r="O10" s="930">
        <v>15</v>
      </c>
      <c r="P10" s="931">
        <v>16</v>
      </c>
      <c r="Q10" s="930">
        <v>17</v>
      </c>
      <c r="R10" s="931">
        <v>18</v>
      </c>
      <c r="S10" s="930">
        <v>19</v>
      </c>
      <c r="T10" s="931">
        <v>20</v>
      </c>
      <c r="U10" s="930">
        <v>21</v>
      </c>
      <c r="V10" s="931">
        <v>22</v>
      </c>
      <c r="W10" s="930">
        <v>23</v>
      </c>
      <c r="X10" s="931">
        <v>24</v>
      </c>
      <c r="Y10" s="930">
        <v>25</v>
      </c>
      <c r="Z10" s="931">
        <v>26</v>
      </c>
      <c r="AA10" s="930">
        <v>27</v>
      </c>
      <c r="AB10" s="931">
        <v>28</v>
      </c>
      <c r="AC10" s="930">
        <v>29</v>
      </c>
      <c r="AD10" s="931">
        <v>30</v>
      </c>
      <c r="AE10" s="930">
        <v>31</v>
      </c>
      <c r="AF10" s="931">
        <v>32</v>
      </c>
      <c r="AG10" s="930">
        <v>33</v>
      </c>
      <c r="AH10" s="932">
        <v>34</v>
      </c>
    </row>
    <row r="11" spans="1:34" ht="20.100000000000001" customHeight="1" x14ac:dyDescent="0.25">
      <c r="A11" s="72">
        <v>1</v>
      </c>
      <c r="B11" s="82"/>
      <c r="C11" s="323"/>
      <c r="D11" s="323"/>
      <c r="E11" s="323"/>
      <c r="F11" s="323"/>
      <c r="G11" s="323"/>
      <c r="H11" s="323"/>
      <c r="I11" s="323"/>
      <c r="J11" s="323">
        <f t="shared" ref="J11:J25" si="0">SUM(H11:I11)</f>
        <v>0</v>
      </c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323"/>
      <c r="V11" s="323"/>
      <c r="W11" s="323"/>
      <c r="X11" s="323"/>
      <c r="Y11" s="511">
        <f>SUM(W11:X11)</f>
        <v>0</v>
      </c>
      <c r="Z11" s="323"/>
      <c r="AA11" s="323"/>
      <c r="AB11" s="323">
        <f>SUM(Z11:AA11)</f>
        <v>0</v>
      </c>
      <c r="AC11" s="512" t="e">
        <f>H11/Z11*100</f>
        <v>#DIV/0!</v>
      </c>
      <c r="AD11" s="512" t="e">
        <f t="shared" ref="AD11:AE25" si="1">I11/AA11*100</f>
        <v>#DIV/0!</v>
      </c>
      <c r="AE11" s="512" t="e">
        <f t="shared" si="1"/>
        <v>#DIV/0!</v>
      </c>
      <c r="AF11" s="512" t="e">
        <f t="shared" ref="AF11:AG25" si="2">W11/H11*100</f>
        <v>#DIV/0!</v>
      </c>
      <c r="AG11" s="512" t="e">
        <f t="shared" si="2"/>
        <v>#DIV/0!</v>
      </c>
      <c r="AH11" s="512" t="e">
        <f>Y11/J11*100</f>
        <v>#DIV/0!</v>
      </c>
    </row>
    <row r="12" spans="1:34" ht="20.100000000000001" customHeight="1" x14ac:dyDescent="0.25">
      <c r="A12" s="72">
        <v>2</v>
      </c>
      <c r="B12" s="82"/>
      <c r="C12" s="323"/>
      <c r="D12" s="323"/>
      <c r="E12" s="323"/>
      <c r="F12" s="323"/>
      <c r="G12" s="323"/>
      <c r="H12" s="323"/>
      <c r="I12" s="323"/>
      <c r="J12" s="323">
        <f t="shared" si="0"/>
        <v>0</v>
      </c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511">
        <f t="shared" ref="Y12:Y25" si="3">SUM(W12:X12)</f>
        <v>0</v>
      </c>
      <c r="Z12" s="323"/>
      <c r="AA12" s="323"/>
      <c r="AB12" s="323">
        <f t="shared" ref="AB12:AB25" si="4">SUM(Z12:AA12)</f>
        <v>0</v>
      </c>
      <c r="AC12" s="512" t="e">
        <f t="shared" ref="AC12:AC25" si="5">H12/Z12*100</f>
        <v>#DIV/0!</v>
      </c>
      <c r="AD12" s="512" t="e">
        <f t="shared" si="1"/>
        <v>#DIV/0!</v>
      </c>
      <c r="AE12" s="512" t="e">
        <f t="shared" si="1"/>
        <v>#DIV/0!</v>
      </c>
      <c r="AF12" s="512" t="e">
        <f t="shared" si="2"/>
        <v>#DIV/0!</v>
      </c>
      <c r="AG12" s="512" t="e">
        <f>X12/I12*100</f>
        <v>#DIV/0!</v>
      </c>
      <c r="AH12" s="512" t="e">
        <f t="shared" ref="AH12:AH25" si="6">Y12/J12*100</f>
        <v>#DIV/0!</v>
      </c>
    </row>
    <row r="13" spans="1:34" ht="20.100000000000001" customHeight="1" x14ac:dyDescent="0.25">
      <c r="A13" s="72">
        <v>3</v>
      </c>
      <c r="B13" s="82"/>
      <c r="C13" s="323"/>
      <c r="D13" s="323"/>
      <c r="E13" s="323"/>
      <c r="F13" s="323"/>
      <c r="G13" s="323"/>
      <c r="H13" s="323"/>
      <c r="I13" s="323"/>
      <c r="J13" s="323">
        <f t="shared" si="0"/>
        <v>0</v>
      </c>
      <c r="K13" s="323"/>
      <c r="L13" s="323"/>
      <c r="M13" s="323"/>
      <c r="N13" s="323"/>
      <c r="O13" s="323"/>
      <c r="P13" s="323"/>
      <c r="Q13" s="323"/>
      <c r="R13" s="323"/>
      <c r="S13" s="323"/>
      <c r="T13" s="323"/>
      <c r="U13" s="323"/>
      <c r="V13" s="323"/>
      <c r="W13" s="323"/>
      <c r="X13" s="323"/>
      <c r="Y13" s="511">
        <f t="shared" si="3"/>
        <v>0</v>
      </c>
      <c r="Z13" s="323"/>
      <c r="AA13" s="323"/>
      <c r="AB13" s="323">
        <f t="shared" si="4"/>
        <v>0</v>
      </c>
      <c r="AC13" s="512" t="e">
        <f t="shared" si="5"/>
        <v>#DIV/0!</v>
      </c>
      <c r="AD13" s="512" t="e">
        <f t="shared" si="1"/>
        <v>#DIV/0!</v>
      </c>
      <c r="AE13" s="512" t="e">
        <f t="shared" si="1"/>
        <v>#DIV/0!</v>
      </c>
      <c r="AF13" s="512" t="e">
        <f>W13/H13*100</f>
        <v>#DIV/0!</v>
      </c>
      <c r="AG13" s="512" t="e">
        <f t="shared" si="2"/>
        <v>#DIV/0!</v>
      </c>
      <c r="AH13" s="512" t="e">
        <f t="shared" si="6"/>
        <v>#DIV/0!</v>
      </c>
    </row>
    <row r="14" spans="1:34" ht="20.100000000000001" customHeight="1" x14ac:dyDescent="0.25">
      <c r="A14" s="72">
        <v>4</v>
      </c>
      <c r="B14" s="82"/>
      <c r="C14" s="323"/>
      <c r="D14" s="323"/>
      <c r="E14" s="323"/>
      <c r="F14" s="323"/>
      <c r="G14" s="323"/>
      <c r="H14" s="323"/>
      <c r="I14" s="323"/>
      <c r="J14" s="323">
        <f t="shared" si="0"/>
        <v>0</v>
      </c>
      <c r="K14" s="323"/>
      <c r="L14" s="323"/>
      <c r="M14" s="323"/>
      <c r="N14" s="323"/>
      <c r="O14" s="323"/>
      <c r="P14" s="323"/>
      <c r="Q14" s="323"/>
      <c r="R14" s="323"/>
      <c r="S14" s="323"/>
      <c r="T14" s="323"/>
      <c r="U14" s="323"/>
      <c r="V14" s="323"/>
      <c r="W14" s="323"/>
      <c r="X14" s="323"/>
      <c r="Y14" s="511">
        <f t="shared" si="3"/>
        <v>0</v>
      </c>
      <c r="Z14" s="323"/>
      <c r="AA14" s="323"/>
      <c r="AB14" s="323">
        <f t="shared" si="4"/>
        <v>0</v>
      </c>
      <c r="AC14" s="512" t="e">
        <f t="shared" si="5"/>
        <v>#DIV/0!</v>
      </c>
      <c r="AD14" s="512" t="e">
        <f t="shared" si="1"/>
        <v>#DIV/0!</v>
      </c>
      <c r="AE14" s="512" t="e">
        <f t="shared" si="1"/>
        <v>#DIV/0!</v>
      </c>
      <c r="AF14" s="512" t="e">
        <f t="shared" si="2"/>
        <v>#DIV/0!</v>
      </c>
      <c r="AG14" s="512" t="e">
        <f t="shared" si="2"/>
        <v>#DIV/0!</v>
      </c>
      <c r="AH14" s="512" t="e">
        <f t="shared" si="6"/>
        <v>#DIV/0!</v>
      </c>
    </row>
    <row r="15" spans="1:34" ht="20.100000000000001" customHeight="1" x14ac:dyDescent="0.25">
      <c r="A15" s="72">
        <v>5</v>
      </c>
      <c r="B15" s="82"/>
      <c r="C15" s="323"/>
      <c r="D15" s="323"/>
      <c r="E15" s="323"/>
      <c r="F15" s="323"/>
      <c r="G15" s="323"/>
      <c r="H15" s="323"/>
      <c r="I15" s="323"/>
      <c r="J15" s="323">
        <f t="shared" si="0"/>
        <v>0</v>
      </c>
      <c r="K15" s="323"/>
      <c r="L15" s="323"/>
      <c r="M15" s="323"/>
      <c r="N15" s="323"/>
      <c r="O15" s="323"/>
      <c r="P15" s="323"/>
      <c r="Q15" s="323"/>
      <c r="R15" s="323"/>
      <c r="S15" s="323"/>
      <c r="T15" s="323"/>
      <c r="U15" s="323"/>
      <c r="V15" s="323"/>
      <c r="W15" s="323"/>
      <c r="X15" s="323"/>
      <c r="Y15" s="511">
        <f t="shared" si="3"/>
        <v>0</v>
      </c>
      <c r="Z15" s="323"/>
      <c r="AA15" s="323"/>
      <c r="AB15" s="323">
        <f t="shared" si="4"/>
        <v>0</v>
      </c>
      <c r="AC15" s="512" t="e">
        <f t="shared" si="5"/>
        <v>#DIV/0!</v>
      </c>
      <c r="AD15" s="512" t="e">
        <f t="shared" si="1"/>
        <v>#DIV/0!</v>
      </c>
      <c r="AE15" s="512" t="e">
        <f t="shared" si="1"/>
        <v>#DIV/0!</v>
      </c>
      <c r="AF15" s="512" t="e">
        <f t="shared" si="2"/>
        <v>#DIV/0!</v>
      </c>
      <c r="AG15" s="512" t="e">
        <f t="shared" si="2"/>
        <v>#DIV/0!</v>
      </c>
      <c r="AH15" s="512" t="e">
        <f t="shared" si="6"/>
        <v>#DIV/0!</v>
      </c>
    </row>
    <row r="16" spans="1:34" ht="20.100000000000001" customHeight="1" x14ac:dyDescent="0.25">
      <c r="A16" s="72">
        <v>6</v>
      </c>
      <c r="B16" s="82"/>
      <c r="C16" s="323"/>
      <c r="D16" s="323"/>
      <c r="E16" s="323"/>
      <c r="F16" s="323"/>
      <c r="G16" s="323"/>
      <c r="H16" s="323"/>
      <c r="I16" s="323"/>
      <c r="J16" s="323">
        <f t="shared" si="0"/>
        <v>0</v>
      </c>
      <c r="K16" s="323"/>
      <c r="L16" s="323"/>
      <c r="M16" s="323"/>
      <c r="N16" s="323"/>
      <c r="O16" s="323"/>
      <c r="P16" s="323"/>
      <c r="Q16" s="323"/>
      <c r="R16" s="323"/>
      <c r="S16" s="323"/>
      <c r="T16" s="323"/>
      <c r="U16" s="323"/>
      <c r="V16" s="323"/>
      <c r="W16" s="323"/>
      <c r="X16" s="323"/>
      <c r="Y16" s="511">
        <f t="shared" si="3"/>
        <v>0</v>
      </c>
      <c r="Z16" s="323"/>
      <c r="AA16" s="323"/>
      <c r="AB16" s="323">
        <f t="shared" si="4"/>
        <v>0</v>
      </c>
      <c r="AC16" s="512" t="e">
        <f t="shared" si="5"/>
        <v>#DIV/0!</v>
      </c>
      <c r="AD16" s="512" t="e">
        <f t="shared" si="1"/>
        <v>#DIV/0!</v>
      </c>
      <c r="AE16" s="512" t="e">
        <f t="shared" si="1"/>
        <v>#DIV/0!</v>
      </c>
      <c r="AF16" s="512" t="e">
        <f t="shared" si="2"/>
        <v>#DIV/0!</v>
      </c>
      <c r="AG16" s="512" t="e">
        <f t="shared" si="2"/>
        <v>#DIV/0!</v>
      </c>
      <c r="AH16" s="512" t="e">
        <f t="shared" si="6"/>
        <v>#DIV/0!</v>
      </c>
    </row>
    <row r="17" spans="1:34" ht="20.100000000000001" customHeight="1" x14ac:dyDescent="0.25">
      <c r="A17" s="72">
        <v>7</v>
      </c>
      <c r="B17" s="82"/>
      <c r="C17" s="323"/>
      <c r="D17" s="323"/>
      <c r="E17" s="323"/>
      <c r="F17" s="323"/>
      <c r="G17" s="323"/>
      <c r="H17" s="323"/>
      <c r="I17" s="323"/>
      <c r="J17" s="323">
        <f t="shared" si="0"/>
        <v>0</v>
      </c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323"/>
      <c r="Y17" s="511">
        <f t="shared" si="3"/>
        <v>0</v>
      </c>
      <c r="Z17" s="323"/>
      <c r="AA17" s="323"/>
      <c r="AB17" s="323">
        <f t="shared" si="4"/>
        <v>0</v>
      </c>
      <c r="AC17" s="512" t="e">
        <f>H17/Z17*100</f>
        <v>#DIV/0!</v>
      </c>
      <c r="AD17" s="512" t="e">
        <f t="shared" si="1"/>
        <v>#DIV/0!</v>
      </c>
      <c r="AE17" s="512" t="e">
        <f t="shared" si="1"/>
        <v>#DIV/0!</v>
      </c>
      <c r="AF17" s="512" t="e">
        <f t="shared" si="2"/>
        <v>#DIV/0!</v>
      </c>
      <c r="AG17" s="512" t="e">
        <f t="shared" si="2"/>
        <v>#DIV/0!</v>
      </c>
      <c r="AH17" s="512" t="e">
        <f t="shared" si="6"/>
        <v>#DIV/0!</v>
      </c>
    </row>
    <row r="18" spans="1:34" ht="20.100000000000001" customHeight="1" x14ac:dyDescent="0.25">
      <c r="A18" s="72">
        <v>8</v>
      </c>
      <c r="B18" s="82"/>
      <c r="C18" s="323"/>
      <c r="D18" s="323"/>
      <c r="E18" s="323"/>
      <c r="F18" s="323"/>
      <c r="G18" s="323"/>
      <c r="H18" s="323"/>
      <c r="I18" s="323"/>
      <c r="J18" s="323">
        <f t="shared" si="0"/>
        <v>0</v>
      </c>
      <c r="K18" s="323"/>
      <c r="L18" s="323"/>
      <c r="M18" s="323"/>
      <c r="N18" s="323"/>
      <c r="O18" s="323"/>
      <c r="P18" s="323"/>
      <c r="Q18" s="323"/>
      <c r="R18" s="323"/>
      <c r="S18" s="323"/>
      <c r="T18" s="323"/>
      <c r="U18" s="323"/>
      <c r="V18" s="323"/>
      <c r="W18" s="323"/>
      <c r="X18" s="323"/>
      <c r="Y18" s="511">
        <f t="shared" si="3"/>
        <v>0</v>
      </c>
      <c r="Z18" s="323"/>
      <c r="AA18" s="323"/>
      <c r="AB18" s="323">
        <f t="shared" si="4"/>
        <v>0</v>
      </c>
      <c r="AC18" s="512" t="e">
        <f t="shared" si="5"/>
        <v>#DIV/0!</v>
      </c>
      <c r="AD18" s="512" t="e">
        <f t="shared" si="1"/>
        <v>#DIV/0!</v>
      </c>
      <c r="AE18" s="512" t="e">
        <f t="shared" si="1"/>
        <v>#DIV/0!</v>
      </c>
      <c r="AF18" s="512" t="e">
        <f t="shared" si="2"/>
        <v>#DIV/0!</v>
      </c>
      <c r="AG18" s="512" t="e">
        <f t="shared" si="2"/>
        <v>#DIV/0!</v>
      </c>
      <c r="AH18" s="512" t="e">
        <f t="shared" si="6"/>
        <v>#DIV/0!</v>
      </c>
    </row>
    <row r="19" spans="1:34" ht="20.100000000000001" customHeight="1" x14ac:dyDescent="0.25">
      <c r="A19" s="72">
        <v>9</v>
      </c>
      <c r="B19" s="82"/>
      <c r="C19" s="323"/>
      <c r="D19" s="323"/>
      <c r="E19" s="323"/>
      <c r="F19" s="323"/>
      <c r="G19" s="323"/>
      <c r="H19" s="323"/>
      <c r="I19" s="323"/>
      <c r="J19" s="323">
        <f t="shared" si="0"/>
        <v>0</v>
      </c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  <c r="V19" s="323"/>
      <c r="W19" s="323"/>
      <c r="X19" s="323"/>
      <c r="Y19" s="511">
        <f t="shared" si="3"/>
        <v>0</v>
      </c>
      <c r="Z19" s="323"/>
      <c r="AA19" s="323"/>
      <c r="AB19" s="323">
        <f t="shared" si="4"/>
        <v>0</v>
      </c>
      <c r="AC19" s="512" t="e">
        <f t="shared" si="5"/>
        <v>#DIV/0!</v>
      </c>
      <c r="AD19" s="512" t="e">
        <f t="shared" si="1"/>
        <v>#DIV/0!</v>
      </c>
      <c r="AE19" s="512" t="e">
        <f t="shared" si="1"/>
        <v>#DIV/0!</v>
      </c>
      <c r="AF19" s="512" t="e">
        <f t="shared" si="2"/>
        <v>#DIV/0!</v>
      </c>
      <c r="AG19" s="512" t="e">
        <f t="shared" si="2"/>
        <v>#DIV/0!</v>
      </c>
      <c r="AH19" s="512" t="e">
        <f t="shared" si="6"/>
        <v>#DIV/0!</v>
      </c>
    </row>
    <row r="20" spans="1:34" ht="20.100000000000001" customHeight="1" x14ac:dyDescent="0.25">
      <c r="A20" s="72">
        <v>10</v>
      </c>
      <c r="B20" s="82"/>
      <c r="C20" s="323"/>
      <c r="D20" s="323"/>
      <c r="E20" s="323"/>
      <c r="F20" s="323"/>
      <c r="G20" s="323"/>
      <c r="H20" s="323"/>
      <c r="I20" s="323"/>
      <c r="J20" s="323">
        <f t="shared" si="0"/>
        <v>0</v>
      </c>
      <c r="K20" s="323"/>
      <c r="L20" s="323"/>
      <c r="M20" s="323"/>
      <c r="N20" s="323"/>
      <c r="O20" s="323"/>
      <c r="P20" s="323"/>
      <c r="Q20" s="323"/>
      <c r="R20" s="323"/>
      <c r="S20" s="323"/>
      <c r="T20" s="323"/>
      <c r="U20" s="323"/>
      <c r="V20" s="323"/>
      <c r="W20" s="323"/>
      <c r="X20" s="323"/>
      <c r="Y20" s="511">
        <f t="shared" si="3"/>
        <v>0</v>
      </c>
      <c r="Z20" s="323"/>
      <c r="AA20" s="323"/>
      <c r="AB20" s="323">
        <f t="shared" si="4"/>
        <v>0</v>
      </c>
      <c r="AC20" s="512" t="e">
        <f t="shared" si="5"/>
        <v>#DIV/0!</v>
      </c>
      <c r="AD20" s="512" t="e">
        <f t="shared" si="1"/>
        <v>#DIV/0!</v>
      </c>
      <c r="AE20" s="512" t="e">
        <f t="shared" si="1"/>
        <v>#DIV/0!</v>
      </c>
      <c r="AF20" s="512" t="e">
        <f t="shared" si="2"/>
        <v>#DIV/0!</v>
      </c>
      <c r="AG20" s="512" t="e">
        <f t="shared" si="2"/>
        <v>#DIV/0!</v>
      </c>
      <c r="AH20" s="512" t="e">
        <f t="shared" si="6"/>
        <v>#DIV/0!</v>
      </c>
    </row>
    <row r="21" spans="1:34" ht="20.100000000000001" customHeight="1" x14ac:dyDescent="0.25">
      <c r="A21" s="72">
        <v>11</v>
      </c>
      <c r="B21" s="82"/>
      <c r="C21" s="323"/>
      <c r="D21" s="323"/>
      <c r="E21" s="323"/>
      <c r="F21" s="323"/>
      <c r="G21" s="323"/>
      <c r="H21" s="323"/>
      <c r="I21" s="323"/>
      <c r="J21" s="323">
        <f t="shared" si="0"/>
        <v>0</v>
      </c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  <c r="V21" s="323"/>
      <c r="W21" s="323"/>
      <c r="X21" s="323"/>
      <c r="Y21" s="511">
        <f t="shared" si="3"/>
        <v>0</v>
      </c>
      <c r="Z21" s="323"/>
      <c r="AA21" s="323"/>
      <c r="AB21" s="323">
        <f t="shared" si="4"/>
        <v>0</v>
      </c>
      <c r="AC21" s="512" t="e">
        <f t="shared" si="5"/>
        <v>#DIV/0!</v>
      </c>
      <c r="AD21" s="512" t="e">
        <f>I21/AA21*100</f>
        <v>#DIV/0!</v>
      </c>
      <c r="AE21" s="512" t="e">
        <f t="shared" si="1"/>
        <v>#DIV/0!</v>
      </c>
      <c r="AF21" s="512" t="e">
        <f t="shared" si="2"/>
        <v>#DIV/0!</v>
      </c>
      <c r="AG21" s="512" t="e">
        <f t="shared" si="2"/>
        <v>#DIV/0!</v>
      </c>
      <c r="AH21" s="512" t="e">
        <f t="shared" si="6"/>
        <v>#DIV/0!</v>
      </c>
    </row>
    <row r="22" spans="1:34" ht="20.100000000000001" customHeight="1" x14ac:dyDescent="0.25">
      <c r="A22" s="72">
        <v>12</v>
      </c>
      <c r="B22" s="82"/>
      <c r="C22" s="323"/>
      <c r="D22" s="323"/>
      <c r="E22" s="323"/>
      <c r="F22" s="323"/>
      <c r="G22" s="323"/>
      <c r="H22" s="323"/>
      <c r="I22" s="323"/>
      <c r="J22" s="323">
        <f t="shared" si="0"/>
        <v>0</v>
      </c>
      <c r="K22" s="323"/>
      <c r="L22" s="323"/>
      <c r="M22" s="323"/>
      <c r="N22" s="323"/>
      <c r="O22" s="323"/>
      <c r="P22" s="323"/>
      <c r="Q22" s="323"/>
      <c r="R22" s="323"/>
      <c r="S22" s="323"/>
      <c r="T22" s="323"/>
      <c r="U22" s="323"/>
      <c r="V22" s="323"/>
      <c r="W22" s="323"/>
      <c r="X22" s="323"/>
      <c r="Y22" s="511">
        <f t="shared" si="3"/>
        <v>0</v>
      </c>
      <c r="Z22" s="323"/>
      <c r="AA22" s="323"/>
      <c r="AB22" s="323">
        <f t="shared" si="4"/>
        <v>0</v>
      </c>
      <c r="AC22" s="512" t="e">
        <f t="shared" si="5"/>
        <v>#DIV/0!</v>
      </c>
      <c r="AD22" s="512" t="e">
        <f t="shared" si="1"/>
        <v>#DIV/0!</v>
      </c>
      <c r="AE22" s="512" t="e">
        <f t="shared" si="1"/>
        <v>#DIV/0!</v>
      </c>
      <c r="AF22" s="512" t="e">
        <f t="shared" si="2"/>
        <v>#DIV/0!</v>
      </c>
      <c r="AG22" s="512" t="e">
        <f t="shared" si="2"/>
        <v>#DIV/0!</v>
      </c>
      <c r="AH22" s="512" t="e">
        <f t="shared" si="6"/>
        <v>#DIV/0!</v>
      </c>
    </row>
    <row r="23" spans="1:34" ht="20.100000000000001" customHeight="1" x14ac:dyDescent="0.25">
      <c r="A23" s="72">
        <v>13</v>
      </c>
      <c r="B23" s="82"/>
      <c r="C23" s="323"/>
      <c r="D23" s="323"/>
      <c r="E23" s="323"/>
      <c r="F23" s="323"/>
      <c r="G23" s="323"/>
      <c r="H23" s="323"/>
      <c r="I23" s="323"/>
      <c r="J23" s="323">
        <f t="shared" si="0"/>
        <v>0</v>
      </c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511">
        <f t="shared" si="3"/>
        <v>0</v>
      </c>
      <c r="Z23" s="323"/>
      <c r="AA23" s="323"/>
      <c r="AB23" s="323">
        <f t="shared" si="4"/>
        <v>0</v>
      </c>
      <c r="AC23" s="512" t="e">
        <f t="shared" si="5"/>
        <v>#DIV/0!</v>
      </c>
      <c r="AD23" s="512" t="e">
        <f t="shared" si="1"/>
        <v>#DIV/0!</v>
      </c>
      <c r="AE23" s="512" t="e">
        <f t="shared" si="1"/>
        <v>#DIV/0!</v>
      </c>
      <c r="AF23" s="512" t="e">
        <f t="shared" si="2"/>
        <v>#DIV/0!</v>
      </c>
      <c r="AG23" s="512" t="e">
        <f t="shared" si="2"/>
        <v>#DIV/0!</v>
      </c>
      <c r="AH23" s="512" t="e">
        <f t="shared" si="6"/>
        <v>#DIV/0!</v>
      </c>
    </row>
    <row r="24" spans="1:34" ht="20.100000000000001" customHeight="1" x14ac:dyDescent="0.25">
      <c r="A24" s="72">
        <v>14</v>
      </c>
      <c r="B24" s="82"/>
      <c r="C24" s="323"/>
      <c r="D24" s="323"/>
      <c r="E24" s="323"/>
      <c r="F24" s="323"/>
      <c r="G24" s="323"/>
      <c r="H24" s="323"/>
      <c r="I24" s="323"/>
      <c r="J24" s="323">
        <f t="shared" si="0"/>
        <v>0</v>
      </c>
      <c r="K24" s="323"/>
      <c r="L24" s="323"/>
      <c r="M24" s="323"/>
      <c r="N24" s="323"/>
      <c r="O24" s="323"/>
      <c r="P24" s="323"/>
      <c r="Q24" s="323"/>
      <c r="R24" s="323"/>
      <c r="S24" s="323"/>
      <c r="T24" s="323"/>
      <c r="U24" s="323"/>
      <c r="V24" s="323"/>
      <c r="W24" s="323"/>
      <c r="X24" s="323"/>
      <c r="Y24" s="511">
        <f t="shared" si="3"/>
        <v>0</v>
      </c>
      <c r="Z24" s="323"/>
      <c r="AA24" s="323"/>
      <c r="AB24" s="323">
        <f t="shared" si="4"/>
        <v>0</v>
      </c>
      <c r="AC24" s="512" t="e">
        <f t="shared" si="5"/>
        <v>#DIV/0!</v>
      </c>
      <c r="AD24" s="512" t="e">
        <f t="shared" si="1"/>
        <v>#DIV/0!</v>
      </c>
      <c r="AE24" s="512" t="e">
        <f>J24/AB24*100</f>
        <v>#DIV/0!</v>
      </c>
      <c r="AF24" s="512" t="e">
        <f t="shared" si="2"/>
        <v>#DIV/0!</v>
      </c>
      <c r="AG24" s="512" t="e">
        <f t="shared" si="2"/>
        <v>#DIV/0!</v>
      </c>
      <c r="AH24" s="512" t="e">
        <f t="shared" si="6"/>
        <v>#DIV/0!</v>
      </c>
    </row>
    <row r="25" spans="1:34" ht="20.100000000000001" customHeight="1" x14ac:dyDescent="0.25">
      <c r="A25" s="72">
        <v>15</v>
      </c>
      <c r="B25" s="82"/>
      <c r="C25" s="323"/>
      <c r="D25" s="323"/>
      <c r="E25" s="323"/>
      <c r="F25" s="323"/>
      <c r="G25" s="323"/>
      <c r="H25" s="323"/>
      <c r="I25" s="323"/>
      <c r="J25" s="323">
        <f t="shared" si="0"/>
        <v>0</v>
      </c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  <c r="W25" s="323"/>
      <c r="X25" s="323"/>
      <c r="Y25" s="511">
        <f t="shared" si="3"/>
        <v>0</v>
      </c>
      <c r="Z25" s="323"/>
      <c r="AA25" s="323"/>
      <c r="AB25" s="323">
        <f t="shared" si="4"/>
        <v>0</v>
      </c>
      <c r="AC25" s="512" t="e">
        <f t="shared" si="5"/>
        <v>#DIV/0!</v>
      </c>
      <c r="AD25" s="512" t="e">
        <f t="shared" si="1"/>
        <v>#DIV/0!</v>
      </c>
      <c r="AE25" s="512" t="e">
        <f t="shared" si="1"/>
        <v>#DIV/0!</v>
      </c>
      <c r="AF25" s="512" t="e">
        <f t="shared" si="2"/>
        <v>#DIV/0!</v>
      </c>
      <c r="AG25" s="512" t="e">
        <f t="shared" si="2"/>
        <v>#DIV/0!</v>
      </c>
      <c r="AH25" s="512" t="e">
        <f t="shared" si="6"/>
        <v>#DIV/0!</v>
      </c>
    </row>
    <row r="26" spans="1:34" ht="20.100000000000001" customHeight="1" x14ac:dyDescent="0.25">
      <c r="A26" s="82"/>
      <c r="B26" s="82"/>
      <c r="C26" s="323"/>
      <c r="D26" s="323"/>
      <c r="E26" s="323"/>
      <c r="F26" s="323"/>
      <c r="G26" s="323"/>
      <c r="H26" s="323"/>
      <c r="I26" s="323"/>
      <c r="J26" s="323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  <c r="W26" s="323"/>
      <c r="X26" s="323"/>
      <c r="Y26" s="511"/>
      <c r="Z26" s="323"/>
      <c r="AA26" s="323"/>
      <c r="AB26" s="323"/>
      <c r="AC26" s="512"/>
      <c r="AD26" s="512"/>
      <c r="AE26" s="512"/>
      <c r="AF26" s="512"/>
      <c r="AG26" s="512"/>
      <c r="AH26" s="512"/>
    </row>
    <row r="27" spans="1:34" ht="20.100000000000001" customHeight="1" x14ac:dyDescent="0.25">
      <c r="A27" s="82"/>
      <c r="B27" s="82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323"/>
      <c r="X27" s="323"/>
      <c r="Y27" s="511"/>
      <c r="Z27" s="323"/>
      <c r="AA27" s="323"/>
      <c r="AB27" s="323"/>
      <c r="AC27" s="512"/>
      <c r="AD27" s="512"/>
      <c r="AE27" s="512"/>
      <c r="AF27" s="512"/>
      <c r="AG27" s="512"/>
      <c r="AH27" s="512"/>
    </row>
    <row r="28" spans="1:34" ht="20.100000000000001" customHeight="1" x14ac:dyDescent="0.25">
      <c r="A28" s="82"/>
      <c r="B28" s="82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3"/>
      <c r="N28" s="323"/>
      <c r="O28" s="323"/>
      <c r="P28" s="323"/>
      <c r="Q28" s="323"/>
      <c r="R28" s="323"/>
      <c r="S28" s="323"/>
      <c r="T28" s="323"/>
      <c r="U28" s="323"/>
      <c r="V28" s="323"/>
      <c r="W28" s="323"/>
      <c r="X28" s="323"/>
      <c r="Y28" s="511"/>
      <c r="Z28" s="323"/>
      <c r="AA28" s="323"/>
      <c r="AB28" s="323"/>
      <c r="AC28" s="512"/>
      <c r="AD28" s="512"/>
      <c r="AE28" s="512"/>
      <c r="AF28" s="512"/>
      <c r="AG28" s="512"/>
      <c r="AH28" s="512"/>
    </row>
    <row r="29" spans="1:34" ht="20.100000000000001" customHeight="1" x14ac:dyDescent="0.25">
      <c r="A29" s="82"/>
      <c r="B29" s="82"/>
      <c r="C29" s="323"/>
      <c r="D29" s="323"/>
      <c r="E29" s="323"/>
      <c r="F29" s="323"/>
      <c r="G29" s="323"/>
      <c r="H29" s="323"/>
      <c r="I29" s="323"/>
      <c r="J29" s="323"/>
      <c r="K29" s="323"/>
      <c r="L29" s="323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23"/>
      <c r="Y29" s="511"/>
      <c r="Z29" s="323"/>
      <c r="AA29" s="323"/>
      <c r="AB29" s="323"/>
      <c r="AC29" s="512"/>
      <c r="AD29" s="512"/>
      <c r="AE29" s="512"/>
      <c r="AF29" s="512"/>
      <c r="AG29" s="512"/>
      <c r="AH29" s="512"/>
    </row>
    <row r="30" spans="1:34" ht="20.100000000000001" customHeight="1" thickBot="1" x14ac:dyDescent="0.3">
      <c r="A30" s="513"/>
      <c r="B30" s="513"/>
      <c r="C30" s="514"/>
      <c r="D30" s="514"/>
      <c r="E30" s="514"/>
      <c r="F30" s="514"/>
      <c r="G30" s="514"/>
      <c r="H30" s="514"/>
      <c r="I30" s="514"/>
      <c r="J30" s="514"/>
      <c r="K30" s="514"/>
      <c r="L30" s="514"/>
      <c r="M30" s="514"/>
      <c r="N30" s="514"/>
      <c r="O30" s="514"/>
      <c r="P30" s="514"/>
      <c r="Q30" s="514"/>
      <c r="R30" s="514"/>
      <c r="S30" s="514"/>
      <c r="T30" s="514"/>
      <c r="U30" s="514"/>
      <c r="V30" s="514"/>
      <c r="W30" s="514"/>
      <c r="X30" s="514"/>
      <c r="Y30" s="515"/>
      <c r="Z30" s="514"/>
      <c r="AA30" s="514"/>
      <c r="AB30" s="514"/>
      <c r="AC30" s="516"/>
      <c r="AD30" s="516"/>
      <c r="AE30" s="516"/>
      <c r="AF30" s="516"/>
      <c r="AG30" s="516"/>
      <c r="AH30" s="516"/>
    </row>
    <row r="32" spans="1:34" s="727" customFormat="1" ht="12.75" x14ac:dyDescent="0.25">
      <c r="A32" s="727" t="s">
        <v>905</v>
      </c>
    </row>
  </sheetData>
  <mergeCells count="12">
    <mergeCell ref="A7:A9"/>
    <mergeCell ref="B7:B9"/>
    <mergeCell ref="C7:D7"/>
    <mergeCell ref="E7:G8"/>
    <mergeCell ref="H7:J8"/>
    <mergeCell ref="W7:Y8"/>
    <mergeCell ref="Z7:AB8"/>
    <mergeCell ref="AC7:AE8"/>
    <mergeCell ref="AF7:AH8"/>
    <mergeCell ref="C8:C9"/>
    <mergeCell ref="D8:D9"/>
    <mergeCell ref="K7:V8"/>
  </mergeCells>
  <printOptions horizontalCentered="1"/>
  <pageMargins left="1.23" right="0.9" top="1.1499999999999999" bottom="0.9" header="0" footer="0"/>
  <pageSetup paperSize="9" scale="40" orientation="landscape" horizontalDpi="300" verticalDpi="30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0C1E0-6D60-4275-BF7A-8B7A1EC4924E}">
  <sheetPr codeName="Sheet62">
    <tabColor rgb="FF92D050"/>
    <pageSetUpPr fitToPage="1"/>
  </sheetPr>
  <dimension ref="A1:M39"/>
  <sheetViews>
    <sheetView zoomScale="70" zoomScaleNormal="70" workbookViewId="0">
      <selection activeCell="P43" sqref="P43"/>
    </sheetView>
  </sheetViews>
  <sheetFormatPr defaultColWidth="9.140625" defaultRowHeight="15" x14ac:dyDescent="0.25"/>
  <cols>
    <col min="1" max="1" width="5.7109375" style="70" customWidth="1"/>
    <col min="2" max="3" width="23.7109375" style="70" customWidth="1"/>
    <col min="4" max="12" width="10.7109375" style="70" customWidth="1"/>
    <col min="13" max="13" width="8.7109375" style="70" customWidth="1"/>
    <col min="14" max="254" width="9.140625" style="70"/>
    <col min="255" max="255" width="5.7109375" style="70" customWidth="1"/>
    <col min="256" max="258" width="23.7109375" style="70" customWidth="1"/>
    <col min="259" max="267" width="10.7109375" style="70" customWidth="1"/>
    <col min="268" max="268" width="12.85546875" style="70" customWidth="1"/>
    <col min="269" max="269" width="8.7109375" style="70" customWidth="1"/>
    <col min="270" max="510" width="9.140625" style="70"/>
    <col min="511" max="511" width="5.7109375" style="70" customWidth="1"/>
    <col min="512" max="514" width="23.7109375" style="70" customWidth="1"/>
    <col min="515" max="523" width="10.7109375" style="70" customWidth="1"/>
    <col min="524" max="524" width="12.85546875" style="70" customWidth="1"/>
    <col min="525" max="525" width="8.7109375" style="70" customWidth="1"/>
    <col min="526" max="766" width="9.140625" style="70"/>
    <col min="767" max="767" width="5.7109375" style="70" customWidth="1"/>
    <col min="768" max="770" width="23.7109375" style="70" customWidth="1"/>
    <col min="771" max="779" width="10.7109375" style="70" customWidth="1"/>
    <col min="780" max="780" width="12.85546875" style="70" customWidth="1"/>
    <col min="781" max="781" width="8.7109375" style="70" customWidth="1"/>
    <col min="782" max="1022" width="9.140625" style="70"/>
    <col min="1023" max="1023" width="5.7109375" style="70" customWidth="1"/>
    <col min="1024" max="1026" width="23.7109375" style="70" customWidth="1"/>
    <col min="1027" max="1035" width="10.7109375" style="70" customWidth="1"/>
    <col min="1036" max="1036" width="12.85546875" style="70" customWidth="1"/>
    <col min="1037" max="1037" width="8.7109375" style="70" customWidth="1"/>
    <col min="1038" max="1278" width="9.140625" style="70"/>
    <col min="1279" max="1279" width="5.7109375" style="70" customWidth="1"/>
    <col min="1280" max="1282" width="23.7109375" style="70" customWidth="1"/>
    <col min="1283" max="1291" width="10.7109375" style="70" customWidth="1"/>
    <col min="1292" max="1292" width="12.85546875" style="70" customWidth="1"/>
    <col min="1293" max="1293" width="8.7109375" style="70" customWidth="1"/>
    <col min="1294" max="1534" width="9.140625" style="70"/>
    <col min="1535" max="1535" width="5.7109375" style="70" customWidth="1"/>
    <col min="1536" max="1538" width="23.7109375" style="70" customWidth="1"/>
    <col min="1539" max="1547" width="10.7109375" style="70" customWidth="1"/>
    <col min="1548" max="1548" width="12.85546875" style="70" customWidth="1"/>
    <col min="1549" max="1549" width="8.7109375" style="70" customWidth="1"/>
    <col min="1550" max="1790" width="9.140625" style="70"/>
    <col min="1791" max="1791" width="5.7109375" style="70" customWidth="1"/>
    <col min="1792" max="1794" width="23.7109375" style="70" customWidth="1"/>
    <col min="1795" max="1803" width="10.7109375" style="70" customWidth="1"/>
    <col min="1804" max="1804" width="12.85546875" style="70" customWidth="1"/>
    <col min="1805" max="1805" width="8.7109375" style="70" customWidth="1"/>
    <col min="1806" max="2046" width="9.140625" style="70"/>
    <col min="2047" max="2047" width="5.7109375" style="70" customWidth="1"/>
    <col min="2048" max="2050" width="23.7109375" style="70" customWidth="1"/>
    <col min="2051" max="2059" width="10.7109375" style="70" customWidth="1"/>
    <col min="2060" max="2060" width="12.85546875" style="70" customWidth="1"/>
    <col min="2061" max="2061" width="8.7109375" style="70" customWidth="1"/>
    <col min="2062" max="2302" width="9.140625" style="70"/>
    <col min="2303" max="2303" width="5.7109375" style="70" customWidth="1"/>
    <col min="2304" max="2306" width="23.7109375" style="70" customWidth="1"/>
    <col min="2307" max="2315" width="10.7109375" style="70" customWidth="1"/>
    <col min="2316" max="2316" width="12.85546875" style="70" customWidth="1"/>
    <col min="2317" max="2317" width="8.7109375" style="70" customWidth="1"/>
    <col min="2318" max="2558" width="9.140625" style="70"/>
    <col min="2559" max="2559" width="5.7109375" style="70" customWidth="1"/>
    <col min="2560" max="2562" width="23.7109375" style="70" customWidth="1"/>
    <col min="2563" max="2571" width="10.7109375" style="70" customWidth="1"/>
    <col min="2572" max="2572" width="12.85546875" style="70" customWidth="1"/>
    <col min="2573" max="2573" width="8.7109375" style="70" customWidth="1"/>
    <col min="2574" max="2814" width="9.140625" style="70"/>
    <col min="2815" max="2815" width="5.7109375" style="70" customWidth="1"/>
    <col min="2816" max="2818" width="23.7109375" style="70" customWidth="1"/>
    <col min="2819" max="2827" width="10.7109375" style="70" customWidth="1"/>
    <col min="2828" max="2828" width="12.85546875" style="70" customWidth="1"/>
    <col min="2829" max="2829" width="8.7109375" style="70" customWidth="1"/>
    <col min="2830" max="3070" width="9.140625" style="70"/>
    <col min="3071" max="3071" width="5.7109375" style="70" customWidth="1"/>
    <col min="3072" max="3074" width="23.7109375" style="70" customWidth="1"/>
    <col min="3075" max="3083" width="10.7109375" style="70" customWidth="1"/>
    <col min="3084" max="3084" width="12.85546875" style="70" customWidth="1"/>
    <col min="3085" max="3085" width="8.7109375" style="70" customWidth="1"/>
    <col min="3086" max="3326" width="9.140625" style="70"/>
    <col min="3327" max="3327" width="5.7109375" style="70" customWidth="1"/>
    <col min="3328" max="3330" width="23.7109375" style="70" customWidth="1"/>
    <col min="3331" max="3339" width="10.7109375" style="70" customWidth="1"/>
    <col min="3340" max="3340" width="12.85546875" style="70" customWidth="1"/>
    <col min="3341" max="3341" width="8.7109375" style="70" customWidth="1"/>
    <col min="3342" max="3582" width="9.140625" style="70"/>
    <col min="3583" max="3583" width="5.7109375" style="70" customWidth="1"/>
    <col min="3584" max="3586" width="23.7109375" style="70" customWidth="1"/>
    <col min="3587" max="3595" width="10.7109375" style="70" customWidth="1"/>
    <col min="3596" max="3596" width="12.85546875" style="70" customWidth="1"/>
    <col min="3597" max="3597" width="8.7109375" style="70" customWidth="1"/>
    <col min="3598" max="3838" width="9.140625" style="70"/>
    <col min="3839" max="3839" width="5.7109375" style="70" customWidth="1"/>
    <col min="3840" max="3842" width="23.7109375" style="70" customWidth="1"/>
    <col min="3843" max="3851" width="10.7109375" style="70" customWidth="1"/>
    <col min="3852" max="3852" width="12.85546875" style="70" customWidth="1"/>
    <col min="3853" max="3853" width="8.7109375" style="70" customWidth="1"/>
    <col min="3854" max="4094" width="9.140625" style="70"/>
    <col min="4095" max="4095" width="5.7109375" style="70" customWidth="1"/>
    <col min="4096" max="4098" width="23.7109375" style="70" customWidth="1"/>
    <col min="4099" max="4107" width="10.7109375" style="70" customWidth="1"/>
    <col min="4108" max="4108" width="12.85546875" style="70" customWidth="1"/>
    <col min="4109" max="4109" width="8.7109375" style="70" customWidth="1"/>
    <col min="4110" max="4350" width="9.140625" style="70"/>
    <col min="4351" max="4351" width="5.7109375" style="70" customWidth="1"/>
    <col min="4352" max="4354" width="23.7109375" style="70" customWidth="1"/>
    <col min="4355" max="4363" width="10.7109375" style="70" customWidth="1"/>
    <col min="4364" max="4364" width="12.85546875" style="70" customWidth="1"/>
    <col min="4365" max="4365" width="8.7109375" style="70" customWidth="1"/>
    <col min="4366" max="4606" width="9.140625" style="70"/>
    <col min="4607" max="4607" width="5.7109375" style="70" customWidth="1"/>
    <col min="4608" max="4610" width="23.7109375" style="70" customWidth="1"/>
    <col min="4611" max="4619" width="10.7109375" style="70" customWidth="1"/>
    <col min="4620" max="4620" width="12.85546875" style="70" customWidth="1"/>
    <col min="4621" max="4621" width="8.7109375" style="70" customWidth="1"/>
    <col min="4622" max="4862" width="9.140625" style="70"/>
    <col min="4863" max="4863" width="5.7109375" style="70" customWidth="1"/>
    <col min="4864" max="4866" width="23.7109375" style="70" customWidth="1"/>
    <col min="4867" max="4875" width="10.7109375" style="70" customWidth="1"/>
    <col min="4876" max="4876" width="12.85546875" style="70" customWidth="1"/>
    <col min="4877" max="4877" width="8.7109375" style="70" customWidth="1"/>
    <col min="4878" max="5118" width="9.140625" style="70"/>
    <col min="5119" max="5119" width="5.7109375" style="70" customWidth="1"/>
    <col min="5120" max="5122" width="23.7109375" style="70" customWidth="1"/>
    <col min="5123" max="5131" width="10.7109375" style="70" customWidth="1"/>
    <col min="5132" max="5132" width="12.85546875" style="70" customWidth="1"/>
    <col min="5133" max="5133" width="8.7109375" style="70" customWidth="1"/>
    <col min="5134" max="5374" width="9.140625" style="70"/>
    <col min="5375" max="5375" width="5.7109375" style="70" customWidth="1"/>
    <col min="5376" max="5378" width="23.7109375" style="70" customWidth="1"/>
    <col min="5379" max="5387" width="10.7109375" style="70" customWidth="1"/>
    <col min="5388" max="5388" width="12.85546875" style="70" customWidth="1"/>
    <col min="5389" max="5389" width="8.7109375" style="70" customWidth="1"/>
    <col min="5390" max="5630" width="9.140625" style="70"/>
    <col min="5631" max="5631" width="5.7109375" style="70" customWidth="1"/>
    <col min="5632" max="5634" width="23.7109375" style="70" customWidth="1"/>
    <col min="5635" max="5643" width="10.7109375" style="70" customWidth="1"/>
    <col min="5644" max="5644" width="12.85546875" style="70" customWidth="1"/>
    <col min="5645" max="5645" width="8.7109375" style="70" customWidth="1"/>
    <col min="5646" max="5886" width="9.140625" style="70"/>
    <col min="5887" max="5887" width="5.7109375" style="70" customWidth="1"/>
    <col min="5888" max="5890" width="23.7109375" style="70" customWidth="1"/>
    <col min="5891" max="5899" width="10.7109375" style="70" customWidth="1"/>
    <col min="5900" max="5900" width="12.85546875" style="70" customWidth="1"/>
    <col min="5901" max="5901" width="8.7109375" style="70" customWidth="1"/>
    <col min="5902" max="6142" width="9.140625" style="70"/>
    <col min="6143" max="6143" width="5.7109375" style="70" customWidth="1"/>
    <col min="6144" max="6146" width="23.7109375" style="70" customWidth="1"/>
    <col min="6147" max="6155" width="10.7109375" style="70" customWidth="1"/>
    <col min="6156" max="6156" width="12.85546875" style="70" customWidth="1"/>
    <col min="6157" max="6157" width="8.7109375" style="70" customWidth="1"/>
    <col min="6158" max="6398" width="9.140625" style="70"/>
    <col min="6399" max="6399" width="5.7109375" style="70" customWidth="1"/>
    <col min="6400" max="6402" width="23.7109375" style="70" customWidth="1"/>
    <col min="6403" max="6411" width="10.7109375" style="70" customWidth="1"/>
    <col min="6412" max="6412" width="12.85546875" style="70" customWidth="1"/>
    <col min="6413" max="6413" width="8.7109375" style="70" customWidth="1"/>
    <col min="6414" max="6654" width="9.140625" style="70"/>
    <col min="6655" max="6655" width="5.7109375" style="70" customWidth="1"/>
    <col min="6656" max="6658" width="23.7109375" style="70" customWidth="1"/>
    <col min="6659" max="6667" width="10.7109375" style="70" customWidth="1"/>
    <col min="6668" max="6668" width="12.85546875" style="70" customWidth="1"/>
    <col min="6669" max="6669" width="8.7109375" style="70" customWidth="1"/>
    <col min="6670" max="6910" width="9.140625" style="70"/>
    <col min="6911" max="6911" width="5.7109375" style="70" customWidth="1"/>
    <col min="6912" max="6914" width="23.7109375" style="70" customWidth="1"/>
    <col min="6915" max="6923" width="10.7109375" style="70" customWidth="1"/>
    <col min="6924" max="6924" width="12.85546875" style="70" customWidth="1"/>
    <col min="6925" max="6925" width="8.7109375" style="70" customWidth="1"/>
    <col min="6926" max="7166" width="9.140625" style="70"/>
    <col min="7167" max="7167" width="5.7109375" style="70" customWidth="1"/>
    <col min="7168" max="7170" width="23.7109375" style="70" customWidth="1"/>
    <col min="7171" max="7179" width="10.7109375" style="70" customWidth="1"/>
    <col min="7180" max="7180" width="12.85546875" style="70" customWidth="1"/>
    <col min="7181" max="7181" width="8.7109375" style="70" customWidth="1"/>
    <col min="7182" max="7422" width="9.140625" style="70"/>
    <col min="7423" max="7423" width="5.7109375" style="70" customWidth="1"/>
    <col min="7424" max="7426" width="23.7109375" style="70" customWidth="1"/>
    <col min="7427" max="7435" width="10.7109375" style="70" customWidth="1"/>
    <col min="7436" max="7436" width="12.85546875" style="70" customWidth="1"/>
    <col min="7437" max="7437" width="8.7109375" style="70" customWidth="1"/>
    <col min="7438" max="7678" width="9.140625" style="70"/>
    <col min="7679" max="7679" width="5.7109375" style="70" customWidth="1"/>
    <col min="7680" max="7682" width="23.7109375" style="70" customWidth="1"/>
    <col min="7683" max="7691" width="10.7109375" style="70" customWidth="1"/>
    <col min="7692" max="7692" width="12.85546875" style="70" customWidth="1"/>
    <col min="7693" max="7693" width="8.7109375" style="70" customWidth="1"/>
    <col min="7694" max="7934" width="9.140625" style="70"/>
    <col min="7935" max="7935" width="5.7109375" style="70" customWidth="1"/>
    <col min="7936" max="7938" width="23.7109375" style="70" customWidth="1"/>
    <col min="7939" max="7947" width="10.7109375" style="70" customWidth="1"/>
    <col min="7948" max="7948" width="12.85546875" style="70" customWidth="1"/>
    <col min="7949" max="7949" width="8.7109375" style="70" customWidth="1"/>
    <col min="7950" max="8190" width="9.140625" style="70"/>
    <col min="8191" max="8191" width="5.7109375" style="70" customWidth="1"/>
    <col min="8192" max="8194" width="23.7109375" style="70" customWidth="1"/>
    <col min="8195" max="8203" width="10.7109375" style="70" customWidth="1"/>
    <col min="8204" max="8204" width="12.85546875" style="70" customWidth="1"/>
    <col min="8205" max="8205" width="8.7109375" style="70" customWidth="1"/>
    <col min="8206" max="8446" width="9.140625" style="70"/>
    <col min="8447" max="8447" width="5.7109375" style="70" customWidth="1"/>
    <col min="8448" max="8450" width="23.7109375" style="70" customWidth="1"/>
    <col min="8451" max="8459" width="10.7109375" style="70" customWidth="1"/>
    <col min="8460" max="8460" width="12.85546875" style="70" customWidth="1"/>
    <col min="8461" max="8461" width="8.7109375" style="70" customWidth="1"/>
    <col min="8462" max="8702" width="9.140625" style="70"/>
    <col min="8703" max="8703" width="5.7109375" style="70" customWidth="1"/>
    <col min="8704" max="8706" width="23.7109375" style="70" customWidth="1"/>
    <col min="8707" max="8715" width="10.7109375" style="70" customWidth="1"/>
    <col min="8716" max="8716" width="12.85546875" style="70" customWidth="1"/>
    <col min="8717" max="8717" width="8.7109375" style="70" customWidth="1"/>
    <col min="8718" max="8958" width="9.140625" style="70"/>
    <col min="8959" max="8959" width="5.7109375" style="70" customWidth="1"/>
    <col min="8960" max="8962" width="23.7109375" style="70" customWidth="1"/>
    <col min="8963" max="8971" width="10.7109375" style="70" customWidth="1"/>
    <col min="8972" max="8972" width="12.85546875" style="70" customWidth="1"/>
    <col min="8973" max="8973" width="8.7109375" style="70" customWidth="1"/>
    <col min="8974" max="9214" width="9.140625" style="70"/>
    <col min="9215" max="9215" width="5.7109375" style="70" customWidth="1"/>
    <col min="9216" max="9218" width="23.7109375" style="70" customWidth="1"/>
    <col min="9219" max="9227" width="10.7109375" style="70" customWidth="1"/>
    <col min="9228" max="9228" width="12.85546875" style="70" customWidth="1"/>
    <col min="9229" max="9229" width="8.7109375" style="70" customWidth="1"/>
    <col min="9230" max="9470" width="9.140625" style="70"/>
    <col min="9471" max="9471" width="5.7109375" style="70" customWidth="1"/>
    <col min="9472" max="9474" width="23.7109375" style="70" customWidth="1"/>
    <col min="9475" max="9483" width="10.7109375" style="70" customWidth="1"/>
    <col min="9484" max="9484" width="12.85546875" style="70" customWidth="1"/>
    <col min="9485" max="9485" width="8.7109375" style="70" customWidth="1"/>
    <col min="9486" max="9726" width="9.140625" style="70"/>
    <col min="9727" max="9727" width="5.7109375" style="70" customWidth="1"/>
    <col min="9728" max="9730" width="23.7109375" style="70" customWidth="1"/>
    <col min="9731" max="9739" width="10.7109375" style="70" customWidth="1"/>
    <col min="9740" max="9740" width="12.85546875" style="70" customWidth="1"/>
    <col min="9741" max="9741" width="8.7109375" style="70" customWidth="1"/>
    <col min="9742" max="9982" width="9.140625" style="70"/>
    <col min="9983" max="9983" width="5.7109375" style="70" customWidth="1"/>
    <col min="9984" max="9986" width="23.7109375" style="70" customWidth="1"/>
    <col min="9987" max="9995" width="10.7109375" style="70" customWidth="1"/>
    <col min="9996" max="9996" width="12.85546875" style="70" customWidth="1"/>
    <col min="9997" max="9997" width="8.7109375" style="70" customWidth="1"/>
    <col min="9998" max="10238" width="9.140625" style="70"/>
    <col min="10239" max="10239" width="5.7109375" style="70" customWidth="1"/>
    <col min="10240" max="10242" width="23.7109375" style="70" customWidth="1"/>
    <col min="10243" max="10251" width="10.7109375" style="70" customWidth="1"/>
    <col min="10252" max="10252" width="12.85546875" style="70" customWidth="1"/>
    <col min="10253" max="10253" width="8.7109375" style="70" customWidth="1"/>
    <col min="10254" max="10494" width="9.140625" style="70"/>
    <col min="10495" max="10495" width="5.7109375" style="70" customWidth="1"/>
    <col min="10496" max="10498" width="23.7109375" style="70" customWidth="1"/>
    <col min="10499" max="10507" width="10.7109375" style="70" customWidth="1"/>
    <col min="10508" max="10508" width="12.85546875" style="70" customWidth="1"/>
    <col min="10509" max="10509" width="8.7109375" style="70" customWidth="1"/>
    <col min="10510" max="10750" width="9.140625" style="70"/>
    <col min="10751" max="10751" width="5.7109375" style="70" customWidth="1"/>
    <col min="10752" max="10754" width="23.7109375" style="70" customWidth="1"/>
    <col min="10755" max="10763" width="10.7109375" style="70" customWidth="1"/>
    <col min="10764" max="10764" width="12.85546875" style="70" customWidth="1"/>
    <col min="10765" max="10765" width="8.7109375" style="70" customWidth="1"/>
    <col min="10766" max="11006" width="9.140625" style="70"/>
    <col min="11007" max="11007" width="5.7109375" style="70" customWidth="1"/>
    <col min="11008" max="11010" width="23.7109375" style="70" customWidth="1"/>
    <col min="11011" max="11019" width="10.7109375" style="70" customWidth="1"/>
    <col min="11020" max="11020" width="12.85546875" style="70" customWidth="1"/>
    <col min="11021" max="11021" width="8.7109375" style="70" customWidth="1"/>
    <col min="11022" max="11262" width="9.140625" style="70"/>
    <col min="11263" max="11263" width="5.7109375" style="70" customWidth="1"/>
    <col min="11264" max="11266" width="23.7109375" style="70" customWidth="1"/>
    <col min="11267" max="11275" width="10.7109375" style="70" customWidth="1"/>
    <col min="11276" max="11276" width="12.85546875" style="70" customWidth="1"/>
    <col min="11277" max="11277" width="8.7109375" style="70" customWidth="1"/>
    <col min="11278" max="11518" width="9.140625" style="70"/>
    <col min="11519" max="11519" width="5.7109375" style="70" customWidth="1"/>
    <col min="11520" max="11522" width="23.7109375" style="70" customWidth="1"/>
    <col min="11523" max="11531" width="10.7109375" style="70" customWidth="1"/>
    <col min="11532" max="11532" width="12.85546875" style="70" customWidth="1"/>
    <col min="11533" max="11533" width="8.7109375" style="70" customWidth="1"/>
    <col min="11534" max="11774" width="9.140625" style="70"/>
    <col min="11775" max="11775" width="5.7109375" style="70" customWidth="1"/>
    <col min="11776" max="11778" width="23.7109375" style="70" customWidth="1"/>
    <col min="11779" max="11787" width="10.7109375" style="70" customWidth="1"/>
    <col min="11788" max="11788" width="12.85546875" style="70" customWidth="1"/>
    <col min="11789" max="11789" width="8.7109375" style="70" customWidth="1"/>
    <col min="11790" max="12030" width="9.140625" style="70"/>
    <col min="12031" max="12031" width="5.7109375" style="70" customWidth="1"/>
    <col min="12032" max="12034" width="23.7109375" style="70" customWidth="1"/>
    <col min="12035" max="12043" width="10.7109375" style="70" customWidth="1"/>
    <col min="12044" max="12044" width="12.85546875" style="70" customWidth="1"/>
    <col min="12045" max="12045" width="8.7109375" style="70" customWidth="1"/>
    <col min="12046" max="12286" width="9.140625" style="70"/>
    <col min="12287" max="12287" width="5.7109375" style="70" customWidth="1"/>
    <col min="12288" max="12290" width="23.7109375" style="70" customWidth="1"/>
    <col min="12291" max="12299" width="10.7109375" style="70" customWidth="1"/>
    <col min="12300" max="12300" width="12.85546875" style="70" customWidth="1"/>
    <col min="12301" max="12301" width="8.7109375" style="70" customWidth="1"/>
    <col min="12302" max="12542" width="9.140625" style="70"/>
    <col min="12543" max="12543" width="5.7109375" style="70" customWidth="1"/>
    <col min="12544" max="12546" width="23.7109375" style="70" customWidth="1"/>
    <col min="12547" max="12555" width="10.7109375" style="70" customWidth="1"/>
    <col min="12556" max="12556" width="12.85546875" style="70" customWidth="1"/>
    <col min="12557" max="12557" width="8.7109375" style="70" customWidth="1"/>
    <col min="12558" max="12798" width="9.140625" style="70"/>
    <col min="12799" max="12799" width="5.7109375" style="70" customWidth="1"/>
    <col min="12800" max="12802" width="23.7109375" style="70" customWidth="1"/>
    <col min="12803" max="12811" width="10.7109375" style="70" customWidth="1"/>
    <col min="12812" max="12812" width="12.85546875" style="70" customWidth="1"/>
    <col min="12813" max="12813" width="8.7109375" style="70" customWidth="1"/>
    <col min="12814" max="13054" width="9.140625" style="70"/>
    <col min="13055" max="13055" width="5.7109375" style="70" customWidth="1"/>
    <col min="13056" max="13058" width="23.7109375" style="70" customWidth="1"/>
    <col min="13059" max="13067" width="10.7109375" style="70" customWidth="1"/>
    <col min="13068" max="13068" width="12.85546875" style="70" customWidth="1"/>
    <col min="13069" max="13069" width="8.7109375" style="70" customWidth="1"/>
    <col min="13070" max="13310" width="9.140625" style="70"/>
    <col min="13311" max="13311" width="5.7109375" style="70" customWidth="1"/>
    <col min="13312" max="13314" width="23.7109375" style="70" customWidth="1"/>
    <col min="13315" max="13323" width="10.7109375" style="70" customWidth="1"/>
    <col min="13324" max="13324" width="12.85546875" style="70" customWidth="1"/>
    <col min="13325" max="13325" width="8.7109375" style="70" customWidth="1"/>
    <col min="13326" max="13566" width="9.140625" style="70"/>
    <col min="13567" max="13567" width="5.7109375" style="70" customWidth="1"/>
    <col min="13568" max="13570" width="23.7109375" style="70" customWidth="1"/>
    <col min="13571" max="13579" width="10.7109375" style="70" customWidth="1"/>
    <col min="13580" max="13580" width="12.85546875" style="70" customWidth="1"/>
    <col min="13581" max="13581" width="8.7109375" style="70" customWidth="1"/>
    <col min="13582" max="13822" width="9.140625" style="70"/>
    <col min="13823" max="13823" width="5.7109375" style="70" customWidth="1"/>
    <col min="13824" max="13826" width="23.7109375" style="70" customWidth="1"/>
    <col min="13827" max="13835" width="10.7109375" style="70" customWidth="1"/>
    <col min="13836" max="13836" width="12.85546875" style="70" customWidth="1"/>
    <col min="13837" max="13837" width="8.7109375" style="70" customWidth="1"/>
    <col min="13838" max="14078" width="9.140625" style="70"/>
    <col min="14079" max="14079" width="5.7109375" style="70" customWidth="1"/>
    <col min="14080" max="14082" width="23.7109375" style="70" customWidth="1"/>
    <col min="14083" max="14091" width="10.7109375" style="70" customWidth="1"/>
    <col min="14092" max="14092" width="12.85546875" style="70" customWidth="1"/>
    <col min="14093" max="14093" width="8.7109375" style="70" customWidth="1"/>
    <col min="14094" max="14334" width="9.140625" style="70"/>
    <col min="14335" max="14335" width="5.7109375" style="70" customWidth="1"/>
    <col min="14336" max="14338" width="23.7109375" style="70" customWidth="1"/>
    <col min="14339" max="14347" width="10.7109375" style="70" customWidth="1"/>
    <col min="14348" max="14348" width="12.85546875" style="70" customWidth="1"/>
    <col min="14349" max="14349" width="8.7109375" style="70" customWidth="1"/>
    <col min="14350" max="14590" width="9.140625" style="70"/>
    <col min="14591" max="14591" width="5.7109375" style="70" customWidth="1"/>
    <col min="14592" max="14594" width="23.7109375" style="70" customWidth="1"/>
    <col min="14595" max="14603" width="10.7109375" style="70" customWidth="1"/>
    <col min="14604" max="14604" width="12.85546875" style="70" customWidth="1"/>
    <col min="14605" max="14605" width="8.7109375" style="70" customWidth="1"/>
    <col min="14606" max="14846" width="9.140625" style="70"/>
    <col min="14847" max="14847" width="5.7109375" style="70" customWidth="1"/>
    <col min="14848" max="14850" width="23.7109375" style="70" customWidth="1"/>
    <col min="14851" max="14859" width="10.7109375" style="70" customWidth="1"/>
    <col min="14860" max="14860" width="12.85546875" style="70" customWidth="1"/>
    <col min="14861" max="14861" width="8.7109375" style="70" customWidth="1"/>
    <col min="14862" max="15102" width="9.140625" style="70"/>
    <col min="15103" max="15103" width="5.7109375" style="70" customWidth="1"/>
    <col min="15104" max="15106" width="23.7109375" style="70" customWidth="1"/>
    <col min="15107" max="15115" width="10.7109375" style="70" customWidth="1"/>
    <col min="15116" max="15116" width="12.85546875" style="70" customWidth="1"/>
    <col min="15117" max="15117" width="8.7109375" style="70" customWidth="1"/>
    <col min="15118" max="15358" width="9.140625" style="70"/>
    <col min="15359" max="15359" width="5.7109375" style="70" customWidth="1"/>
    <col min="15360" max="15362" width="23.7109375" style="70" customWidth="1"/>
    <col min="15363" max="15371" width="10.7109375" style="70" customWidth="1"/>
    <col min="15372" max="15372" width="12.85546875" style="70" customWidth="1"/>
    <col min="15373" max="15373" width="8.7109375" style="70" customWidth="1"/>
    <col min="15374" max="15614" width="9.140625" style="70"/>
    <col min="15615" max="15615" width="5.7109375" style="70" customWidth="1"/>
    <col min="15616" max="15618" width="23.7109375" style="70" customWidth="1"/>
    <col min="15619" max="15627" width="10.7109375" style="70" customWidth="1"/>
    <col min="15628" max="15628" width="12.85546875" style="70" customWidth="1"/>
    <col min="15629" max="15629" width="8.7109375" style="70" customWidth="1"/>
    <col min="15630" max="15870" width="9.140625" style="70"/>
    <col min="15871" max="15871" width="5.7109375" style="70" customWidth="1"/>
    <col min="15872" max="15874" width="23.7109375" style="70" customWidth="1"/>
    <col min="15875" max="15883" width="10.7109375" style="70" customWidth="1"/>
    <col min="15884" max="15884" width="12.85546875" style="70" customWidth="1"/>
    <col min="15885" max="15885" width="8.7109375" style="70" customWidth="1"/>
    <col min="15886" max="16126" width="9.140625" style="70"/>
    <col min="16127" max="16127" width="5.7109375" style="70" customWidth="1"/>
    <col min="16128" max="16130" width="23.7109375" style="70" customWidth="1"/>
    <col min="16131" max="16139" width="10.7109375" style="70" customWidth="1"/>
    <col min="16140" max="16140" width="12.85546875" style="70" customWidth="1"/>
    <col min="16141" max="16141" width="8.7109375" style="70" customWidth="1"/>
    <col min="16142" max="16384" width="9.140625" style="70"/>
  </cols>
  <sheetData>
    <row r="1" spans="1:13" ht="15.75" x14ac:dyDescent="0.25">
      <c r="A1" s="289" t="s">
        <v>1130</v>
      </c>
    </row>
    <row r="2" spans="1:13" x14ac:dyDescent="0.25">
      <c r="A2" s="127" t="s">
        <v>316</v>
      </c>
      <c r="B2" s="127"/>
    </row>
    <row r="3" spans="1:13" ht="15.75" x14ac:dyDescent="0.25">
      <c r="A3" s="586" t="s">
        <v>907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</row>
    <row r="4" spans="1:13" ht="15.75" x14ac:dyDescent="0.25">
      <c r="A4" s="222"/>
      <c r="B4" s="222"/>
      <c r="C4" s="222"/>
      <c r="D4" s="222"/>
      <c r="E4" s="587" t="str">
        <f>'1'!$E$5</f>
        <v>KABUPATEN/KOTA</v>
      </c>
      <c r="F4" s="588" t="str">
        <f>'1'!$F$5</f>
        <v>….......</v>
      </c>
      <c r="G4" s="222"/>
      <c r="H4" s="222"/>
      <c r="I4" s="222"/>
      <c r="J4" s="222"/>
      <c r="K4" s="222"/>
      <c r="L4" s="222"/>
    </row>
    <row r="5" spans="1:13" ht="15.75" x14ac:dyDescent="0.25">
      <c r="A5" s="222"/>
      <c r="B5" s="222"/>
      <c r="C5" s="222"/>
      <c r="D5" s="222"/>
      <c r="E5" s="587" t="str">
        <f>'1'!$E$6</f>
        <v>TAHUN</v>
      </c>
      <c r="F5" s="588" t="str">
        <f>'1'!$F$6</f>
        <v>….......</v>
      </c>
      <c r="G5" s="222"/>
      <c r="H5" s="222"/>
      <c r="I5" s="222"/>
      <c r="J5" s="222"/>
      <c r="K5" s="222"/>
      <c r="L5" s="222"/>
    </row>
    <row r="6" spans="1:13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13" ht="15.75" x14ac:dyDescent="0.25">
      <c r="A7" s="1070" t="s">
        <v>2</v>
      </c>
      <c r="B7" s="1128" t="s">
        <v>254</v>
      </c>
      <c r="C7" s="1070" t="s">
        <v>409</v>
      </c>
      <c r="D7" s="1072" t="s">
        <v>908</v>
      </c>
      <c r="E7" s="1073"/>
      <c r="F7" s="1073"/>
      <c r="G7" s="1073"/>
      <c r="H7" s="1073"/>
      <c r="I7" s="1073"/>
      <c r="J7" s="1073"/>
      <c r="K7" s="1073"/>
      <c r="L7" s="1074"/>
      <c r="M7" s="107"/>
    </row>
    <row r="8" spans="1:13" ht="15" customHeight="1" x14ac:dyDescent="0.25">
      <c r="A8" s="1070"/>
      <c r="B8" s="1128"/>
      <c r="C8" s="1070"/>
      <c r="D8" s="1302" t="s">
        <v>872</v>
      </c>
      <c r="E8" s="1302"/>
      <c r="F8" s="1302"/>
      <c r="G8" s="1156" t="s">
        <v>873</v>
      </c>
      <c r="H8" s="1302"/>
      <c r="I8" s="1302"/>
      <c r="J8" s="1156" t="s">
        <v>1146</v>
      </c>
      <c r="K8" s="1302"/>
      <c r="L8" s="1302"/>
    </row>
    <row r="9" spans="1:13" ht="15.75" x14ac:dyDescent="0.25">
      <c r="A9" s="1071"/>
      <c r="B9" s="1129"/>
      <c r="C9" s="1071"/>
      <c r="D9" s="763" t="s">
        <v>6</v>
      </c>
      <c r="E9" s="763" t="s">
        <v>7</v>
      </c>
      <c r="F9" s="763" t="s">
        <v>370</v>
      </c>
      <c r="G9" s="763" t="s">
        <v>6</v>
      </c>
      <c r="H9" s="763" t="s">
        <v>7</v>
      </c>
      <c r="I9" s="763" t="s">
        <v>370</v>
      </c>
      <c r="J9" s="763" t="s">
        <v>6</v>
      </c>
      <c r="K9" s="763" t="s">
        <v>7</v>
      </c>
      <c r="L9" s="763" t="s">
        <v>370</v>
      </c>
    </row>
    <row r="10" spans="1:13" s="908" customFormat="1" ht="12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06">
        <v>12</v>
      </c>
    </row>
    <row r="11" spans="1:13" x14ac:dyDescent="0.25">
      <c r="A11" s="560">
        <v>1</v>
      </c>
      <c r="B11" s="130">
        <f>'9'!B9</f>
        <v>0</v>
      </c>
      <c r="C11" s="130">
        <f>'9'!C9</f>
        <v>0</v>
      </c>
      <c r="D11" s="140"/>
      <c r="E11" s="140"/>
      <c r="F11" s="140">
        <f t="shared" ref="F11:F30" si="0">SUM(D11:E11)</f>
        <v>0</v>
      </c>
      <c r="G11" s="140"/>
      <c r="H11" s="140"/>
      <c r="I11" s="140">
        <f t="shared" ref="I11:I30" si="1">SUM(G11:H11)</f>
        <v>0</v>
      </c>
      <c r="J11" s="284" t="e">
        <f t="shared" ref="J11:L27" si="2">G11/D11*100</f>
        <v>#DIV/0!</v>
      </c>
      <c r="K11" s="284" t="e">
        <f t="shared" si="2"/>
        <v>#DIV/0!</v>
      </c>
      <c r="L11" s="284" t="e">
        <f t="shared" si="2"/>
        <v>#DIV/0!</v>
      </c>
    </row>
    <row r="12" spans="1:13" x14ac:dyDescent="0.25">
      <c r="A12" s="556">
        <v>2</v>
      </c>
      <c r="B12" s="130">
        <f>'9'!B10</f>
        <v>0</v>
      </c>
      <c r="C12" s="130">
        <f>'9'!C10</f>
        <v>0</v>
      </c>
      <c r="D12" s="140"/>
      <c r="E12" s="140"/>
      <c r="F12" s="140">
        <f t="shared" si="0"/>
        <v>0</v>
      </c>
      <c r="G12" s="140"/>
      <c r="H12" s="140"/>
      <c r="I12" s="140">
        <f t="shared" si="1"/>
        <v>0</v>
      </c>
      <c r="J12" s="284" t="e">
        <f t="shared" si="2"/>
        <v>#DIV/0!</v>
      </c>
      <c r="K12" s="284" t="e">
        <f t="shared" si="2"/>
        <v>#DIV/0!</v>
      </c>
      <c r="L12" s="284" t="e">
        <f t="shared" si="2"/>
        <v>#DIV/0!</v>
      </c>
    </row>
    <row r="13" spans="1:13" x14ac:dyDescent="0.25">
      <c r="A13" s="556">
        <v>3</v>
      </c>
      <c r="B13" s="130">
        <f>'9'!B11</f>
        <v>0</v>
      </c>
      <c r="C13" s="130">
        <f>'9'!C11</f>
        <v>0</v>
      </c>
      <c r="D13" s="140"/>
      <c r="E13" s="140"/>
      <c r="F13" s="140">
        <f t="shared" si="0"/>
        <v>0</v>
      </c>
      <c r="G13" s="140"/>
      <c r="H13" s="140"/>
      <c r="I13" s="140">
        <f t="shared" si="1"/>
        <v>0</v>
      </c>
      <c r="J13" s="284" t="e">
        <f t="shared" si="2"/>
        <v>#DIV/0!</v>
      </c>
      <c r="K13" s="284" t="e">
        <f t="shared" si="2"/>
        <v>#DIV/0!</v>
      </c>
      <c r="L13" s="284" t="e">
        <f t="shared" si="2"/>
        <v>#DIV/0!</v>
      </c>
    </row>
    <row r="14" spans="1:13" x14ac:dyDescent="0.25">
      <c r="A14" s="556">
        <v>4</v>
      </c>
      <c r="B14" s="130">
        <f>'9'!B12</f>
        <v>0</v>
      </c>
      <c r="C14" s="130">
        <f>'9'!C12</f>
        <v>0</v>
      </c>
      <c r="D14" s="140"/>
      <c r="E14" s="140"/>
      <c r="F14" s="140">
        <f t="shared" si="0"/>
        <v>0</v>
      </c>
      <c r="G14" s="140"/>
      <c r="H14" s="140"/>
      <c r="I14" s="140">
        <f t="shared" si="1"/>
        <v>0</v>
      </c>
      <c r="J14" s="284" t="e">
        <f t="shared" si="2"/>
        <v>#DIV/0!</v>
      </c>
      <c r="K14" s="284" t="e">
        <f t="shared" si="2"/>
        <v>#DIV/0!</v>
      </c>
      <c r="L14" s="284" t="e">
        <f t="shared" si="2"/>
        <v>#DIV/0!</v>
      </c>
    </row>
    <row r="15" spans="1:13" x14ac:dyDescent="0.25">
      <c r="A15" s="556">
        <v>5</v>
      </c>
      <c r="B15" s="130">
        <f>'9'!B13</f>
        <v>0</v>
      </c>
      <c r="C15" s="130">
        <f>'9'!C13</f>
        <v>0</v>
      </c>
      <c r="D15" s="140"/>
      <c r="E15" s="140"/>
      <c r="F15" s="140">
        <f t="shared" si="0"/>
        <v>0</v>
      </c>
      <c r="G15" s="140"/>
      <c r="H15" s="140"/>
      <c r="I15" s="140">
        <f t="shared" si="1"/>
        <v>0</v>
      </c>
      <c r="J15" s="284" t="e">
        <f t="shared" si="2"/>
        <v>#DIV/0!</v>
      </c>
      <c r="K15" s="284" t="e">
        <f t="shared" si="2"/>
        <v>#DIV/0!</v>
      </c>
      <c r="L15" s="284" t="e">
        <f t="shared" si="2"/>
        <v>#DIV/0!</v>
      </c>
    </row>
    <row r="16" spans="1:13" x14ac:dyDescent="0.25">
      <c r="A16" s="556">
        <v>6</v>
      </c>
      <c r="B16" s="130">
        <f>'9'!B14</f>
        <v>0</v>
      </c>
      <c r="C16" s="130">
        <f>'9'!C14</f>
        <v>0</v>
      </c>
      <c r="D16" s="140"/>
      <c r="E16" s="140"/>
      <c r="F16" s="140">
        <f t="shared" si="0"/>
        <v>0</v>
      </c>
      <c r="G16" s="140"/>
      <c r="H16" s="140"/>
      <c r="I16" s="140">
        <f t="shared" si="1"/>
        <v>0</v>
      </c>
      <c r="J16" s="284" t="e">
        <f t="shared" si="2"/>
        <v>#DIV/0!</v>
      </c>
      <c r="K16" s="284" t="e">
        <f t="shared" si="2"/>
        <v>#DIV/0!</v>
      </c>
      <c r="L16" s="284" t="e">
        <f t="shared" si="2"/>
        <v>#DIV/0!</v>
      </c>
    </row>
    <row r="17" spans="1:12" x14ac:dyDescent="0.25">
      <c r="A17" s="556">
        <v>7</v>
      </c>
      <c r="B17" s="130">
        <f>'9'!B15</f>
        <v>0</v>
      </c>
      <c r="C17" s="130">
        <f>'9'!C15</f>
        <v>0</v>
      </c>
      <c r="D17" s="140"/>
      <c r="E17" s="140"/>
      <c r="F17" s="140">
        <f t="shared" si="0"/>
        <v>0</v>
      </c>
      <c r="G17" s="140"/>
      <c r="H17" s="140"/>
      <c r="I17" s="140">
        <f t="shared" si="1"/>
        <v>0</v>
      </c>
      <c r="J17" s="284" t="e">
        <f t="shared" si="2"/>
        <v>#DIV/0!</v>
      </c>
      <c r="K17" s="284" t="e">
        <f t="shared" si="2"/>
        <v>#DIV/0!</v>
      </c>
      <c r="L17" s="284" t="e">
        <f t="shared" si="2"/>
        <v>#DIV/0!</v>
      </c>
    </row>
    <row r="18" spans="1:12" x14ac:dyDescent="0.25">
      <c r="A18" s="556">
        <v>8</v>
      </c>
      <c r="B18" s="130">
        <f>'9'!B16</f>
        <v>0</v>
      </c>
      <c r="C18" s="130">
        <f>'9'!C16</f>
        <v>0</v>
      </c>
      <c r="D18" s="140"/>
      <c r="E18" s="140"/>
      <c r="F18" s="140">
        <f t="shared" si="0"/>
        <v>0</v>
      </c>
      <c r="G18" s="140"/>
      <c r="H18" s="140"/>
      <c r="I18" s="140">
        <f t="shared" si="1"/>
        <v>0</v>
      </c>
      <c r="J18" s="284" t="e">
        <f t="shared" si="2"/>
        <v>#DIV/0!</v>
      </c>
      <c r="K18" s="284" t="e">
        <f t="shared" si="2"/>
        <v>#DIV/0!</v>
      </c>
      <c r="L18" s="284" t="e">
        <f t="shared" si="2"/>
        <v>#DIV/0!</v>
      </c>
    </row>
    <row r="19" spans="1:12" x14ac:dyDescent="0.25">
      <c r="A19" s="556">
        <v>9</v>
      </c>
      <c r="B19" s="130">
        <f>'9'!B17</f>
        <v>0</v>
      </c>
      <c r="C19" s="130">
        <f>'9'!C17</f>
        <v>0</v>
      </c>
      <c r="D19" s="140"/>
      <c r="E19" s="140"/>
      <c r="F19" s="140">
        <f t="shared" si="0"/>
        <v>0</v>
      </c>
      <c r="G19" s="140"/>
      <c r="H19" s="140"/>
      <c r="I19" s="140">
        <f t="shared" si="1"/>
        <v>0</v>
      </c>
      <c r="J19" s="284" t="e">
        <f t="shared" si="2"/>
        <v>#DIV/0!</v>
      </c>
      <c r="K19" s="284" t="e">
        <f t="shared" si="2"/>
        <v>#DIV/0!</v>
      </c>
      <c r="L19" s="284" t="e">
        <f t="shared" si="2"/>
        <v>#DIV/0!</v>
      </c>
    </row>
    <row r="20" spans="1:12" x14ac:dyDescent="0.25">
      <c r="A20" s="556">
        <v>10</v>
      </c>
      <c r="B20" s="130">
        <f>'9'!B18</f>
        <v>0</v>
      </c>
      <c r="C20" s="130">
        <f>'9'!C18</f>
        <v>0</v>
      </c>
      <c r="D20" s="140"/>
      <c r="E20" s="140"/>
      <c r="F20" s="140">
        <f t="shared" si="0"/>
        <v>0</v>
      </c>
      <c r="G20" s="140"/>
      <c r="H20" s="140"/>
      <c r="I20" s="140">
        <f t="shared" si="1"/>
        <v>0</v>
      </c>
      <c r="J20" s="284" t="e">
        <f t="shared" si="2"/>
        <v>#DIV/0!</v>
      </c>
      <c r="K20" s="284" t="e">
        <f t="shared" si="2"/>
        <v>#DIV/0!</v>
      </c>
      <c r="L20" s="284" t="e">
        <f t="shared" si="2"/>
        <v>#DIV/0!</v>
      </c>
    </row>
    <row r="21" spans="1:12" x14ac:dyDescent="0.25">
      <c r="A21" s="556">
        <v>11</v>
      </c>
      <c r="B21" s="130">
        <f>'9'!B19</f>
        <v>0</v>
      </c>
      <c r="C21" s="130">
        <f>'9'!C19</f>
        <v>0</v>
      </c>
      <c r="D21" s="140"/>
      <c r="E21" s="140"/>
      <c r="F21" s="140">
        <f t="shared" si="0"/>
        <v>0</v>
      </c>
      <c r="G21" s="140"/>
      <c r="H21" s="140"/>
      <c r="I21" s="140">
        <f t="shared" si="1"/>
        <v>0</v>
      </c>
      <c r="J21" s="284" t="e">
        <f t="shared" si="2"/>
        <v>#DIV/0!</v>
      </c>
      <c r="K21" s="284" t="e">
        <f t="shared" si="2"/>
        <v>#DIV/0!</v>
      </c>
      <c r="L21" s="284" t="e">
        <f t="shared" si="2"/>
        <v>#DIV/0!</v>
      </c>
    </row>
    <row r="22" spans="1:12" x14ac:dyDescent="0.25">
      <c r="A22" s="556">
        <v>12</v>
      </c>
      <c r="B22" s="130">
        <f>'9'!B20</f>
        <v>0</v>
      </c>
      <c r="C22" s="130">
        <f>'9'!C20</f>
        <v>0</v>
      </c>
      <c r="D22" s="140"/>
      <c r="E22" s="140"/>
      <c r="F22" s="140">
        <f t="shared" si="0"/>
        <v>0</v>
      </c>
      <c r="G22" s="140"/>
      <c r="H22" s="140"/>
      <c r="I22" s="140">
        <f t="shared" si="1"/>
        <v>0</v>
      </c>
      <c r="J22" s="284" t="e">
        <f t="shared" si="2"/>
        <v>#DIV/0!</v>
      </c>
      <c r="K22" s="284" t="e">
        <f t="shared" si="2"/>
        <v>#DIV/0!</v>
      </c>
      <c r="L22" s="284" t="e">
        <f t="shared" si="2"/>
        <v>#DIV/0!</v>
      </c>
    </row>
    <row r="23" spans="1:12" x14ac:dyDescent="0.25">
      <c r="A23" s="556">
        <v>13</v>
      </c>
      <c r="B23" s="130">
        <f>'9'!B21</f>
        <v>0</v>
      </c>
      <c r="C23" s="130">
        <f>'9'!C21</f>
        <v>0</v>
      </c>
      <c r="D23" s="140"/>
      <c r="E23" s="140"/>
      <c r="F23" s="140">
        <f t="shared" si="0"/>
        <v>0</v>
      </c>
      <c r="G23" s="140"/>
      <c r="H23" s="140"/>
      <c r="I23" s="140">
        <f t="shared" si="1"/>
        <v>0</v>
      </c>
      <c r="J23" s="284" t="e">
        <f t="shared" si="2"/>
        <v>#DIV/0!</v>
      </c>
      <c r="K23" s="284" t="e">
        <f t="shared" si="2"/>
        <v>#DIV/0!</v>
      </c>
      <c r="L23" s="284" t="e">
        <f t="shared" si="2"/>
        <v>#DIV/0!</v>
      </c>
    </row>
    <row r="24" spans="1:12" x14ac:dyDescent="0.25">
      <c r="A24" s="556">
        <v>14</v>
      </c>
      <c r="B24" s="130">
        <f>'9'!B22</f>
        <v>0</v>
      </c>
      <c r="C24" s="130">
        <f>'9'!C22</f>
        <v>0</v>
      </c>
      <c r="D24" s="140"/>
      <c r="E24" s="140"/>
      <c r="F24" s="140">
        <f t="shared" si="0"/>
        <v>0</v>
      </c>
      <c r="G24" s="140"/>
      <c r="H24" s="140"/>
      <c r="I24" s="140">
        <f t="shared" si="1"/>
        <v>0</v>
      </c>
      <c r="J24" s="284" t="e">
        <f t="shared" si="2"/>
        <v>#DIV/0!</v>
      </c>
      <c r="K24" s="284" t="e">
        <f t="shared" si="2"/>
        <v>#DIV/0!</v>
      </c>
      <c r="L24" s="284" t="e">
        <f t="shared" si="2"/>
        <v>#DIV/0!</v>
      </c>
    </row>
    <row r="25" spans="1:12" x14ac:dyDescent="0.25">
      <c r="A25" s="556">
        <v>15</v>
      </c>
      <c r="B25" s="130">
        <f>'9'!B23</f>
        <v>0</v>
      </c>
      <c r="C25" s="130">
        <f>'9'!C23</f>
        <v>0</v>
      </c>
      <c r="D25" s="140"/>
      <c r="E25" s="140"/>
      <c r="F25" s="140">
        <f t="shared" si="0"/>
        <v>0</v>
      </c>
      <c r="G25" s="140"/>
      <c r="H25" s="140"/>
      <c r="I25" s="140">
        <f t="shared" si="1"/>
        <v>0</v>
      </c>
      <c r="J25" s="284" t="e">
        <f t="shared" si="2"/>
        <v>#DIV/0!</v>
      </c>
      <c r="K25" s="284" t="e">
        <f t="shared" si="2"/>
        <v>#DIV/0!</v>
      </c>
      <c r="L25" s="284" t="e">
        <f t="shared" si="2"/>
        <v>#DIV/0!</v>
      </c>
    </row>
    <row r="26" spans="1:12" x14ac:dyDescent="0.25">
      <c r="A26" s="556">
        <v>16</v>
      </c>
      <c r="B26" s="130">
        <f>'9'!B24</f>
        <v>0</v>
      </c>
      <c r="C26" s="130">
        <f>'9'!C24</f>
        <v>0</v>
      </c>
      <c r="D26" s="140"/>
      <c r="E26" s="140"/>
      <c r="F26" s="140">
        <f t="shared" si="0"/>
        <v>0</v>
      </c>
      <c r="G26" s="140"/>
      <c r="H26" s="140"/>
      <c r="I26" s="140">
        <f t="shared" si="1"/>
        <v>0</v>
      </c>
      <c r="J26" s="284" t="e">
        <f t="shared" si="2"/>
        <v>#DIV/0!</v>
      </c>
      <c r="K26" s="284" t="e">
        <f t="shared" si="2"/>
        <v>#DIV/0!</v>
      </c>
      <c r="L26" s="284" t="e">
        <f t="shared" si="2"/>
        <v>#DIV/0!</v>
      </c>
    </row>
    <row r="27" spans="1:12" x14ac:dyDescent="0.25">
      <c r="A27" s="556">
        <v>17</v>
      </c>
      <c r="B27" s="130">
        <f>'9'!B25</f>
        <v>0</v>
      </c>
      <c r="C27" s="130">
        <f>'9'!C25</f>
        <v>0</v>
      </c>
      <c r="D27" s="140"/>
      <c r="E27" s="140"/>
      <c r="F27" s="140">
        <f t="shared" si="0"/>
        <v>0</v>
      </c>
      <c r="G27" s="140"/>
      <c r="H27" s="140"/>
      <c r="I27" s="140">
        <f t="shared" si="1"/>
        <v>0</v>
      </c>
      <c r="J27" s="284" t="e">
        <f t="shared" si="2"/>
        <v>#DIV/0!</v>
      </c>
      <c r="K27" s="284" t="e">
        <f t="shared" si="2"/>
        <v>#DIV/0!</v>
      </c>
      <c r="L27" s="284" t="e">
        <f t="shared" si="2"/>
        <v>#DIV/0!</v>
      </c>
    </row>
    <row r="28" spans="1:12" x14ac:dyDescent="0.25">
      <c r="A28" s="556">
        <v>18</v>
      </c>
      <c r="B28" s="130">
        <f>'9'!B26</f>
        <v>0</v>
      </c>
      <c r="C28" s="130">
        <f>'9'!C26</f>
        <v>0</v>
      </c>
      <c r="D28" s="140"/>
      <c r="E28" s="140"/>
      <c r="F28" s="140">
        <f t="shared" si="0"/>
        <v>0</v>
      </c>
      <c r="G28" s="140"/>
      <c r="H28" s="140"/>
      <c r="I28" s="140">
        <f t="shared" si="1"/>
        <v>0</v>
      </c>
      <c r="J28" s="284" t="e">
        <f t="shared" ref="J28:L30" si="3">G28/D28*100</f>
        <v>#DIV/0!</v>
      </c>
      <c r="K28" s="284" t="e">
        <f t="shared" si="3"/>
        <v>#DIV/0!</v>
      </c>
      <c r="L28" s="284" t="e">
        <f t="shared" si="3"/>
        <v>#DIV/0!</v>
      </c>
    </row>
    <row r="29" spans="1:12" x14ac:dyDescent="0.25">
      <c r="A29" s="556">
        <v>19</v>
      </c>
      <c r="B29" s="130">
        <f>'9'!B27</f>
        <v>0</v>
      </c>
      <c r="C29" s="130">
        <f>'9'!C27</f>
        <v>0</v>
      </c>
      <c r="D29" s="140"/>
      <c r="E29" s="140"/>
      <c r="F29" s="140">
        <f t="shared" si="0"/>
        <v>0</v>
      </c>
      <c r="G29" s="140"/>
      <c r="H29" s="140"/>
      <c r="I29" s="140">
        <f t="shared" si="1"/>
        <v>0</v>
      </c>
      <c r="J29" s="284" t="e">
        <f t="shared" si="3"/>
        <v>#DIV/0!</v>
      </c>
      <c r="K29" s="284" t="e">
        <f t="shared" si="3"/>
        <v>#DIV/0!</v>
      </c>
      <c r="L29" s="284" t="e">
        <f t="shared" si="3"/>
        <v>#DIV/0!</v>
      </c>
    </row>
    <row r="30" spans="1:12" x14ac:dyDescent="0.25">
      <c r="A30" s="556">
        <v>20</v>
      </c>
      <c r="B30" s="130">
        <f>'9'!B28</f>
        <v>0</v>
      </c>
      <c r="C30" s="130">
        <f>'9'!C28</f>
        <v>0</v>
      </c>
      <c r="D30" s="140"/>
      <c r="E30" s="140"/>
      <c r="F30" s="140">
        <f t="shared" si="0"/>
        <v>0</v>
      </c>
      <c r="G30" s="140"/>
      <c r="H30" s="140"/>
      <c r="I30" s="140">
        <f t="shared" si="1"/>
        <v>0</v>
      </c>
      <c r="J30" s="284" t="e">
        <f t="shared" si="3"/>
        <v>#DIV/0!</v>
      </c>
      <c r="K30" s="284" t="e">
        <f t="shared" si="3"/>
        <v>#DIV/0!</v>
      </c>
      <c r="L30" s="284" t="e">
        <f t="shared" si="3"/>
        <v>#DIV/0!</v>
      </c>
    </row>
    <row r="31" spans="1:12" x14ac:dyDescent="0.25">
      <c r="A31" s="556"/>
      <c r="B31" s="72"/>
      <c r="C31" s="72"/>
      <c r="D31" s="140"/>
      <c r="E31" s="140"/>
      <c r="F31" s="140"/>
      <c r="G31" s="140"/>
      <c r="H31" s="140"/>
      <c r="I31" s="140"/>
      <c r="J31" s="284"/>
      <c r="K31" s="284"/>
      <c r="L31" s="284"/>
    </row>
    <row r="32" spans="1:12" x14ac:dyDescent="0.25">
      <c r="A32" s="556"/>
      <c r="B32" s="72"/>
      <c r="C32" s="72"/>
      <c r="D32" s="140"/>
      <c r="E32" s="140"/>
      <c r="F32" s="140"/>
      <c r="G32" s="140"/>
      <c r="H32" s="140"/>
      <c r="I32" s="140"/>
      <c r="J32" s="284"/>
      <c r="K32" s="284"/>
      <c r="L32" s="284"/>
    </row>
    <row r="33" spans="1:12" x14ac:dyDescent="0.25">
      <c r="A33" s="556"/>
      <c r="B33" s="72"/>
      <c r="C33" s="72"/>
      <c r="D33" s="140"/>
      <c r="E33" s="140"/>
      <c r="F33" s="140"/>
      <c r="G33" s="140"/>
      <c r="H33" s="140"/>
      <c r="I33" s="140"/>
      <c r="J33" s="284"/>
      <c r="K33" s="284"/>
      <c r="L33" s="284"/>
    </row>
    <row r="34" spans="1:12" x14ac:dyDescent="0.25">
      <c r="A34" s="557"/>
      <c r="B34" s="78"/>
      <c r="C34" s="78"/>
      <c r="D34" s="286"/>
      <c r="E34" s="286"/>
      <c r="F34" s="286"/>
      <c r="G34" s="286"/>
      <c r="H34" s="286"/>
      <c r="I34" s="286"/>
      <c r="J34" s="285"/>
      <c r="K34" s="285"/>
      <c r="L34" s="285"/>
    </row>
    <row r="35" spans="1:12" ht="15.75" x14ac:dyDescent="0.25">
      <c r="A35" s="564" t="s">
        <v>909</v>
      </c>
      <c r="B35" s="565"/>
      <c r="C35" s="566"/>
      <c r="D35" s="735">
        <f t="shared" ref="D35:I35" si="4">SUM(D11:D34)</f>
        <v>0</v>
      </c>
      <c r="E35" s="736">
        <f t="shared" si="4"/>
        <v>0</v>
      </c>
      <c r="F35" s="736">
        <f t="shared" si="4"/>
        <v>0</v>
      </c>
      <c r="G35" s="735">
        <f t="shared" si="4"/>
        <v>0</v>
      </c>
      <c r="H35" s="736">
        <f t="shared" si="4"/>
        <v>0</v>
      </c>
      <c r="I35" s="736">
        <f t="shared" si="4"/>
        <v>0</v>
      </c>
      <c r="J35" s="737" t="e">
        <f>G35/D35*100</f>
        <v>#DIV/0!</v>
      </c>
      <c r="K35" s="737" t="e">
        <f>H35/E35*100</f>
        <v>#DIV/0!</v>
      </c>
      <c r="L35" s="737" t="e">
        <f>I35/F35*100</f>
        <v>#DIV/0!</v>
      </c>
    </row>
    <row r="36" spans="1:12" ht="16.5" thickBot="1" x14ac:dyDescent="0.3">
      <c r="A36" s="517" t="s">
        <v>910</v>
      </c>
      <c r="B36" s="575"/>
      <c r="C36" s="497"/>
      <c r="D36" s="707" t="e">
        <f>F35/'2'!E28*100000</f>
        <v>#DIV/0!</v>
      </c>
      <c r="E36" s="734"/>
      <c r="F36" s="734"/>
      <c r="G36" s="443"/>
      <c r="H36" s="443"/>
      <c r="I36" s="443"/>
      <c r="J36" s="443"/>
      <c r="K36" s="443"/>
      <c r="L36" s="443"/>
    </row>
    <row r="37" spans="1:12" x14ac:dyDescent="0.25">
      <c r="B37" s="69"/>
      <c r="C37" s="69"/>
      <c r="D37" s="69"/>
      <c r="E37" s="69"/>
      <c r="F37" s="69"/>
    </row>
    <row r="38" spans="1:12" s="727" customFormat="1" ht="12.75" x14ac:dyDescent="0.25">
      <c r="A38" s="727" t="s">
        <v>411</v>
      </c>
    </row>
    <row r="39" spans="1:12" s="727" customFormat="1" ht="12.75" x14ac:dyDescent="0.25">
      <c r="A39" s="727" t="s">
        <v>866</v>
      </c>
    </row>
  </sheetData>
  <mergeCells count="7"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0.7" right="0.7" top="0.75" bottom="0.75" header="0.3" footer="0.3"/>
  <pageSetup paperSize="9" scale="81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089C7-9A89-4467-ABD1-5B0F29248EE6}">
  <sheetPr codeName="Sheet63">
    <tabColor rgb="FF92D050"/>
    <pageSetUpPr fitToPage="1"/>
  </sheetPr>
  <dimension ref="A1:AB39"/>
  <sheetViews>
    <sheetView zoomScale="70" zoomScaleNormal="70" workbookViewId="0">
      <selection activeCell="A33" sqref="A33"/>
    </sheetView>
  </sheetViews>
  <sheetFormatPr defaultColWidth="21.7109375" defaultRowHeight="15" x14ac:dyDescent="0.25"/>
  <cols>
    <col min="1" max="1" width="5.7109375" style="70" customWidth="1"/>
    <col min="2" max="3" width="20.7109375" style="70" customWidth="1"/>
    <col min="4" max="4" width="15.7109375" style="70" customWidth="1"/>
    <col min="5" max="5" width="17" style="70" customWidth="1"/>
    <col min="6" max="7" width="15.7109375" style="70" customWidth="1"/>
    <col min="8" max="8" width="19.5703125" style="70" customWidth="1"/>
    <col min="9" max="10" width="12.28515625" style="70" customWidth="1"/>
    <col min="11" max="11" width="12.7109375" style="70" customWidth="1"/>
    <col min="12" max="12" width="17.28515625" style="70" customWidth="1"/>
    <col min="13" max="13" width="16.7109375" style="70" customWidth="1"/>
    <col min="14" max="19" width="12.7109375" style="70" customWidth="1"/>
    <col min="20" max="28" width="8.7109375" style="70" customWidth="1"/>
    <col min="29" max="254" width="9.140625" style="70" customWidth="1"/>
    <col min="255" max="255" width="5.7109375" style="70" customWidth="1"/>
    <col min="256" max="256" width="21.7109375" style="70"/>
    <col min="257" max="257" width="5.7109375" style="70" customWidth="1"/>
    <col min="258" max="259" width="20.7109375" style="70" customWidth="1"/>
    <col min="260" max="263" width="15.7109375" style="70" customWidth="1"/>
    <col min="264" max="264" width="17.85546875" style="70" customWidth="1"/>
    <col min="265" max="267" width="12.7109375" style="70" customWidth="1"/>
    <col min="268" max="269" width="15.7109375" style="70" customWidth="1"/>
    <col min="270" max="275" width="12.7109375" style="70" customWidth="1"/>
    <col min="276" max="284" width="8.7109375" style="70" customWidth="1"/>
    <col min="285" max="510" width="9.140625" style="70" customWidth="1"/>
    <col min="511" max="511" width="5.7109375" style="70" customWidth="1"/>
    <col min="512" max="512" width="21.7109375" style="70"/>
    <col min="513" max="513" width="5.7109375" style="70" customWidth="1"/>
    <col min="514" max="515" width="20.7109375" style="70" customWidth="1"/>
    <col min="516" max="519" width="15.7109375" style="70" customWidth="1"/>
    <col min="520" max="520" width="17.85546875" style="70" customWidth="1"/>
    <col min="521" max="523" width="12.7109375" style="70" customWidth="1"/>
    <col min="524" max="525" width="15.7109375" style="70" customWidth="1"/>
    <col min="526" max="531" width="12.7109375" style="70" customWidth="1"/>
    <col min="532" max="540" width="8.7109375" style="70" customWidth="1"/>
    <col min="541" max="766" width="9.140625" style="70" customWidth="1"/>
    <col min="767" max="767" width="5.7109375" style="70" customWidth="1"/>
    <col min="768" max="768" width="21.7109375" style="70"/>
    <col min="769" max="769" width="5.7109375" style="70" customWidth="1"/>
    <col min="770" max="771" width="20.7109375" style="70" customWidth="1"/>
    <col min="772" max="775" width="15.7109375" style="70" customWidth="1"/>
    <col min="776" max="776" width="17.85546875" style="70" customWidth="1"/>
    <col min="777" max="779" width="12.7109375" style="70" customWidth="1"/>
    <col min="780" max="781" width="15.7109375" style="70" customWidth="1"/>
    <col min="782" max="787" width="12.7109375" style="70" customWidth="1"/>
    <col min="788" max="796" width="8.7109375" style="70" customWidth="1"/>
    <col min="797" max="1022" width="9.140625" style="70" customWidth="1"/>
    <col min="1023" max="1023" width="5.7109375" style="70" customWidth="1"/>
    <col min="1024" max="1024" width="21.7109375" style="70"/>
    <col min="1025" max="1025" width="5.7109375" style="70" customWidth="1"/>
    <col min="1026" max="1027" width="20.7109375" style="70" customWidth="1"/>
    <col min="1028" max="1031" width="15.7109375" style="70" customWidth="1"/>
    <col min="1032" max="1032" width="17.85546875" style="70" customWidth="1"/>
    <col min="1033" max="1035" width="12.7109375" style="70" customWidth="1"/>
    <col min="1036" max="1037" width="15.7109375" style="70" customWidth="1"/>
    <col min="1038" max="1043" width="12.7109375" style="70" customWidth="1"/>
    <col min="1044" max="1052" width="8.7109375" style="70" customWidth="1"/>
    <col min="1053" max="1278" width="9.140625" style="70" customWidth="1"/>
    <col min="1279" max="1279" width="5.7109375" style="70" customWidth="1"/>
    <col min="1280" max="1280" width="21.7109375" style="70"/>
    <col min="1281" max="1281" width="5.7109375" style="70" customWidth="1"/>
    <col min="1282" max="1283" width="20.7109375" style="70" customWidth="1"/>
    <col min="1284" max="1287" width="15.7109375" style="70" customWidth="1"/>
    <col min="1288" max="1288" width="17.85546875" style="70" customWidth="1"/>
    <col min="1289" max="1291" width="12.7109375" style="70" customWidth="1"/>
    <col min="1292" max="1293" width="15.7109375" style="70" customWidth="1"/>
    <col min="1294" max="1299" width="12.7109375" style="70" customWidth="1"/>
    <col min="1300" max="1308" width="8.7109375" style="70" customWidth="1"/>
    <col min="1309" max="1534" width="9.140625" style="70" customWidth="1"/>
    <col min="1535" max="1535" width="5.7109375" style="70" customWidth="1"/>
    <col min="1536" max="1536" width="21.7109375" style="70"/>
    <col min="1537" max="1537" width="5.7109375" style="70" customWidth="1"/>
    <col min="1538" max="1539" width="20.7109375" style="70" customWidth="1"/>
    <col min="1540" max="1543" width="15.7109375" style="70" customWidth="1"/>
    <col min="1544" max="1544" width="17.85546875" style="70" customWidth="1"/>
    <col min="1545" max="1547" width="12.7109375" style="70" customWidth="1"/>
    <col min="1548" max="1549" width="15.7109375" style="70" customWidth="1"/>
    <col min="1550" max="1555" width="12.7109375" style="70" customWidth="1"/>
    <col min="1556" max="1564" width="8.7109375" style="70" customWidth="1"/>
    <col min="1565" max="1790" width="9.140625" style="70" customWidth="1"/>
    <col min="1791" max="1791" width="5.7109375" style="70" customWidth="1"/>
    <col min="1792" max="1792" width="21.7109375" style="70"/>
    <col min="1793" max="1793" width="5.7109375" style="70" customWidth="1"/>
    <col min="1794" max="1795" width="20.7109375" style="70" customWidth="1"/>
    <col min="1796" max="1799" width="15.7109375" style="70" customWidth="1"/>
    <col min="1800" max="1800" width="17.85546875" style="70" customWidth="1"/>
    <col min="1801" max="1803" width="12.7109375" style="70" customWidth="1"/>
    <col min="1804" max="1805" width="15.7109375" style="70" customWidth="1"/>
    <col min="1806" max="1811" width="12.7109375" style="70" customWidth="1"/>
    <col min="1812" max="1820" width="8.7109375" style="70" customWidth="1"/>
    <col min="1821" max="2046" width="9.140625" style="70" customWidth="1"/>
    <col min="2047" max="2047" width="5.7109375" style="70" customWidth="1"/>
    <col min="2048" max="2048" width="21.7109375" style="70"/>
    <col min="2049" max="2049" width="5.7109375" style="70" customWidth="1"/>
    <col min="2050" max="2051" width="20.7109375" style="70" customWidth="1"/>
    <col min="2052" max="2055" width="15.7109375" style="70" customWidth="1"/>
    <col min="2056" max="2056" width="17.85546875" style="70" customWidth="1"/>
    <col min="2057" max="2059" width="12.7109375" style="70" customWidth="1"/>
    <col min="2060" max="2061" width="15.7109375" style="70" customWidth="1"/>
    <col min="2062" max="2067" width="12.7109375" style="70" customWidth="1"/>
    <col min="2068" max="2076" width="8.7109375" style="70" customWidth="1"/>
    <col min="2077" max="2302" width="9.140625" style="70" customWidth="1"/>
    <col min="2303" max="2303" width="5.7109375" style="70" customWidth="1"/>
    <col min="2304" max="2304" width="21.7109375" style="70"/>
    <col min="2305" max="2305" width="5.7109375" style="70" customWidth="1"/>
    <col min="2306" max="2307" width="20.7109375" style="70" customWidth="1"/>
    <col min="2308" max="2311" width="15.7109375" style="70" customWidth="1"/>
    <col min="2312" max="2312" width="17.85546875" style="70" customWidth="1"/>
    <col min="2313" max="2315" width="12.7109375" style="70" customWidth="1"/>
    <col min="2316" max="2317" width="15.7109375" style="70" customWidth="1"/>
    <col min="2318" max="2323" width="12.7109375" style="70" customWidth="1"/>
    <col min="2324" max="2332" width="8.7109375" style="70" customWidth="1"/>
    <col min="2333" max="2558" width="9.140625" style="70" customWidth="1"/>
    <col min="2559" max="2559" width="5.7109375" style="70" customWidth="1"/>
    <col min="2560" max="2560" width="21.7109375" style="70"/>
    <col min="2561" max="2561" width="5.7109375" style="70" customWidth="1"/>
    <col min="2562" max="2563" width="20.7109375" style="70" customWidth="1"/>
    <col min="2564" max="2567" width="15.7109375" style="70" customWidth="1"/>
    <col min="2568" max="2568" width="17.85546875" style="70" customWidth="1"/>
    <col min="2569" max="2571" width="12.7109375" style="70" customWidth="1"/>
    <col min="2572" max="2573" width="15.7109375" style="70" customWidth="1"/>
    <col min="2574" max="2579" width="12.7109375" style="70" customWidth="1"/>
    <col min="2580" max="2588" width="8.7109375" style="70" customWidth="1"/>
    <col min="2589" max="2814" width="9.140625" style="70" customWidth="1"/>
    <col min="2815" max="2815" width="5.7109375" style="70" customWidth="1"/>
    <col min="2816" max="2816" width="21.7109375" style="70"/>
    <col min="2817" max="2817" width="5.7109375" style="70" customWidth="1"/>
    <col min="2818" max="2819" width="20.7109375" style="70" customWidth="1"/>
    <col min="2820" max="2823" width="15.7109375" style="70" customWidth="1"/>
    <col min="2824" max="2824" width="17.85546875" style="70" customWidth="1"/>
    <col min="2825" max="2827" width="12.7109375" style="70" customWidth="1"/>
    <col min="2828" max="2829" width="15.7109375" style="70" customWidth="1"/>
    <col min="2830" max="2835" width="12.7109375" style="70" customWidth="1"/>
    <col min="2836" max="2844" width="8.7109375" style="70" customWidth="1"/>
    <col min="2845" max="3070" width="9.140625" style="70" customWidth="1"/>
    <col min="3071" max="3071" width="5.7109375" style="70" customWidth="1"/>
    <col min="3072" max="3072" width="21.7109375" style="70"/>
    <col min="3073" max="3073" width="5.7109375" style="70" customWidth="1"/>
    <col min="3074" max="3075" width="20.7109375" style="70" customWidth="1"/>
    <col min="3076" max="3079" width="15.7109375" style="70" customWidth="1"/>
    <col min="3080" max="3080" width="17.85546875" style="70" customWidth="1"/>
    <col min="3081" max="3083" width="12.7109375" style="70" customWidth="1"/>
    <col min="3084" max="3085" width="15.7109375" style="70" customWidth="1"/>
    <col min="3086" max="3091" width="12.7109375" style="70" customWidth="1"/>
    <col min="3092" max="3100" width="8.7109375" style="70" customWidth="1"/>
    <col min="3101" max="3326" width="9.140625" style="70" customWidth="1"/>
    <col min="3327" max="3327" width="5.7109375" style="70" customWidth="1"/>
    <col min="3328" max="3328" width="21.7109375" style="70"/>
    <col min="3329" max="3329" width="5.7109375" style="70" customWidth="1"/>
    <col min="3330" max="3331" width="20.7109375" style="70" customWidth="1"/>
    <col min="3332" max="3335" width="15.7109375" style="70" customWidth="1"/>
    <col min="3336" max="3336" width="17.85546875" style="70" customWidth="1"/>
    <col min="3337" max="3339" width="12.7109375" style="70" customWidth="1"/>
    <col min="3340" max="3341" width="15.7109375" style="70" customWidth="1"/>
    <col min="3342" max="3347" width="12.7109375" style="70" customWidth="1"/>
    <col min="3348" max="3356" width="8.7109375" style="70" customWidth="1"/>
    <col min="3357" max="3582" width="9.140625" style="70" customWidth="1"/>
    <col min="3583" max="3583" width="5.7109375" style="70" customWidth="1"/>
    <col min="3584" max="3584" width="21.7109375" style="70"/>
    <col min="3585" max="3585" width="5.7109375" style="70" customWidth="1"/>
    <col min="3586" max="3587" width="20.7109375" style="70" customWidth="1"/>
    <col min="3588" max="3591" width="15.7109375" style="70" customWidth="1"/>
    <col min="3592" max="3592" width="17.85546875" style="70" customWidth="1"/>
    <col min="3593" max="3595" width="12.7109375" style="70" customWidth="1"/>
    <col min="3596" max="3597" width="15.7109375" style="70" customWidth="1"/>
    <col min="3598" max="3603" width="12.7109375" style="70" customWidth="1"/>
    <col min="3604" max="3612" width="8.7109375" style="70" customWidth="1"/>
    <col min="3613" max="3838" width="9.140625" style="70" customWidth="1"/>
    <col min="3839" max="3839" width="5.7109375" style="70" customWidth="1"/>
    <col min="3840" max="3840" width="21.7109375" style="70"/>
    <col min="3841" max="3841" width="5.7109375" style="70" customWidth="1"/>
    <col min="3842" max="3843" width="20.7109375" style="70" customWidth="1"/>
    <col min="3844" max="3847" width="15.7109375" style="70" customWidth="1"/>
    <col min="3848" max="3848" width="17.85546875" style="70" customWidth="1"/>
    <col min="3849" max="3851" width="12.7109375" style="70" customWidth="1"/>
    <col min="3852" max="3853" width="15.7109375" style="70" customWidth="1"/>
    <col min="3854" max="3859" width="12.7109375" style="70" customWidth="1"/>
    <col min="3860" max="3868" width="8.7109375" style="70" customWidth="1"/>
    <col min="3869" max="4094" width="9.140625" style="70" customWidth="1"/>
    <col min="4095" max="4095" width="5.7109375" style="70" customWidth="1"/>
    <col min="4096" max="4096" width="21.7109375" style="70"/>
    <col min="4097" max="4097" width="5.7109375" style="70" customWidth="1"/>
    <col min="4098" max="4099" width="20.7109375" style="70" customWidth="1"/>
    <col min="4100" max="4103" width="15.7109375" style="70" customWidth="1"/>
    <col min="4104" max="4104" width="17.85546875" style="70" customWidth="1"/>
    <col min="4105" max="4107" width="12.7109375" style="70" customWidth="1"/>
    <col min="4108" max="4109" width="15.7109375" style="70" customWidth="1"/>
    <col min="4110" max="4115" width="12.7109375" style="70" customWidth="1"/>
    <col min="4116" max="4124" width="8.7109375" style="70" customWidth="1"/>
    <col min="4125" max="4350" width="9.140625" style="70" customWidth="1"/>
    <col min="4351" max="4351" width="5.7109375" style="70" customWidth="1"/>
    <col min="4352" max="4352" width="21.7109375" style="70"/>
    <col min="4353" max="4353" width="5.7109375" style="70" customWidth="1"/>
    <col min="4354" max="4355" width="20.7109375" style="70" customWidth="1"/>
    <col min="4356" max="4359" width="15.7109375" style="70" customWidth="1"/>
    <col min="4360" max="4360" width="17.85546875" style="70" customWidth="1"/>
    <col min="4361" max="4363" width="12.7109375" style="70" customWidth="1"/>
    <col min="4364" max="4365" width="15.7109375" style="70" customWidth="1"/>
    <col min="4366" max="4371" width="12.7109375" style="70" customWidth="1"/>
    <col min="4372" max="4380" width="8.7109375" style="70" customWidth="1"/>
    <col min="4381" max="4606" width="9.140625" style="70" customWidth="1"/>
    <col min="4607" max="4607" width="5.7109375" style="70" customWidth="1"/>
    <col min="4608" max="4608" width="21.7109375" style="70"/>
    <col min="4609" max="4609" width="5.7109375" style="70" customWidth="1"/>
    <col min="4610" max="4611" width="20.7109375" style="70" customWidth="1"/>
    <col min="4612" max="4615" width="15.7109375" style="70" customWidth="1"/>
    <col min="4616" max="4616" width="17.85546875" style="70" customWidth="1"/>
    <col min="4617" max="4619" width="12.7109375" style="70" customWidth="1"/>
    <col min="4620" max="4621" width="15.7109375" style="70" customWidth="1"/>
    <col min="4622" max="4627" width="12.7109375" style="70" customWidth="1"/>
    <col min="4628" max="4636" width="8.7109375" style="70" customWidth="1"/>
    <col min="4637" max="4862" width="9.140625" style="70" customWidth="1"/>
    <col min="4863" max="4863" width="5.7109375" style="70" customWidth="1"/>
    <col min="4864" max="4864" width="21.7109375" style="70"/>
    <col min="4865" max="4865" width="5.7109375" style="70" customWidth="1"/>
    <col min="4866" max="4867" width="20.7109375" style="70" customWidth="1"/>
    <col min="4868" max="4871" width="15.7109375" style="70" customWidth="1"/>
    <col min="4872" max="4872" width="17.85546875" style="70" customWidth="1"/>
    <col min="4873" max="4875" width="12.7109375" style="70" customWidth="1"/>
    <col min="4876" max="4877" width="15.7109375" style="70" customWidth="1"/>
    <col min="4878" max="4883" width="12.7109375" style="70" customWidth="1"/>
    <col min="4884" max="4892" width="8.7109375" style="70" customWidth="1"/>
    <col min="4893" max="5118" width="9.140625" style="70" customWidth="1"/>
    <col min="5119" max="5119" width="5.7109375" style="70" customWidth="1"/>
    <col min="5120" max="5120" width="21.7109375" style="70"/>
    <col min="5121" max="5121" width="5.7109375" style="70" customWidth="1"/>
    <col min="5122" max="5123" width="20.7109375" style="70" customWidth="1"/>
    <col min="5124" max="5127" width="15.7109375" style="70" customWidth="1"/>
    <col min="5128" max="5128" width="17.85546875" style="70" customWidth="1"/>
    <col min="5129" max="5131" width="12.7109375" style="70" customWidth="1"/>
    <col min="5132" max="5133" width="15.7109375" style="70" customWidth="1"/>
    <col min="5134" max="5139" width="12.7109375" style="70" customWidth="1"/>
    <col min="5140" max="5148" width="8.7109375" style="70" customWidth="1"/>
    <col min="5149" max="5374" width="9.140625" style="70" customWidth="1"/>
    <col min="5375" max="5375" width="5.7109375" style="70" customWidth="1"/>
    <col min="5376" max="5376" width="21.7109375" style="70"/>
    <col min="5377" max="5377" width="5.7109375" style="70" customWidth="1"/>
    <col min="5378" max="5379" width="20.7109375" style="70" customWidth="1"/>
    <col min="5380" max="5383" width="15.7109375" style="70" customWidth="1"/>
    <col min="5384" max="5384" width="17.85546875" style="70" customWidth="1"/>
    <col min="5385" max="5387" width="12.7109375" style="70" customWidth="1"/>
    <col min="5388" max="5389" width="15.7109375" style="70" customWidth="1"/>
    <col min="5390" max="5395" width="12.7109375" style="70" customWidth="1"/>
    <col min="5396" max="5404" width="8.7109375" style="70" customWidth="1"/>
    <col min="5405" max="5630" width="9.140625" style="70" customWidth="1"/>
    <col min="5631" max="5631" width="5.7109375" style="70" customWidth="1"/>
    <col min="5632" max="5632" width="21.7109375" style="70"/>
    <col min="5633" max="5633" width="5.7109375" style="70" customWidth="1"/>
    <col min="5634" max="5635" width="20.7109375" style="70" customWidth="1"/>
    <col min="5636" max="5639" width="15.7109375" style="70" customWidth="1"/>
    <col min="5640" max="5640" width="17.85546875" style="70" customWidth="1"/>
    <col min="5641" max="5643" width="12.7109375" style="70" customWidth="1"/>
    <col min="5644" max="5645" width="15.7109375" style="70" customWidth="1"/>
    <col min="5646" max="5651" width="12.7109375" style="70" customWidth="1"/>
    <col min="5652" max="5660" width="8.7109375" style="70" customWidth="1"/>
    <col min="5661" max="5886" width="9.140625" style="70" customWidth="1"/>
    <col min="5887" max="5887" width="5.7109375" style="70" customWidth="1"/>
    <col min="5888" max="5888" width="21.7109375" style="70"/>
    <col min="5889" max="5889" width="5.7109375" style="70" customWidth="1"/>
    <col min="5890" max="5891" width="20.7109375" style="70" customWidth="1"/>
    <col min="5892" max="5895" width="15.7109375" style="70" customWidth="1"/>
    <col min="5896" max="5896" width="17.85546875" style="70" customWidth="1"/>
    <col min="5897" max="5899" width="12.7109375" style="70" customWidth="1"/>
    <col min="5900" max="5901" width="15.7109375" style="70" customWidth="1"/>
    <col min="5902" max="5907" width="12.7109375" style="70" customWidth="1"/>
    <col min="5908" max="5916" width="8.7109375" style="70" customWidth="1"/>
    <col min="5917" max="6142" width="9.140625" style="70" customWidth="1"/>
    <col min="6143" max="6143" width="5.7109375" style="70" customWidth="1"/>
    <col min="6144" max="6144" width="21.7109375" style="70"/>
    <col min="6145" max="6145" width="5.7109375" style="70" customWidth="1"/>
    <col min="6146" max="6147" width="20.7109375" style="70" customWidth="1"/>
    <col min="6148" max="6151" width="15.7109375" style="70" customWidth="1"/>
    <col min="6152" max="6152" width="17.85546875" style="70" customWidth="1"/>
    <col min="6153" max="6155" width="12.7109375" style="70" customWidth="1"/>
    <col min="6156" max="6157" width="15.7109375" style="70" customWidth="1"/>
    <col min="6158" max="6163" width="12.7109375" style="70" customWidth="1"/>
    <col min="6164" max="6172" width="8.7109375" style="70" customWidth="1"/>
    <col min="6173" max="6398" width="9.140625" style="70" customWidth="1"/>
    <col min="6399" max="6399" width="5.7109375" style="70" customWidth="1"/>
    <col min="6400" max="6400" width="21.7109375" style="70"/>
    <col min="6401" max="6401" width="5.7109375" style="70" customWidth="1"/>
    <col min="6402" max="6403" width="20.7109375" style="70" customWidth="1"/>
    <col min="6404" max="6407" width="15.7109375" style="70" customWidth="1"/>
    <col min="6408" max="6408" width="17.85546875" style="70" customWidth="1"/>
    <col min="6409" max="6411" width="12.7109375" style="70" customWidth="1"/>
    <col min="6412" max="6413" width="15.7109375" style="70" customWidth="1"/>
    <col min="6414" max="6419" width="12.7109375" style="70" customWidth="1"/>
    <col min="6420" max="6428" width="8.7109375" style="70" customWidth="1"/>
    <col min="6429" max="6654" width="9.140625" style="70" customWidth="1"/>
    <col min="6655" max="6655" width="5.7109375" style="70" customWidth="1"/>
    <col min="6656" max="6656" width="21.7109375" style="70"/>
    <col min="6657" max="6657" width="5.7109375" style="70" customWidth="1"/>
    <col min="6658" max="6659" width="20.7109375" style="70" customWidth="1"/>
    <col min="6660" max="6663" width="15.7109375" style="70" customWidth="1"/>
    <col min="6664" max="6664" width="17.85546875" style="70" customWidth="1"/>
    <col min="6665" max="6667" width="12.7109375" style="70" customWidth="1"/>
    <col min="6668" max="6669" width="15.7109375" style="70" customWidth="1"/>
    <col min="6670" max="6675" width="12.7109375" style="70" customWidth="1"/>
    <col min="6676" max="6684" width="8.7109375" style="70" customWidth="1"/>
    <col min="6685" max="6910" width="9.140625" style="70" customWidth="1"/>
    <col min="6911" max="6911" width="5.7109375" style="70" customWidth="1"/>
    <col min="6912" max="6912" width="21.7109375" style="70"/>
    <col min="6913" max="6913" width="5.7109375" style="70" customWidth="1"/>
    <col min="6914" max="6915" width="20.7109375" style="70" customWidth="1"/>
    <col min="6916" max="6919" width="15.7109375" style="70" customWidth="1"/>
    <col min="6920" max="6920" width="17.85546875" style="70" customWidth="1"/>
    <col min="6921" max="6923" width="12.7109375" style="70" customWidth="1"/>
    <col min="6924" max="6925" width="15.7109375" style="70" customWidth="1"/>
    <col min="6926" max="6931" width="12.7109375" style="70" customWidth="1"/>
    <col min="6932" max="6940" width="8.7109375" style="70" customWidth="1"/>
    <col min="6941" max="7166" width="9.140625" style="70" customWidth="1"/>
    <col min="7167" max="7167" width="5.7109375" style="70" customWidth="1"/>
    <col min="7168" max="7168" width="21.7109375" style="70"/>
    <col min="7169" max="7169" width="5.7109375" style="70" customWidth="1"/>
    <col min="7170" max="7171" width="20.7109375" style="70" customWidth="1"/>
    <col min="7172" max="7175" width="15.7109375" style="70" customWidth="1"/>
    <col min="7176" max="7176" width="17.85546875" style="70" customWidth="1"/>
    <col min="7177" max="7179" width="12.7109375" style="70" customWidth="1"/>
    <col min="7180" max="7181" width="15.7109375" style="70" customWidth="1"/>
    <col min="7182" max="7187" width="12.7109375" style="70" customWidth="1"/>
    <col min="7188" max="7196" width="8.7109375" style="70" customWidth="1"/>
    <col min="7197" max="7422" width="9.140625" style="70" customWidth="1"/>
    <col min="7423" max="7423" width="5.7109375" style="70" customWidth="1"/>
    <col min="7424" max="7424" width="21.7109375" style="70"/>
    <col min="7425" max="7425" width="5.7109375" style="70" customWidth="1"/>
    <col min="7426" max="7427" width="20.7109375" style="70" customWidth="1"/>
    <col min="7428" max="7431" width="15.7109375" style="70" customWidth="1"/>
    <col min="7432" max="7432" width="17.85546875" style="70" customWidth="1"/>
    <col min="7433" max="7435" width="12.7109375" style="70" customWidth="1"/>
    <col min="7436" max="7437" width="15.7109375" style="70" customWidth="1"/>
    <col min="7438" max="7443" width="12.7109375" style="70" customWidth="1"/>
    <col min="7444" max="7452" width="8.7109375" style="70" customWidth="1"/>
    <col min="7453" max="7678" width="9.140625" style="70" customWidth="1"/>
    <col min="7679" max="7679" width="5.7109375" style="70" customWidth="1"/>
    <col min="7680" max="7680" width="21.7109375" style="70"/>
    <col min="7681" max="7681" width="5.7109375" style="70" customWidth="1"/>
    <col min="7682" max="7683" width="20.7109375" style="70" customWidth="1"/>
    <col min="7684" max="7687" width="15.7109375" style="70" customWidth="1"/>
    <col min="7688" max="7688" width="17.85546875" style="70" customWidth="1"/>
    <col min="7689" max="7691" width="12.7109375" style="70" customWidth="1"/>
    <col min="7692" max="7693" width="15.7109375" style="70" customWidth="1"/>
    <col min="7694" max="7699" width="12.7109375" style="70" customWidth="1"/>
    <col min="7700" max="7708" width="8.7109375" style="70" customWidth="1"/>
    <col min="7709" max="7934" width="9.140625" style="70" customWidth="1"/>
    <col min="7935" max="7935" width="5.7109375" style="70" customWidth="1"/>
    <col min="7936" max="7936" width="21.7109375" style="70"/>
    <col min="7937" max="7937" width="5.7109375" style="70" customWidth="1"/>
    <col min="7938" max="7939" width="20.7109375" style="70" customWidth="1"/>
    <col min="7940" max="7943" width="15.7109375" style="70" customWidth="1"/>
    <col min="7944" max="7944" width="17.85546875" style="70" customWidth="1"/>
    <col min="7945" max="7947" width="12.7109375" style="70" customWidth="1"/>
    <col min="7948" max="7949" width="15.7109375" style="70" customWidth="1"/>
    <col min="7950" max="7955" width="12.7109375" style="70" customWidth="1"/>
    <col min="7956" max="7964" width="8.7109375" style="70" customWidth="1"/>
    <col min="7965" max="8190" width="9.140625" style="70" customWidth="1"/>
    <col min="8191" max="8191" width="5.7109375" style="70" customWidth="1"/>
    <col min="8192" max="8192" width="21.7109375" style="70"/>
    <col min="8193" max="8193" width="5.7109375" style="70" customWidth="1"/>
    <col min="8194" max="8195" width="20.7109375" style="70" customWidth="1"/>
    <col min="8196" max="8199" width="15.7109375" style="70" customWidth="1"/>
    <col min="8200" max="8200" width="17.85546875" style="70" customWidth="1"/>
    <col min="8201" max="8203" width="12.7109375" style="70" customWidth="1"/>
    <col min="8204" max="8205" width="15.7109375" style="70" customWidth="1"/>
    <col min="8206" max="8211" width="12.7109375" style="70" customWidth="1"/>
    <col min="8212" max="8220" width="8.7109375" style="70" customWidth="1"/>
    <col min="8221" max="8446" width="9.140625" style="70" customWidth="1"/>
    <col min="8447" max="8447" width="5.7109375" style="70" customWidth="1"/>
    <col min="8448" max="8448" width="21.7109375" style="70"/>
    <col min="8449" max="8449" width="5.7109375" style="70" customWidth="1"/>
    <col min="8450" max="8451" width="20.7109375" style="70" customWidth="1"/>
    <col min="8452" max="8455" width="15.7109375" style="70" customWidth="1"/>
    <col min="8456" max="8456" width="17.85546875" style="70" customWidth="1"/>
    <col min="8457" max="8459" width="12.7109375" style="70" customWidth="1"/>
    <col min="8460" max="8461" width="15.7109375" style="70" customWidth="1"/>
    <col min="8462" max="8467" width="12.7109375" style="70" customWidth="1"/>
    <col min="8468" max="8476" width="8.7109375" style="70" customWidth="1"/>
    <col min="8477" max="8702" width="9.140625" style="70" customWidth="1"/>
    <col min="8703" max="8703" width="5.7109375" style="70" customWidth="1"/>
    <col min="8704" max="8704" width="21.7109375" style="70"/>
    <col min="8705" max="8705" width="5.7109375" style="70" customWidth="1"/>
    <col min="8706" max="8707" width="20.7109375" style="70" customWidth="1"/>
    <col min="8708" max="8711" width="15.7109375" style="70" customWidth="1"/>
    <col min="8712" max="8712" width="17.85546875" style="70" customWidth="1"/>
    <col min="8713" max="8715" width="12.7109375" style="70" customWidth="1"/>
    <col min="8716" max="8717" width="15.7109375" style="70" customWidth="1"/>
    <col min="8718" max="8723" width="12.7109375" style="70" customWidth="1"/>
    <col min="8724" max="8732" width="8.7109375" style="70" customWidth="1"/>
    <col min="8733" max="8958" width="9.140625" style="70" customWidth="1"/>
    <col min="8959" max="8959" width="5.7109375" style="70" customWidth="1"/>
    <col min="8960" max="8960" width="21.7109375" style="70"/>
    <col min="8961" max="8961" width="5.7109375" style="70" customWidth="1"/>
    <col min="8962" max="8963" width="20.7109375" style="70" customWidth="1"/>
    <col min="8964" max="8967" width="15.7109375" style="70" customWidth="1"/>
    <col min="8968" max="8968" width="17.85546875" style="70" customWidth="1"/>
    <col min="8969" max="8971" width="12.7109375" style="70" customWidth="1"/>
    <col min="8972" max="8973" width="15.7109375" style="70" customWidth="1"/>
    <col min="8974" max="8979" width="12.7109375" style="70" customWidth="1"/>
    <col min="8980" max="8988" width="8.7109375" style="70" customWidth="1"/>
    <col min="8989" max="9214" width="9.140625" style="70" customWidth="1"/>
    <col min="9215" max="9215" width="5.7109375" style="70" customWidth="1"/>
    <col min="9216" max="9216" width="21.7109375" style="70"/>
    <col min="9217" max="9217" width="5.7109375" style="70" customWidth="1"/>
    <col min="9218" max="9219" width="20.7109375" style="70" customWidth="1"/>
    <col min="9220" max="9223" width="15.7109375" style="70" customWidth="1"/>
    <col min="9224" max="9224" width="17.85546875" style="70" customWidth="1"/>
    <col min="9225" max="9227" width="12.7109375" style="70" customWidth="1"/>
    <col min="9228" max="9229" width="15.7109375" style="70" customWidth="1"/>
    <col min="9230" max="9235" width="12.7109375" style="70" customWidth="1"/>
    <col min="9236" max="9244" width="8.7109375" style="70" customWidth="1"/>
    <col min="9245" max="9470" width="9.140625" style="70" customWidth="1"/>
    <col min="9471" max="9471" width="5.7109375" style="70" customWidth="1"/>
    <col min="9472" max="9472" width="21.7109375" style="70"/>
    <col min="9473" max="9473" width="5.7109375" style="70" customWidth="1"/>
    <col min="9474" max="9475" width="20.7109375" style="70" customWidth="1"/>
    <col min="9476" max="9479" width="15.7109375" style="70" customWidth="1"/>
    <col min="9480" max="9480" width="17.85546875" style="70" customWidth="1"/>
    <col min="9481" max="9483" width="12.7109375" style="70" customWidth="1"/>
    <col min="9484" max="9485" width="15.7109375" style="70" customWidth="1"/>
    <col min="9486" max="9491" width="12.7109375" style="70" customWidth="1"/>
    <col min="9492" max="9500" width="8.7109375" style="70" customWidth="1"/>
    <col min="9501" max="9726" width="9.140625" style="70" customWidth="1"/>
    <col min="9727" max="9727" width="5.7109375" style="70" customWidth="1"/>
    <col min="9728" max="9728" width="21.7109375" style="70"/>
    <col min="9729" max="9729" width="5.7109375" style="70" customWidth="1"/>
    <col min="9730" max="9731" width="20.7109375" style="70" customWidth="1"/>
    <col min="9732" max="9735" width="15.7109375" style="70" customWidth="1"/>
    <col min="9736" max="9736" width="17.85546875" style="70" customWidth="1"/>
    <col min="9737" max="9739" width="12.7109375" style="70" customWidth="1"/>
    <col min="9740" max="9741" width="15.7109375" style="70" customWidth="1"/>
    <col min="9742" max="9747" width="12.7109375" style="70" customWidth="1"/>
    <col min="9748" max="9756" width="8.7109375" style="70" customWidth="1"/>
    <col min="9757" max="9982" width="9.140625" style="70" customWidth="1"/>
    <col min="9983" max="9983" width="5.7109375" style="70" customWidth="1"/>
    <col min="9984" max="9984" width="21.7109375" style="70"/>
    <col min="9985" max="9985" width="5.7109375" style="70" customWidth="1"/>
    <col min="9986" max="9987" width="20.7109375" style="70" customWidth="1"/>
    <col min="9988" max="9991" width="15.7109375" style="70" customWidth="1"/>
    <col min="9992" max="9992" width="17.85546875" style="70" customWidth="1"/>
    <col min="9993" max="9995" width="12.7109375" style="70" customWidth="1"/>
    <col min="9996" max="9997" width="15.7109375" style="70" customWidth="1"/>
    <col min="9998" max="10003" width="12.7109375" style="70" customWidth="1"/>
    <col min="10004" max="10012" width="8.7109375" style="70" customWidth="1"/>
    <col min="10013" max="10238" width="9.140625" style="70" customWidth="1"/>
    <col min="10239" max="10239" width="5.7109375" style="70" customWidth="1"/>
    <col min="10240" max="10240" width="21.7109375" style="70"/>
    <col min="10241" max="10241" width="5.7109375" style="70" customWidth="1"/>
    <col min="10242" max="10243" width="20.7109375" style="70" customWidth="1"/>
    <col min="10244" max="10247" width="15.7109375" style="70" customWidth="1"/>
    <col min="10248" max="10248" width="17.85546875" style="70" customWidth="1"/>
    <col min="10249" max="10251" width="12.7109375" style="70" customWidth="1"/>
    <col min="10252" max="10253" width="15.7109375" style="70" customWidth="1"/>
    <col min="10254" max="10259" width="12.7109375" style="70" customWidth="1"/>
    <col min="10260" max="10268" width="8.7109375" style="70" customWidth="1"/>
    <col min="10269" max="10494" width="9.140625" style="70" customWidth="1"/>
    <col min="10495" max="10495" width="5.7109375" style="70" customWidth="1"/>
    <col min="10496" max="10496" width="21.7109375" style="70"/>
    <col min="10497" max="10497" width="5.7109375" style="70" customWidth="1"/>
    <col min="10498" max="10499" width="20.7109375" style="70" customWidth="1"/>
    <col min="10500" max="10503" width="15.7109375" style="70" customWidth="1"/>
    <col min="10504" max="10504" width="17.85546875" style="70" customWidth="1"/>
    <col min="10505" max="10507" width="12.7109375" style="70" customWidth="1"/>
    <col min="10508" max="10509" width="15.7109375" style="70" customWidth="1"/>
    <col min="10510" max="10515" width="12.7109375" style="70" customWidth="1"/>
    <col min="10516" max="10524" width="8.7109375" style="70" customWidth="1"/>
    <col min="10525" max="10750" width="9.140625" style="70" customWidth="1"/>
    <col min="10751" max="10751" width="5.7109375" style="70" customWidth="1"/>
    <col min="10752" max="10752" width="21.7109375" style="70"/>
    <col min="10753" max="10753" width="5.7109375" style="70" customWidth="1"/>
    <col min="10754" max="10755" width="20.7109375" style="70" customWidth="1"/>
    <col min="10756" max="10759" width="15.7109375" style="70" customWidth="1"/>
    <col min="10760" max="10760" width="17.85546875" style="70" customWidth="1"/>
    <col min="10761" max="10763" width="12.7109375" style="70" customWidth="1"/>
    <col min="10764" max="10765" width="15.7109375" style="70" customWidth="1"/>
    <col min="10766" max="10771" width="12.7109375" style="70" customWidth="1"/>
    <col min="10772" max="10780" width="8.7109375" style="70" customWidth="1"/>
    <col min="10781" max="11006" width="9.140625" style="70" customWidth="1"/>
    <col min="11007" max="11007" width="5.7109375" style="70" customWidth="1"/>
    <col min="11008" max="11008" width="21.7109375" style="70"/>
    <col min="11009" max="11009" width="5.7109375" style="70" customWidth="1"/>
    <col min="11010" max="11011" width="20.7109375" style="70" customWidth="1"/>
    <col min="11012" max="11015" width="15.7109375" style="70" customWidth="1"/>
    <col min="11016" max="11016" width="17.85546875" style="70" customWidth="1"/>
    <col min="11017" max="11019" width="12.7109375" style="70" customWidth="1"/>
    <col min="11020" max="11021" width="15.7109375" style="70" customWidth="1"/>
    <col min="11022" max="11027" width="12.7109375" style="70" customWidth="1"/>
    <col min="11028" max="11036" width="8.7109375" style="70" customWidth="1"/>
    <col min="11037" max="11262" width="9.140625" style="70" customWidth="1"/>
    <col min="11263" max="11263" width="5.7109375" style="70" customWidth="1"/>
    <col min="11264" max="11264" width="21.7109375" style="70"/>
    <col min="11265" max="11265" width="5.7109375" style="70" customWidth="1"/>
    <col min="11266" max="11267" width="20.7109375" style="70" customWidth="1"/>
    <col min="11268" max="11271" width="15.7109375" style="70" customWidth="1"/>
    <col min="11272" max="11272" width="17.85546875" style="70" customWidth="1"/>
    <col min="11273" max="11275" width="12.7109375" style="70" customWidth="1"/>
    <col min="11276" max="11277" width="15.7109375" style="70" customWidth="1"/>
    <col min="11278" max="11283" width="12.7109375" style="70" customWidth="1"/>
    <col min="11284" max="11292" width="8.7109375" style="70" customWidth="1"/>
    <col min="11293" max="11518" width="9.140625" style="70" customWidth="1"/>
    <col min="11519" max="11519" width="5.7109375" style="70" customWidth="1"/>
    <col min="11520" max="11520" width="21.7109375" style="70"/>
    <col min="11521" max="11521" width="5.7109375" style="70" customWidth="1"/>
    <col min="11522" max="11523" width="20.7109375" style="70" customWidth="1"/>
    <col min="11524" max="11527" width="15.7109375" style="70" customWidth="1"/>
    <col min="11528" max="11528" width="17.85546875" style="70" customWidth="1"/>
    <col min="11529" max="11531" width="12.7109375" style="70" customWidth="1"/>
    <col min="11532" max="11533" width="15.7109375" style="70" customWidth="1"/>
    <col min="11534" max="11539" width="12.7109375" style="70" customWidth="1"/>
    <col min="11540" max="11548" width="8.7109375" style="70" customWidth="1"/>
    <col min="11549" max="11774" width="9.140625" style="70" customWidth="1"/>
    <col min="11775" max="11775" width="5.7109375" style="70" customWidth="1"/>
    <col min="11776" max="11776" width="21.7109375" style="70"/>
    <col min="11777" max="11777" width="5.7109375" style="70" customWidth="1"/>
    <col min="11778" max="11779" width="20.7109375" style="70" customWidth="1"/>
    <col min="11780" max="11783" width="15.7109375" style="70" customWidth="1"/>
    <col min="11784" max="11784" width="17.85546875" style="70" customWidth="1"/>
    <col min="11785" max="11787" width="12.7109375" style="70" customWidth="1"/>
    <col min="11788" max="11789" width="15.7109375" style="70" customWidth="1"/>
    <col min="11790" max="11795" width="12.7109375" style="70" customWidth="1"/>
    <col min="11796" max="11804" width="8.7109375" style="70" customWidth="1"/>
    <col min="11805" max="12030" width="9.140625" style="70" customWidth="1"/>
    <col min="12031" max="12031" width="5.7109375" style="70" customWidth="1"/>
    <col min="12032" max="12032" width="21.7109375" style="70"/>
    <col min="12033" max="12033" width="5.7109375" style="70" customWidth="1"/>
    <col min="12034" max="12035" width="20.7109375" style="70" customWidth="1"/>
    <col min="12036" max="12039" width="15.7109375" style="70" customWidth="1"/>
    <col min="12040" max="12040" width="17.85546875" style="70" customWidth="1"/>
    <col min="12041" max="12043" width="12.7109375" style="70" customWidth="1"/>
    <col min="12044" max="12045" width="15.7109375" style="70" customWidth="1"/>
    <col min="12046" max="12051" width="12.7109375" style="70" customWidth="1"/>
    <col min="12052" max="12060" width="8.7109375" style="70" customWidth="1"/>
    <col min="12061" max="12286" width="9.140625" style="70" customWidth="1"/>
    <col min="12287" max="12287" width="5.7109375" style="70" customWidth="1"/>
    <col min="12288" max="12288" width="21.7109375" style="70"/>
    <col min="12289" max="12289" width="5.7109375" style="70" customWidth="1"/>
    <col min="12290" max="12291" width="20.7109375" style="70" customWidth="1"/>
    <col min="12292" max="12295" width="15.7109375" style="70" customWidth="1"/>
    <col min="12296" max="12296" width="17.85546875" style="70" customWidth="1"/>
    <col min="12297" max="12299" width="12.7109375" style="70" customWidth="1"/>
    <col min="12300" max="12301" width="15.7109375" style="70" customWidth="1"/>
    <col min="12302" max="12307" width="12.7109375" style="70" customWidth="1"/>
    <col min="12308" max="12316" width="8.7109375" style="70" customWidth="1"/>
    <col min="12317" max="12542" width="9.140625" style="70" customWidth="1"/>
    <col min="12543" max="12543" width="5.7109375" style="70" customWidth="1"/>
    <col min="12544" max="12544" width="21.7109375" style="70"/>
    <col min="12545" max="12545" width="5.7109375" style="70" customWidth="1"/>
    <col min="12546" max="12547" width="20.7109375" style="70" customWidth="1"/>
    <col min="12548" max="12551" width="15.7109375" style="70" customWidth="1"/>
    <col min="12552" max="12552" width="17.85546875" style="70" customWidth="1"/>
    <col min="12553" max="12555" width="12.7109375" style="70" customWidth="1"/>
    <col min="12556" max="12557" width="15.7109375" style="70" customWidth="1"/>
    <col min="12558" max="12563" width="12.7109375" style="70" customWidth="1"/>
    <col min="12564" max="12572" width="8.7109375" style="70" customWidth="1"/>
    <col min="12573" max="12798" width="9.140625" style="70" customWidth="1"/>
    <col min="12799" max="12799" width="5.7109375" style="70" customWidth="1"/>
    <col min="12800" max="12800" width="21.7109375" style="70"/>
    <col min="12801" max="12801" width="5.7109375" style="70" customWidth="1"/>
    <col min="12802" max="12803" width="20.7109375" style="70" customWidth="1"/>
    <col min="12804" max="12807" width="15.7109375" style="70" customWidth="1"/>
    <col min="12808" max="12808" width="17.85546875" style="70" customWidth="1"/>
    <col min="12809" max="12811" width="12.7109375" style="70" customWidth="1"/>
    <col min="12812" max="12813" width="15.7109375" style="70" customWidth="1"/>
    <col min="12814" max="12819" width="12.7109375" style="70" customWidth="1"/>
    <col min="12820" max="12828" width="8.7109375" style="70" customWidth="1"/>
    <col min="12829" max="13054" width="9.140625" style="70" customWidth="1"/>
    <col min="13055" max="13055" width="5.7109375" style="70" customWidth="1"/>
    <col min="13056" max="13056" width="21.7109375" style="70"/>
    <col min="13057" max="13057" width="5.7109375" style="70" customWidth="1"/>
    <col min="13058" max="13059" width="20.7109375" style="70" customWidth="1"/>
    <col min="13060" max="13063" width="15.7109375" style="70" customWidth="1"/>
    <col min="13064" max="13064" width="17.85546875" style="70" customWidth="1"/>
    <col min="13065" max="13067" width="12.7109375" style="70" customWidth="1"/>
    <col min="13068" max="13069" width="15.7109375" style="70" customWidth="1"/>
    <col min="13070" max="13075" width="12.7109375" style="70" customWidth="1"/>
    <col min="13076" max="13084" width="8.7109375" style="70" customWidth="1"/>
    <col min="13085" max="13310" width="9.140625" style="70" customWidth="1"/>
    <col min="13311" max="13311" width="5.7109375" style="70" customWidth="1"/>
    <col min="13312" max="13312" width="21.7109375" style="70"/>
    <col min="13313" max="13313" width="5.7109375" style="70" customWidth="1"/>
    <col min="13314" max="13315" width="20.7109375" style="70" customWidth="1"/>
    <col min="13316" max="13319" width="15.7109375" style="70" customWidth="1"/>
    <col min="13320" max="13320" width="17.85546875" style="70" customWidth="1"/>
    <col min="13321" max="13323" width="12.7109375" style="70" customWidth="1"/>
    <col min="13324" max="13325" width="15.7109375" style="70" customWidth="1"/>
    <col min="13326" max="13331" width="12.7109375" style="70" customWidth="1"/>
    <col min="13332" max="13340" width="8.7109375" style="70" customWidth="1"/>
    <col min="13341" max="13566" width="9.140625" style="70" customWidth="1"/>
    <col min="13567" max="13567" width="5.7109375" style="70" customWidth="1"/>
    <col min="13568" max="13568" width="21.7109375" style="70"/>
    <col min="13569" max="13569" width="5.7109375" style="70" customWidth="1"/>
    <col min="13570" max="13571" width="20.7109375" style="70" customWidth="1"/>
    <col min="13572" max="13575" width="15.7109375" style="70" customWidth="1"/>
    <col min="13576" max="13576" width="17.85546875" style="70" customWidth="1"/>
    <col min="13577" max="13579" width="12.7109375" style="70" customWidth="1"/>
    <col min="13580" max="13581" width="15.7109375" style="70" customWidth="1"/>
    <col min="13582" max="13587" width="12.7109375" style="70" customWidth="1"/>
    <col min="13588" max="13596" width="8.7109375" style="70" customWidth="1"/>
    <col min="13597" max="13822" width="9.140625" style="70" customWidth="1"/>
    <col min="13823" max="13823" width="5.7109375" style="70" customWidth="1"/>
    <col min="13824" max="13824" width="21.7109375" style="70"/>
    <col min="13825" max="13825" width="5.7109375" style="70" customWidth="1"/>
    <col min="13826" max="13827" width="20.7109375" style="70" customWidth="1"/>
    <col min="13828" max="13831" width="15.7109375" style="70" customWidth="1"/>
    <col min="13832" max="13832" width="17.85546875" style="70" customWidth="1"/>
    <col min="13833" max="13835" width="12.7109375" style="70" customWidth="1"/>
    <col min="13836" max="13837" width="15.7109375" style="70" customWidth="1"/>
    <col min="13838" max="13843" width="12.7109375" style="70" customWidth="1"/>
    <col min="13844" max="13852" width="8.7109375" style="70" customWidth="1"/>
    <col min="13853" max="14078" width="9.140625" style="70" customWidth="1"/>
    <col min="14079" max="14079" width="5.7109375" style="70" customWidth="1"/>
    <col min="14080" max="14080" width="21.7109375" style="70"/>
    <col min="14081" max="14081" width="5.7109375" style="70" customWidth="1"/>
    <col min="14082" max="14083" width="20.7109375" style="70" customWidth="1"/>
    <col min="14084" max="14087" width="15.7109375" style="70" customWidth="1"/>
    <col min="14088" max="14088" width="17.85546875" style="70" customWidth="1"/>
    <col min="14089" max="14091" width="12.7109375" style="70" customWidth="1"/>
    <col min="14092" max="14093" width="15.7109375" style="70" customWidth="1"/>
    <col min="14094" max="14099" width="12.7109375" style="70" customWidth="1"/>
    <col min="14100" max="14108" width="8.7109375" style="70" customWidth="1"/>
    <col min="14109" max="14334" width="9.140625" style="70" customWidth="1"/>
    <col min="14335" max="14335" width="5.7109375" style="70" customWidth="1"/>
    <col min="14336" max="14336" width="21.7109375" style="70"/>
    <col min="14337" max="14337" width="5.7109375" style="70" customWidth="1"/>
    <col min="14338" max="14339" width="20.7109375" style="70" customWidth="1"/>
    <col min="14340" max="14343" width="15.7109375" style="70" customWidth="1"/>
    <col min="14344" max="14344" width="17.85546875" style="70" customWidth="1"/>
    <col min="14345" max="14347" width="12.7109375" style="70" customWidth="1"/>
    <col min="14348" max="14349" width="15.7109375" style="70" customWidth="1"/>
    <col min="14350" max="14355" width="12.7109375" style="70" customWidth="1"/>
    <col min="14356" max="14364" width="8.7109375" style="70" customWidth="1"/>
    <col min="14365" max="14590" width="9.140625" style="70" customWidth="1"/>
    <col min="14591" max="14591" width="5.7109375" style="70" customWidth="1"/>
    <col min="14592" max="14592" width="21.7109375" style="70"/>
    <col min="14593" max="14593" width="5.7109375" style="70" customWidth="1"/>
    <col min="14594" max="14595" width="20.7109375" style="70" customWidth="1"/>
    <col min="14596" max="14599" width="15.7109375" style="70" customWidth="1"/>
    <col min="14600" max="14600" width="17.85546875" style="70" customWidth="1"/>
    <col min="14601" max="14603" width="12.7109375" style="70" customWidth="1"/>
    <col min="14604" max="14605" width="15.7109375" style="70" customWidth="1"/>
    <col min="14606" max="14611" width="12.7109375" style="70" customWidth="1"/>
    <col min="14612" max="14620" width="8.7109375" style="70" customWidth="1"/>
    <col min="14621" max="14846" width="9.140625" style="70" customWidth="1"/>
    <col min="14847" max="14847" width="5.7109375" style="70" customWidth="1"/>
    <col min="14848" max="14848" width="21.7109375" style="70"/>
    <col min="14849" max="14849" width="5.7109375" style="70" customWidth="1"/>
    <col min="14850" max="14851" width="20.7109375" style="70" customWidth="1"/>
    <col min="14852" max="14855" width="15.7109375" style="70" customWidth="1"/>
    <col min="14856" max="14856" width="17.85546875" style="70" customWidth="1"/>
    <col min="14857" max="14859" width="12.7109375" style="70" customWidth="1"/>
    <col min="14860" max="14861" width="15.7109375" style="70" customWidth="1"/>
    <col min="14862" max="14867" width="12.7109375" style="70" customWidth="1"/>
    <col min="14868" max="14876" width="8.7109375" style="70" customWidth="1"/>
    <col min="14877" max="15102" width="9.140625" style="70" customWidth="1"/>
    <col min="15103" max="15103" width="5.7109375" style="70" customWidth="1"/>
    <col min="15104" max="15104" width="21.7109375" style="70"/>
    <col min="15105" max="15105" width="5.7109375" style="70" customWidth="1"/>
    <col min="15106" max="15107" width="20.7109375" style="70" customWidth="1"/>
    <col min="15108" max="15111" width="15.7109375" style="70" customWidth="1"/>
    <col min="15112" max="15112" width="17.85546875" style="70" customWidth="1"/>
    <col min="15113" max="15115" width="12.7109375" style="70" customWidth="1"/>
    <col min="15116" max="15117" width="15.7109375" style="70" customWidth="1"/>
    <col min="15118" max="15123" width="12.7109375" style="70" customWidth="1"/>
    <col min="15124" max="15132" width="8.7109375" style="70" customWidth="1"/>
    <col min="15133" max="15358" width="9.140625" style="70" customWidth="1"/>
    <col min="15359" max="15359" width="5.7109375" style="70" customWidth="1"/>
    <col min="15360" max="15360" width="21.7109375" style="70"/>
    <col min="15361" max="15361" width="5.7109375" style="70" customWidth="1"/>
    <col min="15362" max="15363" width="20.7109375" style="70" customWidth="1"/>
    <col min="15364" max="15367" width="15.7109375" style="70" customWidth="1"/>
    <col min="15368" max="15368" width="17.85546875" style="70" customWidth="1"/>
    <col min="15369" max="15371" width="12.7109375" style="70" customWidth="1"/>
    <col min="15372" max="15373" width="15.7109375" style="70" customWidth="1"/>
    <col min="15374" max="15379" width="12.7109375" style="70" customWidth="1"/>
    <col min="15380" max="15388" width="8.7109375" style="70" customWidth="1"/>
    <col min="15389" max="15614" width="9.140625" style="70" customWidth="1"/>
    <col min="15615" max="15615" width="5.7109375" style="70" customWidth="1"/>
    <col min="15616" max="15616" width="21.7109375" style="70"/>
    <col min="15617" max="15617" width="5.7109375" style="70" customWidth="1"/>
    <col min="15618" max="15619" width="20.7109375" style="70" customWidth="1"/>
    <col min="15620" max="15623" width="15.7109375" style="70" customWidth="1"/>
    <col min="15624" max="15624" width="17.85546875" style="70" customWidth="1"/>
    <col min="15625" max="15627" width="12.7109375" style="70" customWidth="1"/>
    <col min="15628" max="15629" width="15.7109375" style="70" customWidth="1"/>
    <col min="15630" max="15635" width="12.7109375" style="70" customWidth="1"/>
    <col min="15636" max="15644" width="8.7109375" style="70" customWidth="1"/>
    <col min="15645" max="15870" width="9.140625" style="70" customWidth="1"/>
    <col min="15871" max="15871" width="5.7109375" style="70" customWidth="1"/>
    <col min="15872" max="15872" width="21.7109375" style="70"/>
    <col min="15873" max="15873" width="5.7109375" style="70" customWidth="1"/>
    <col min="15874" max="15875" width="20.7109375" style="70" customWidth="1"/>
    <col min="15876" max="15879" width="15.7109375" style="70" customWidth="1"/>
    <col min="15880" max="15880" width="17.85546875" style="70" customWidth="1"/>
    <col min="15881" max="15883" width="12.7109375" style="70" customWidth="1"/>
    <col min="15884" max="15885" width="15.7109375" style="70" customWidth="1"/>
    <col min="15886" max="15891" width="12.7109375" style="70" customWidth="1"/>
    <col min="15892" max="15900" width="8.7109375" style="70" customWidth="1"/>
    <col min="15901" max="16126" width="9.140625" style="70" customWidth="1"/>
    <col min="16127" max="16127" width="5.7109375" style="70" customWidth="1"/>
    <col min="16128" max="16128" width="21.7109375" style="70"/>
    <col min="16129" max="16129" width="5.7109375" style="70" customWidth="1"/>
    <col min="16130" max="16131" width="20.7109375" style="70" customWidth="1"/>
    <col min="16132" max="16135" width="15.7109375" style="70" customWidth="1"/>
    <col min="16136" max="16136" width="17.85546875" style="70" customWidth="1"/>
    <col min="16137" max="16139" width="12.7109375" style="70" customWidth="1"/>
    <col min="16140" max="16141" width="15.7109375" style="70" customWidth="1"/>
    <col min="16142" max="16147" width="12.7109375" style="70" customWidth="1"/>
    <col min="16148" max="16156" width="8.7109375" style="70" customWidth="1"/>
    <col min="16157" max="16382" width="9.140625" style="70" customWidth="1"/>
    <col min="16383" max="16383" width="5.7109375" style="70" customWidth="1"/>
    <col min="16384" max="16384" width="21.7109375" style="70"/>
  </cols>
  <sheetData>
    <row r="1" spans="1:28" ht="15.75" x14ac:dyDescent="0.25">
      <c r="A1" s="289" t="s">
        <v>960</v>
      </c>
    </row>
    <row r="2" spans="1:28" x14ac:dyDescent="0.25">
      <c r="A2" s="127" t="s">
        <v>316</v>
      </c>
      <c r="B2" s="127"/>
    </row>
    <row r="3" spans="1:28" ht="15.75" x14ac:dyDescent="0.25">
      <c r="A3" s="1094" t="s">
        <v>911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94"/>
      <c r="M3" s="1094"/>
      <c r="N3" s="1094"/>
      <c r="O3" s="1094"/>
      <c r="P3" s="1094"/>
      <c r="Q3" s="1094"/>
      <c r="R3" s="1094"/>
      <c r="S3" s="1094"/>
      <c r="T3" s="107"/>
      <c r="U3" s="107"/>
      <c r="V3" s="107"/>
      <c r="W3" s="107"/>
      <c r="X3" s="107"/>
      <c r="Y3" s="107"/>
      <c r="Z3" s="107"/>
      <c r="AA3" s="107"/>
      <c r="AB3" s="107"/>
    </row>
    <row r="4" spans="1:28" ht="15.75" x14ac:dyDescent="0.25">
      <c r="A4" s="222"/>
      <c r="B4" s="222"/>
      <c r="C4" s="222"/>
      <c r="D4" s="222"/>
      <c r="E4" s="222"/>
      <c r="F4" s="222"/>
      <c r="G4" s="222"/>
      <c r="H4" s="587" t="str">
        <f>'1'!$E$5</f>
        <v>KABUPATEN/KOTA</v>
      </c>
      <c r="I4" s="588" t="str">
        <f>'1'!$F$5</f>
        <v>….......</v>
      </c>
      <c r="J4" s="222"/>
      <c r="K4" s="222"/>
      <c r="L4" s="222"/>
      <c r="M4" s="222"/>
      <c r="N4" s="222"/>
      <c r="O4" s="222"/>
      <c r="P4" s="586"/>
      <c r="Q4" s="586"/>
      <c r="R4" s="586"/>
      <c r="S4" s="586"/>
      <c r="T4" s="107"/>
      <c r="U4" s="107"/>
      <c r="V4" s="107"/>
    </row>
    <row r="5" spans="1:28" ht="15.75" x14ac:dyDescent="0.25">
      <c r="A5" s="222"/>
      <c r="B5" s="222"/>
      <c r="C5" s="222"/>
      <c r="D5" s="222"/>
      <c r="E5" s="222"/>
      <c r="F5" s="222"/>
      <c r="G5" s="222"/>
      <c r="H5" s="587" t="str">
        <f>'1'!$E$6</f>
        <v>TAHUN</v>
      </c>
      <c r="I5" s="588" t="str">
        <f>'1'!$F$6</f>
        <v>….......</v>
      </c>
      <c r="J5" s="222"/>
      <c r="K5" s="222"/>
      <c r="L5" s="222"/>
      <c r="M5" s="222"/>
      <c r="N5" s="222"/>
      <c r="O5" s="222"/>
      <c r="P5" s="586"/>
      <c r="Q5" s="586"/>
      <c r="R5" s="586"/>
      <c r="S5" s="586"/>
      <c r="T5" s="107"/>
      <c r="U5" s="107"/>
      <c r="V5" s="107"/>
    </row>
    <row r="6" spans="1:28" ht="16.5" thickBot="1" x14ac:dyDescent="0.3">
      <c r="A6" s="436"/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</row>
    <row r="7" spans="1:28" ht="15.75" x14ac:dyDescent="0.25">
      <c r="A7" s="1070" t="s">
        <v>2</v>
      </c>
      <c r="B7" s="1070" t="s">
        <v>254</v>
      </c>
      <c r="C7" s="1070" t="s">
        <v>409</v>
      </c>
      <c r="D7" s="1132" t="s">
        <v>649</v>
      </c>
      <c r="E7" s="1133"/>
      <c r="F7" s="1133"/>
      <c r="G7" s="1133"/>
      <c r="H7" s="1133"/>
      <c r="I7" s="1133"/>
      <c r="J7" s="1133"/>
      <c r="K7" s="1133"/>
      <c r="L7" s="1133"/>
      <c r="M7" s="1133"/>
      <c r="N7" s="1133"/>
      <c r="O7" s="1133"/>
      <c r="P7" s="1133"/>
      <c r="Q7" s="1133"/>
      <c r="R7" s="1133"/>
      <c r="S7" s="1134"/>
    </row>
    <row r="8" spans="1:28" ht="15.75" x14ac:dyDescent="0.25">
      <c r="A8" s="1070"/>
      <c r="B8" s="1070"/>
      <c r="C8" s="1070"/>
      <c r="D8" s="1076" t="s">
        <v>912</v>
      </c>
      <c r="E8" s="1356" t="s">
        <v>913</v>
      </c>
      <c r="F8" s="1356"/>
      <c r="G8" s="1356"/>
      <c r="H8" s="1076" t="s">
        <v>914</v>
      </c>
      <c r="I8" s="1097" t="s">
        <v>915</v>
      </c>
      <c r="J8" s="1098"/>
      <c r="K8" s="1098"/>
      <c r="L8" s="1076" t="s">
        <v>916</v>
      </c>
      <c r="M8" s="1076" t="s">
        <v>917</v>
      </c>
      <c r="N8" s="1152" t="s">
        <v>918</v>
      </c>
      <c r="O8" s="1152"/>
      <c r="P8" s="1152"/>
      <c r="Q8" s="1355" t="s">
        <v>919</v>
      </c>
      <c r="R8" s="1152"/>
      <c r="S8" s="1152"/>
    </row>
    <row r="9" spans="1:28" ht="60" x14ac:dyDescent="0.25">
      <c r="A9" s="1071"/>
      <c r="B9" s="1071"/>
      <c r="C9" s="1071"/>
      <c r="D9" s="1077"/>
      <c r="E9" s="763" t="s">
        <v>920</v>
      </c>
      <c r="F9" s="764" t="s">
        <v>921</v>
      </c>
      <c r="G9" s="763" t="s">
        <v>491</v>
      </c>
      <c r="H9" s="1077"/>
      <c r="I9" s="763" t="s">
        <v>6</v>
      </c>
      <c r="J9" s="763" t="s">
        <v>7</v>
      </c>
      <c r="K9" s="763" t="s">
        <v>370</v>
      </c>
      <c r="L9" s="1077"/>
      <c r="M9" s="1077"/>
      <c r="N9" s="765" t="s">
        <v>6</v>
      </c>
      <c r="O9" s="765" t="s">
        <v>7</v>
      </c>
      <c r="P9" s="765" t="s">
        <v>370</v>
      </c>
      <c r="Q9" s="765" t="s">
        <v>6</v>
      </c>
      <c r="R9" s="765" t="s">
        <v>7</v>
      </c>
      <c r="S9" s="765" t="s">
        <v>370</v>
      </c>
    </row>
    <row r="10" spans="1:28" s="908" customFormat="1" ht="12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06">
        <v>12</v>
      </c>
      <c r="M10" s="906">
        <v>13</v>
      </c>
      <c r="N10" s="906">
        <v>14</v>
      </c>
      <c r="O10" s="906">
        <v>15</v>
      </c>
      <c r="P10" s="906">
        <v>16</v>
      </c>
      <c r="Q10" s="906">
        <v>17</v>
      </c>
      <c r="R10" s="906">
        <v>18</v>
      </c>
      <c r="S10" s="906">
        <v>19</v>
      </c>
      <c r="T10" s="915"/>
    </row>
    <row r="11" spans="1:28" ht="18" customHeight="1" x14ac:dyDescent="0.25">
      <c r="A11" s="560">
        <v>1</v>
      </c>
      <c r="B11" s="130">
        <f>'9'!B9</f>
        <v>0</v>
      </c>
      <c r="C11" s="130">
        <f>'9'!C9</f>
        <v>0</v>
      </c>
      <c r="D11" s="295"/>
      <c r="E11" s="241"/>
      <c r="F11" s="241"/>
      <c r="G11" s="241">
        <f>SUM(E11,F11)</f>
        <v>0</v>
      </c>
      <c r="H11" s="324" t="e">
        <f>G11/D11*100</f>
        <v>#DIV/0!</v>
      </c>
      <c r="I11" s="241"/>
      <c r="J11" s="241"/>
      <c r="K11" s="241">
        <f>SUM(I11,J11)</f>
        <v>0</v>
      </c>
      <c r="L11" s="241"/>
      <c r="M11" s="324" t="e">
        <f>L11/K11*100</f>
        <v>#DIV/0!</v>
      </c>
      <c r="N11" s="295"/>
      <c r="O11" s="295"/>
      <c r="P11" s="295">
        <f>SUM(N11:O11)</f>
        <v>0</v>
      </c>
      <c r="Q11" s="277" t="e">
        <f>N11/I11*100</f>
        <v>#DIV/0!</v>
      </c>
      <c r="R11" s="277" t="e">
        <f>O11/J11*100</f>
        <v>#DIV/0!</v>
      </c>
      <c r="S11" s="277" t="e">
        <f>P11/(K11)*100</f>
        <v>#DIV/0!</v>
      </c>
    </row>
    <row r="12" spans="1:28" ht="18" customHeight="1" x14ac:dyDescent="0.25">
      <c r="A12" s="556">
        <v>2</v>
      </c>
      <c r="B12" s="130">
        <f>'9'!B10</f>
        <v>0</v>
      </c>
      <c r="C12" s="130">
        <f>'9'!C10</f>
        <v>0</v>
      </c>
      <c r="D12" s="241"/>
      <c r="E12" s="241"/>
      <c r="F12" s="241"/>
      <c r="G12" s="241">
        <f t="shared" ref="G12:G30" si="0">SUM(E12,F12)</f>
        <v>0</v>
      </c>
      <c r="H12" s="324" t="e">
        <f t="shared" ref="H12:H30" si="1">G12/D12*100</f>
        <v>#DIV/0!</v>
      </c>
      <c r="I12" s="241"/>
      <c r="J12" s="241"/>
      <c r="K12" s="241">
        <f t="shared" ref="K12:K30" si="2">SUM(I12,J12)</f>
        <v>0</v>
      </c>
      <c r="L12" s="241"/>
      <c r="M12" s="324" t="e">
        <f t="shared" ref="M12:M30" si="3">L12/K12*100</f>
        <v>#DIV/0!</v>
      </c>
      <c r="N12" s="295"/>
      <c r="O12" s="295"/>
      <c r="P12" s="295">
        <f t="shared" ref="P12:P30" si="4">SUM(N12:O12)</f>
        <v>0</v>
      </c>
      <c r="Q12" s="279" t="e">
        <f t="shared" ref="Q12:Q30" si="5">N12/I12*100</f>
        <v>#DIV/0!</v>
      </c>
      <c r="R12" s="279" t="e">
        <f t="shared" ref="R12:R30" si="6">O12/J12*100</f>
        <v>#DIV/0!</v>
      </c>
      <c r="S12" s="279" t="e">
        <f t="shared" ref="S12:S30" si="7">P12/(K12)*100</f>
        <v>#DIV/0!</v>
      </c>
    </row>
    <row r="13" spans="1:28" ht="18" customHeight="1" x14ac:dyDescent="0.25">
      <c r="A13" s="556">
        <v>3</v>
      </c>
      <c r="B13" s="130">
        <f>'9'!B11</f>
        <v>0</v>
      </c>
      <c r="C13" s="130">
        <f>'9'!C11</f>
        <v>0</v>
      </c>
      <c r="D13" s="295"/>
      <c r="E13" s="241"/>
      <c r="F13" s="241"/>
      <c r="G13" s="241">
        <f t="shared" si="0"/>
        <v>0</v>
      </c>
      <c r="H13" s="324" t="e">
        <f t="shared" si="1"/>
        <v>#DIV/0!</v>
      </c>
      <c r="I13" s="241"/>
      <c r="J13" s="241"/>
      <c r="K13" s="241">
        <f t="shared" si="2"/>
        <v>0</v>
      </c>
      <c r="L13" s="241"/>
      <c r="M13" s="324" t="e">
        <f t="shared" si="3"/>
        <v>#DIV/0!</v>
      </c>
      <c r="N13" s="295"/>
      <c r="O13" s="295"/>
      <c r="P13" s="295">
        <f t="shared" si="4"/>
        <v>0</v>
      </c>
      <c r="Q13" s="279" t="e">
        <f t="shared" si="5"/>
        <v>#DIV/0!</v>
      </c>
      <c r="R13" s="279" t="e">
        <f t="shared" si="6"/>
        <v>#DIV/0!</v>
      </c>
      <c r="S13" s="279" t="e">
        <f t="shared" si="7"/>
        <v>#DIV/0!</v>
      </c>
    </row>
    <row r="14" spans="1:28" ht="18" customHeight="1" x14ac:dyDescent="0.25">
      <c r="A14" s="556">
        <v>4</v>
      </c>
      <c r="B14" s="130">
        <f>'9'!B12</f>
        <v>0</v>
      </c>
      <c r="C14" s="130">
        <f>'9'!C12</f>
        <v>0</v>
      </c>
      <c r="D14" s="295"/>
      <c r="E14" s="241"/>
      <c r="F14" s="241"/>
      <c r="G14" s="241">
        <f t="shared" si="0"/>
        <v>0</v>
      </c>
      <c r="H14" s="324" t="e">
        <f t="shared" si="1"/>
        <v>#DIV/0!</v>
      </c>
      <c r="I14" s="241"/>
      <c r="J14" s="241"/>
      <c r="K14" s="241">
        <f t="shared" si="2"/>
        <v>0</v>
      </c>
      <c r="L14" s="241"/>
      <c r="M14" s="324" t="e">
        <f t="shared" si="3"/>
        <v>#DIV/0!</v>
      </c>
      <c r="N14" s="295"/>
      <c r="O14" s="295"/>
      <c r="P14" s="295">
        <f t="shared" si="4"/>
        <v>0</v>
      </c>
      <c r="Q14" s="279" t="e">
        <f t="shared" si="5"/>
        <v>#DIV/0!</v>
      </c>
      <c r="R14" s="279" t="e">
        <f t="shared" si="6"/>
        <v>#DIV/0!</v>
      </c>
      <c r="S14" s="279" t="e">
        <f t="shared" si="7"/>
        <v>#DIV/0!</v>
      </c>
    </row>
    <row r="15" spans="1:28" ht="18" customHeight="1" x14ac:dyDescent="0.25">
      <c r="A15" s="556">
        <v>5</v>
      </c>
      <c r="B15" s="130">
        <f>'9'!B13</f>
        <v>0</v>
      </c>
      <c r="C15" s="130">
        <f>'9'!C13</f>
        <v>0</v>
      </c>
      <c r="D15" s="295"/>
      <c r="E15" s="241"/>
      <c r="F15" s="241"/>
      <c r="G15" s="241">
        <f t="shared" si="0"/>
        <v>0</v>
      </c>
      <c r="H15" s="324" t="e">
        <f t="shared" si="1"/>
        <v>#DIV/0!</v>
      </c>
      <c r="I15" s="241"/>
      <c r="J15" s="241"/>
      <c r="K15" s="241">
        <f t="shared" si="2"/>
        <v>0</v>
      </c>
      <c r="L15" s="241"/>
      <c r="M15" s="324" t="e">
        <f t="shared" si="3"/>
        <v>#DIV/0!</v>
      </c>
      <c r="N15" s="295"/>
      <c r="O15" s="295"/>
      <c r="P15" s="295">
        <f t="shared" si="4"/>
        <v>0</v>
      </c>
      <c r="Q15" s="279" t="e">
        <f t="shared" si="5"/>
        <v>#DIV/0!</v>
      </c>
      <c r="R15" s="279" t="e">
        <f t="shared" si="6"/>
        <v>#DIV/0!</v>
      </c>
      <c r="S15" s="279" t="e">
        <f t="shared" si="7"/>
        <v>#DIV/0!</v>
      </c>
    </row>
    <row r="16" spans="1:28" ht="18" customHeight="1" x14ac:dyDescent="0.25">
      <c r="A16" s="556">
        <v>6</v>
      </c>
      <c r="B16" s="130">
        <f>'9'!B14</f>
        <v>0</v>
      </c>
      <c r="C16" s="130">
        <f>'9'!C14</f>
        <v>0</v>
      </c>
      <c r="D16" s="295"/>
      <c r="E16" s="241"/>
      <c r="F16" s="241"/>
      <c r="G16" s="241">
        <f t="shared" si="0"/>
        <v>0</v>
      </c>
      <c r="H16" s="324" t="e">
        <f t="shared" si="1"/>
        <v>#DIV/0!</v>
      </c>
      <c r="I16" s="241"/>
      <c r="J16" s="241"/>
      <c r="K16" s="241">
        <f t="shared" si="2"/>
        <v>0</v>
      </c>
      <c r="L16" s="241"/>
      <c r="M16" s="324" t="e">
        <f t="shared" si="3"/>
        <v>#DIV/0!</v>
      </c>
      <c r="N16" s="295"/>
      <c r="O16" s="295"/>
      <c r="P16" s="295">
        <f t="shared" si="4"/>
        <v>0</v>
      </c>
      <c r="Q16" s="279" t="e">
        <f t="shared" si="5"/>
        <v>#DIV/0!</v>
      </c>
      <c r="R16" s="279" t="e">
        <f t="shared" si="6"/>
        <v>#DIV/0!</v>
      </c>
      <c r="S16" s="279" t="e">
        <f t="shared" si="7"/>
        <v>#DIV/0!</v>
      </c>
    </row>
    <row r="17" spans="1:19" ht="18" customHeight="1" x14ac:dyDescent="0.25">
      <c r="A17" s="556">
        <v>7</v>
      </c>
      <c r="B17" s="130">
        <f>'9'!B15</f>
        <v>0</v>
      </c>
      <c r="C17" s="130">
        <f>'9'!C15</f>
        <v>0</v>
      </c>
      <c r="D17" s="295"/>
      <c r="E17" s="241"/>
      <c r="F17" s="241"/>
      <c r="G17" s="241">
        <f t="shared" si="0"/>
        <v>0</v>
      </c>
      <c r="H17" s="324" t="e">
        <f t="shared" si="1"/>
        <v>#DIV/0!</v>
      </c>
      <c r="I17" s="241"/>
      <c r="J17" s="241"/>
      <c r="K17" s="241">
        <f t="shared" si="2"/>
        <v>0</v>
      </c>
      <c r="L17" s="241"/>
      <c r="M17" s="324" t="e">
        <f t="shared" si="3"/>
        <v>#DIV/0!</v>
      </c>
      <c r="N17" s="295"/>
      <c r="O17" s="295"/>
      <c r="P17" s="295">
        <f t="shared" si="4"/>
        <v>0</v>
      </c>
      <c r="Q17" s="279" t="e">
        <f t="shared" si="5"/>
        <v>#DIV/0!</v>
      </c>
      <c r="R17" s="279" t="e">
        <f t="shared" si="6"/>
        <v>#DIV/0!</v>
      </c>
      <c r="S17" s="279" t="e">
        <f t="shared" si="7"/>
        <v>#DIV/0!</v>
      </c>
    </row>
    <row r="18" spans="1:19" ht="18" customHeight="1" x14ac:dyDescent="0.25">
      <c r="A18" s="556">
        <v>8</v>
      </c>
      <c r="B18" s="130">
        <f>'9'!B16</f>
        <v>0</v>
      </c>
      <c r="C18" s="130">
        <f>'9'!C16</f>
        <v>0</v>
      </c>
      <c r="D18" s="295"/>
      <c r="E18" s="241"/>
      <c r="F18" s="241"/>
      <c r="G18" s="241">
        <f t="shared" si="0"/>
        <v>0</v>
      </c>
      <c r="H18" s="324" t="e">
        <f t="shared" si="1"/>
        <v>#DIV/0!</v>
      </c>
      <c r="I18" s="241"/>
      <c r="J18" s="241"/>
      <c r="K18" s="241">
        <f t="shared" si="2"/>
        <v>0</v>
      </c>
      <c r="L18" s="241"/>
      <c r="M18" s="324" t="e">
        <f t="shared" si="3"/>
        <v>#DIV/0!</v>
      </c>
      <c r="N18" s="295"/>
      <c r="O18" s="295"/>
      <c r="P18" s="295">
        <f t="shared" si="4"/>
        <v>0</v>
      </c>
      <c r="Q18" s="279" t="e">
        <f t="shared" si="5"/>
        <v>#DIV/0!</v>
      </c>
      <c r="R18" s="279" t="e">
        <f t="shared" si="6"/>
        <v>#DIV/0!</v>
      </c>
      <c r="S18" s="279" t="e">
        <f t="shared" si="7"/>
        <v>#DIV/0!</v>
      </c>
    </row>
    <row r="19" spans="1:19" ht="18" customHeight="1" x14ac:dyDescent="0.25">
      <c r="A19" s="556">
        <v>9</v>
      </c>
      <c r="B19" s="130">
        <f>'9'!B17</f>
        <v>0</v>
      </c>
      <c r="C19" s="130">
        <f>'9'!C17</f>
        <v>0</v>
      </c>
      <c r="D19" s="295"/>
      <c r="E19" s="241"/>
      <c r="F19" s="241"/>
      <c r="G19" s="241">
        <f t="shared" si="0"/>
        <v>0</v>
      </c>
      <c r="H19" s="324" t="e">
        <f t="shared" si="1"/>
        <v>#DIV/0!</v>
      </c>
      <c r="I19" s="241"/>
      <c r="J19" s="241"/>
      <c r="K19" s="241">
        <f t="shared" si="2"/>
        <v>0</v>
      </c>
      <c r="L19" s="241"/>
      <c r="M19" s="324" t="e">
        <f t="shared" si="3"/>
        <v>#DIV/0!</v>
      </c>
      <c r="N19" s="295"/>
      <c r="O19" s="295"/>
      <c r="P19" s="295">
        <f t="shared" si="4"/>
        <v>0</v>
      </c>
      <c r="Q19" s="279" t="e">
        <f t="shared" si="5"/>
        <v>#DIV/0!</v>
      </c>
      <c r="R19" s="279" t="e">
        <f t="shared" si="6"/>
        <v>#DIV/0!</v>
      </c>
      <c r="S19" s="279" t="e">
        <f t="shared" si="7"/>
        <v>#DIV/0!</v>
      </c>
    </row>
    <row r="20" spans="1:19" ht="18" customHeight="1" x14ac:dyDescent="0.25">
      <c r="A20" s="556">
        <v>10</v>
      </c>
      <c r="B20" s="130">
        <f>'9'!B18</f>
        <v>0</v>
      </c>
      <c r="C20" s="130">
        <f>'9'!C18</f>
        <v>0</v>
      </c>
      <c r="D20" s="295"/>
      <c r="E20" s="241"/>
      <c r="F20" s="241"/>
      <c r="G20" s="241">
        <f t="shared" si="0"/>
        <v>0</v>
      </c>
      <c r="H20" s="324" t="e">
        <f t="shared" si="1"/>
        <v>#DIV/0!</v>
      </c>
      <c r="I20" s="241"/>
      <c r="J20" s="241"/>
      <c r="K20" s="241">
        <f t="shared" si="2"/>
        <v>0</v>
      </c>
      <c r="L20" s="241"/>
      <c r="M20" s="324" t="e">
        <f t="shared" si="3"/>
        <v>#DIV/0!</v>
      </c>
      <c r="N20" s="295"/>
      <c r="O20" s="295"/>
      <c r="P20" s="295">
        <f t="shared" si="4"/>
        <v>0</v>
      </c>
      <c r="Q20" s="279" t="e">
        <f t="shared" si="5"/>
        <v>#DIV/0!</v>
      </c>
      <c r="R20" s="279" t="e">
        <f t="shared" si="6"/>
        <v>#DIV/0!</v>
      </c>
      <c r="S20" s="279" t="e">
        <f t="shared" si="7"/>
        <v>#DIV/0!</v>
      </c>
    </row>
    <row r="21" spans="1:19" ht="18" customHeight="1" x14ac:dyDescent="0.25">
      <c r="A21" s="556">
        <v>11</v>
      </c>
      <c r="B21" s="130">
        <f>'9'!B19</f>
        <v>0</v>
      </c>
      <c r="C21" s="130">
        <f>'9'!C19</f>
        <v>0</v>
      </c>
      <c r="D21" s="295"/>
      <c r="E21" s="241"/>
      <c r="F21" s="241"/>
      <c r="G21" s="241">
        <f t="shared" si="0"/>
        <v>0</v>
      </c>
      <c r="H21" s="324" t="e">
        <f t="shared" si="1"/>
        <v>#DIV/0!</v>
      </c>
      <c r="I21" s="241"/>
      <c r="J21" s="241"/>
      <c r="K21" s="241">
        <f t="shared" si="2"/>
        <v>0</v>
      </c>
      <c r="L21" s="241"/>
      <c r="M21" s="324" t="e">
        <f t="shared" si="3"/>
        <v>#DIV/0!</v>
      </c>
      <c r="N21" s="295"/>
      <c r="O21" s="295"/>
      <c r="P21" s="295">
        <f t="shared" si="4"/>
        <v>0</v>
      </c>
      <c r="Q21" s="279" t="e">
        <f t="shared" si="5"/>
        <v>#DIV/0!</v>
      </c>
      <c r="R21" s="279" t="e">
        <f t="shared" si="6"/>
        <v>#DIV/0!</v>
      </c>
      <c r="S21" s="279" t="e">
        <f t="shared" si="7"/>
        <v>#DIV/0!</v>
      </c>
    </row>
    <row r="22" spans="1:19" ht="18" customHeight="1" x14ac:dyDescent="0.25">
      <c r="A22" s="556">
        <v>12</v>
      </c>
      <c r="B22" s="130">
        <f>'9'!B20</f>
        <v>0</v>
      </c>
      <c r="C22" s="130">
        <f>'9'!C20</f>
        <v>0</v>
      </c>
      <c r="D22" s="295"/>
      <c r="E22" s="241"/>
      <c r="F22" s="241"/>
      <c r="G22" s="241">
        <f t="shared" si="0"/>
        <v>0</v>
      </c>
      <c r="H22" s="324" t="e">
        <f t="shared" si="1"/>
        <v>#DIV/0!</v>
      </c>
      <c r="I22" s="241"/>
      <c r="J22" s="241"/>
      <c r="K22" s="241">
        <f t="shared" si="2"/>
        <v>0</v>
      </c>
      <c r="L22" s="241"/>
      <c r="M22" s="324" t="e">
        <f t="shared" si="3"/>
        <v>#DIV/0!</v>
      </c>
      <c r="N22" s="295"/>
      <c r="O22" s="295"/>
      <c r="P22" s="295">
        <f t="shared" si="4"/>
        <v>0</v>
      </c>
      <c r="Q22" s="279" t="e">
        <f t="shared" si="5"/>
        <v>#DIV/0!</v>
      </c>
      <c r="R22" s="279" t="e">
        <f t="shared" si="6"/>
        <v>#DIV/0!</v>
      </c>
      <c r="S22" s="279" t="e">
        <f t="shared" si="7"/>
        <v>#DIV/0!</v>
      </c>
    </row>
    <row r="23" spans="1:19" ht="18" customHeight="1" x14ac:dyDescent="0.25">
      <c r="A23" s="556">
        <v>13</v>
      </c>
      <c r="B23" s="130">
        <f>'9'!B21</f>
        <v>0</v>
      </c>
      <c r="C23" s="130">
        <f>'9'!C21</f>
        <v>0</v>
      </c>
      <c r="D23" s="295"/>
      <c r="E23" s="241"/>
      <c r="F23" s="241"/>
      <c r="G23" s="241">
        <f t="shared" si="0"/>
        <v>0</v>
      </c>
      <c r="H23" s="324" t="e">
        <f t="shared" si="1"/>
        <v>#DIV/0!</v>
      </c>
      <c r="I23" s="241"/>
      <c r="J23" s="241"/>
      <c r="K23" s="241">
        <f t="shared" si="2"/>
        <v>0</v>
      </c>
      <c r="L23" s="241"/>
      <c r="M23" s="324" t="e">
        <f t="shared" si="3"/>
        <v>#DIV/0!</v>
      </c>
      <c r="N23" s="295"/>
      <c r="O23" s="295"/>
      <c r="P23" s="295">
        <f t="shared" si="4"/>
        <v>0</v>
      </c>
      <c r="Q23" s="279" t="e">
        <f t="shared" si="5"/>
        <v>#DIV/0!</v>
      </c>
      <c r="R23" s="279" t="e">
        <f t="shared" si="6"/>
        <v>#DIV/0!</v>
      </c>
      <c r="S23" s="279" t="e">
        <f t="shared" si="7"/>
        <v>#DIV/0!</v>
      </c>
    </row>
    <row r="24" spans="1:19" ht="18" customHeight="1" x14ac:dyDescent="0.25">
      <c r="A24" s="556">
        <v>14</v>
      </c>
      <c r="B24" s="130">
        <f>'9'!B22</f>
        <v>0</v>
      </c>
      <c r="C24" s="130">
        <f>'9'!C22</f>
        <v>0</v>
      </c>
      <c r="D24" s="295"/>
      <c r="E24" s="241"/>
      <c r="F24" s="241"/>
      <c r="G24" s="241">
        <f t="shared" si="0"/>
        <v>0</v>
      </c>
      <c r="H24" s="324" t="e">
        <f t="shared" si="1"/>
        <v>#DIV/0!</v>
      </c>
      <c r="I24" s="241"/>
      <c r="J24" s="241"/>
      <c r="K24" s="241">
        <f t="shared" si="2"/>
        <v>0</v>
      </c>
      <c r="L24" s="241"/>
      <c r="M24" s="324" t="e">
        <f t="shared" si="3"/>
        <v>#DIV/0!</v>
      </c>
      <c r="N24" s="295"/>
      <c r="O24" s="295"/>
      <c r="P24" s="295">
        <f t="shared" si="4"/>
        <v>0</v>
      </c>
      <c r="Q24" s="279" t="e">
        <f t="shared" si="5"/>
        <v>#DIV/0!</v>
      </c>
      <c r="R24" s="279" t="e">
        <f t="shared" si="6"/>
        <v>#DIV/0!</v>
      </c>
      <c r="S24" s="279" t="e">
        <f t="shared" si="7"/>
        <v>#DIV/0!</v>
      </c>
    </row>
    <row r="25" spans="1:19" ht="18" customHeight="1" x14ac:dyDescent="0.25">
      <c r="A25" s="556">
        <v>15</v>
      </c>
      <c r="B25" s="130">
        <f>'9'!B23</f>
        <v>0</v>
      </c>
      <c r="C25" s="130">
        <f>'9'!C23</f>
        <v>0</v>
      </c>
      <c r="D25" s="295"/>
      <c r="E25" s="241"/>
      <c r="F25" s="241"/>
      <c r="G25" s="241">
        <f t="shared" si="0"/>
        <v>0</v>
      </c>
      <c r="H25" s="324" t="e">
        <f t="shared" si="1"/>
        <v>#DIV/0!</v>
      </c>
      <c r="I25" s="241"/>
      <c r="J25" s="241"/>
      <c r="K25" s="241">
        <f t="shared" si="2"/>
        <v>0</v>
      </c>
      <c r="L25" s="241"/>
      <c r="M25" s="324" t="e">
        <f t="shared" si="3"/>
        <v>#DIV/0!</v>
      </c>
      <c r="N25" s="295"/>
      <c r="O25" s="295"/>
      <c r="P25" s="295">
        <f t="shared" si="4"/>
        <v>0</v>
      </c>
      <c r="Q25" s="279" t="e">
        <f t="shared" si="5"/>
        <v>#DIV/0!</v>
      </c>
      <c r="R25" s="279" t="e">
        <f t="shared" si="6"/>
        <v>#DIV/0!</v>
      </c>
      <c r="S25" s="279" t="e">
        <f t="shared" si="7"/>
        <v>#DIV/0!</v>
      </c>
    </row>
    <row r="26" spans="1:19" ht="18" customHeight="1" x14ac:dyDescent="0.25">
      <c r="A26" s="556">
        <v>16</v>
      </c>
      <c r="B26" s="130">
        <f>'9'!B24</f>
        <v>0</v>
      </c>
      <c r="C26" s="130">
        <f>'9'!C24</f>
        <v>0</v>
      </c>
      <c r="D26" s="295"/>
      <c r="E26" s="241"/>
      <c r="F26" s="241"/>
      <c r="G26" s="241">
        <f>SUM(E26,F26)</f>
        <v>0</v>
      </c>
      <c r="H26" s="324" t="e">
        <f t="shared" si="1"/>
        <v>#DIV/0!</v>
      </c>
      <c r="I26" s="241"/>
      <c r="J26" s="241"/>
      <c r="K26" s="241">
        <f t="shared" si="2"/>
        <v>0</v>
      </c>
      <c r="L26" s="241"/>
      <c r="M26" s="324" t="e">
        <f t="shared" si="3"/>
        <v>#DIV/0!</v>
      </c>
      <c r="N26" s="295"/>
      <c r="O26" s="295"/>
      <c r="P26" s="295">
        <f t="shared" si="4"/>
        <v>0</v>
      </c>
      <c r="Q26" s="279" t="e">
        <f t="shared" si="5"/>
        <v>#DIV/0!</v>
      </c>
      <c r="R26" s="279" t="e">
        <f t="shared" si="6"/>
        <v>#DIV/0!</v>
      </c>
      <c r="S26" s="279" t="e">
        <f t="shared" si="7"/>
        <v>#DIV/0!</v>
      </c>
    </row>
    <row r="27" spans="1:19" ht="18" customHeight="1" x14ac:dyDescent="0.25">
      <c r="A27" s="556">
        <v>17</v>
      </c>
      <c r="B27" s="130">
        <f>'9'!B25</f>
        <v>0</v>
      </c>
      <c r="C27" s="130">
        <f>'9'!C25</f>
        <v>0</v>
      </c>
      <c r="D27" s="295"/>
      <c r="E27" s="241"/>
      <c r="F27" s="241"/>
      <c r="G27" s="241">
        <f t="shared" si="0"/>
        <v>0</v>
      </c>
      <c r="H27" s="324" t="e">
        <f t="shared" si="1"/>
        <v>#DIV/0!</v>
      </c>
      <c r="I27" s="241"/>
      <c r="J27" s="241"/>
      <c r="K27" s="241">
        <f t="shared" si="2"/>
        <v>0</v>
      </c>
      <c r="L27" s="241"/>
      <c r="M27" s="324" t="e">
        <f t="shared" si="3"/>
        <v>#DIV/0!</v>
      </c>
      <c r="N27" s="295"/>
      <c r="O27" s="295"/>
      <c r="P27" s="295">
        <f t="shared" si="4"/>
        <v>0</v>
      </c>
      <c r="Q27" s="279" t="e">
        <f t="shared" si="5"/>
        <v>#DIV/0!</v>
      </c>
      <c r="R27" s="279" t="e">
        <f t="shared" si="6"/>
        <v>#DIV/0!</v>
      </c>
      <c r="S27" s="279" t="e">
        <f t="shared" si="7"/>
        <v>#DIV/0!</v>
      </c>
    </row>
    <row r="28" spans="1:19" ht="18" customHeight="1" x14ac:dyDescent="0.25">
      <c r="A28" s="556">
        <v>18</v>
      </c>
      <c r="B28" s="130">
        <f>'9'!B26</f>
        <v>0</v>
      </c>
      <c r="C28" s="130">
        <f>'9'!C26</f>
        <v>0</v>
      </c>
      <c r="D28" s="295"/>
      <c r="E28" s="241"/>
      <c r="F28" s="241"/>
      <c r="G28" s="241">
        <f t="shared" si="0"/>
        <v>0</v>
      </c>
      <c r="H28" s="324" t="e">
        <f t="shared" si="1"/>
        <v>#DIV/0!</v>
      </c>
      <c r="I28" s="241"/>
      <c r="J28" s="241"/>
      <c r="K28" s="241">
        <f t="shared" si="2"/>
        <v>0</v>
      </c>
      <c r="L28" s="241"/>
      <c r="M28" s="324" t="e">
        <f t="shared" si="3"/>
        <v>#DIV/0!</v>
      </c>
      <c r="N28" s="295"/>
      <c r="O28" s="295"/>
      <c r="P28" s="295">
        <f t="shared" si="4"/>
        <v>0</v>
      </c>
      <c r="Q28" s="279" t="e">
        <f t="shared" si="5"/>
        <v>#DIV/0!</v>
      </c>
      <c r="R28" s="279" t="e">
        <f t="shared" si="6"/>
        <v>#DIV/0!</v>
      </c>
      <c r="S28" s="279" t="e">
        <f t="shared" si="7"/>
        <v>#DIV/0!</v>
      </c>
    </row>
    <row r="29" spans="1:19" ht="18" customHeight="1" x14ac:dyDescent="0.25">
      <c r="A29" s="556">
        <v>19</v>
      </c>
      <c r="B29" s="130">
        <f>'9'!B27</f>
        <v>0</v>
      </c>
      <c r="C29" s="130">
        <f>'9'!C27</f>
        <v>0</v>
      </c>
      <c r="D29" s="295"/>
      <c r="E29" s="241"/>
      <c r="F29" s="241"/>
      <c r="G29" s="241">
        <f t="shared" si="0"/>
        <v>0</v>
      </c>
      <c r="H29" s="324" t="e">
        <f t="shared" si="1"/>
        <v>#DIV/0!</v>
      </c>
      <c r="I29" s="241"/>
      <c r="J29" s="241"/>
      <c r="K29" s="241">
        <f t="shared" si="2"/>
        <v>0</v>
      </c>
      <c r="L29" s="241"/>
      <c r="M29" s="324" t="e">
        <f t="shared" si="3"/>
        <v>#DIV/0!</v>
      </c>
      <c r="N29" s="295"/>
      <c r="O29" s="295"/>
      <c r="P29" s="295">
        <f t="shared" si="4"/>
        <v>0</v>
      </c>
      <c r="Q29" s="279" t="e">
        <f t="shared" si="5"/>
        <v>#DIV/0!</v>
      </c>
      <c r="R29" s="279" t="e">
        <f t="shared" si="6"/>
        <v>#DIV/0!</v>
      </c>
      <c r="S29" s="279" t="e">
        <f t="shared" si="7"/>
        <v>#DIV/0!</v>
      </c>
    </row>
    <row r="30" spans="1:19" ht="18" customHeight="1" x14ac:dyDescent="0.25">
      <c r="A30" s="556">
        <v>20</v>
      </c>
      <c r="B30" s="130">
        <f>'9'!B28</f>
        <v>0</v>
      </c>
      <c r="C30" s="130">
        <f>'9'!C28</f>
        <v>0</v>
      </c>
      <c r="D30" s="295"/>
      <c r="E30" s="241"/>
      <c r="F30" s="241"/>
      <c r="G30" s="241">
        <f t="shared" si="0"/>
        <v>0</v>
      </c>
      <c r="H30" s="324" t="e">
        <f t="shared" si="1"/>
        <v>#DIV/0!</v>
      </c>
      <c r="I30" s="241"/>
      <c r="J30" s="241"/>
      <c r="K30" s="241">
        <f t="shared" si="2"/>
        <v>0</v>
      </c>
      <c r="L30" s="241"/>
      <c r="M30" s="324" t="e">
        <f t="shared" si="3"/>
        <v>#DIV/0!</v>
      </c>
      <c r="N30" s="295"/>
      <c r="O30" s="295"/>
      <c r="P30" s="295">
        <f t="shared" si="4"/>
        <v>0</v>
      </c>
      <c r="Q30" s="279" t="e">
        <f t="shared" si="5"/>
        <v>#DIV/0!</v>
      </c>
      <c r="R30" s="279" t="e">
        <f t="shared" si="6"/>
        <v>#DIV/0!</v>
      </c>
      <c r="S30" s="279" t="e">
        <f t="shared" si="7"/>
        <v>#DIV/0!</v>
      </c>
    </row>
    <row r="31" spans="1:19" ht="18" customHeight="1" x14ac:dyDescent="0.25">
      <c r="A31" s="556"/>
      <c r="B31" s="72"/>
      <c r="C31" s="72"/>
      <c r="D31" s="295"/>
      <c r="E31" s="241"/>
      <c r="F31" s="241"/>
      <c r="G31" s="241"/>
      <c r="H31" s="324"/>
      <c r="I31" s="241"/>
      <c r="J31" s="241"/>
      <c r="K31" s="241"/>
      <c r="L31" s="241"/>
      <c r="M31" s="324"/>
      <c r="N31" s="295"/>
      <c r="O31" s="295"/>
      <c r="P31" s="295"/>
      <c r="Q31" s="279"/>
      <c r="R31" s="279"/>
      <c r="S31" s="279"/>
    </row>
    <row r="32" spans="1:19" ht="18" customHeight="1" x14ac:dyDescent="0.25">
      <c r="A32" s="556"/>
      <c r="B32" s="72"/>
      <c r="C32" s="72"/>
      <c r="D32" s="295"/>
      <c r="E32" s="241"/>
      <c r="F32" s="241"/>
      <c r="G32" s="241"/>
      <c r="H32" s="324"/>
      <c r="I32" s="241"/>
      <c r="J32" s="241"/>
      <c r="K32" s="241"/>
      <c r="L32" s="241"/>
      <c r="M32" s="324"/>
      <c r="N32" s="295"/>
      <c r="O32" s="295"/>
      <c r="P32" s="295"/>
      <c r="Q32" s="279"/>
      <c r="R32" s="279"/>
      <c r="S32" s="279"/>
    </row>
    <row r="33" spans="1:19" ht="18" customHeight="1" x14ac:dyDescent="0.25">
      <c r="A33" s="556"/>
      <c r="B33" s="72"/>
      <c r="C33" s="72"/>
      <c r="D33" s="295"/>
      <c r="E33" s="241"/>
      <c r="F33" s="241"/>
      <c r="G33" s="241"/>
      <c r="H33" s="324"/>
      <c r="I33" s="241"/>
      <c r="J33" s="241"/>
      <c r="K33" s="241"/>
      <c r="L33" s="241"/>
      <c r="M33" s="324"/>
      <c r="N33" s="295"/>
      <c r="O33" s="295"/>
      <c r="P33" s="295"/>
      <c r="Q33" s="279"/>
      <c r="R33" s="279"/>
      <c r="S33" s="279"/>
    </row>
    <row r="34" spans="1:19" ht="18" customHeight="1" x14ac:dyDescent="0.25">
      <c r="A34" s="556"/>
      <c r="B34" s="72"/>
      <c r="C34" s="72"/>
      <c r="D34" s="295"/>
      <c r="E34" s="241"/>
      <c r="F34" s="241"/>
      <c r="G34" s="241"/>
      <c r="H34" s="324"/>
      <c r="I34" s="241"/>
      <c r="J34" s="241"/>
      <c r="K34" s="241"/>
      <c r="L34" s="241"/>
      <c r="M34" s="324"/>
      <c r="N34" s="295"/>
      <c r="O34" s="295"/>
      <c r="P34" s="295"/>
      <c r="Q34" s="280"/>
      <c r="R34" s="280"/>
      <c r="S34" s="280"/>
    </row>
    <row r="35" spans="1:19" ht="20.100000000000001" customHeight="1" x14ac:dyDescent="0.25">
      <c r="A35" s="518" t="s">
        <v>484</v>
      </c>
      <c r="B35" s="95"/>
      <c r="C35" s="519"/>
      <c r="D35" s="520">
        <f>SUM(D11:D34)</f>
        <v>0</v>
      </c>
      <c r="E35" s="521">
        <f>SUM(E11:E34)</f>
        <v>0</v>
      </c>
      <c r="F35" s="521">
        <f>SUM(F11:F34)</f>
        <v>0</v>
      </c>
      <c r="G35" s="410">
        <f>SUM(G11:G34)</f>
        <v>0</v>
      </c>
      <c r="H35" s="411" t="e">
        <f>G35/D35*100</f>
        <v>#DIV/0!</v>
      </c>
      <c r="I35" s="410">
        <f>SUM(I11:I34)</f>
        <v>0</v>
      </c>
      <c r="J35" s="410">
        <f>SUM(J11:J34)</f>
        <v>0</v>
      </c>
      <c r="K35" s="410">
        <f>SUM(K11:K34)</f>
        <v>0</v>
      </c>
      <c r="L35" s="410">
        <f>SUM(L11:L34)</f>
        <v>0</v>
      </c>
      <c r="M35" s="411" t="e">
        <f>L35/K35*100</f>
        <v>#DIV/0!</v>
      </c>
      <c r="N35" s="446">
        <f>SUM(N11:N34)</f>
        <v>0</v>
      </c>
      <c r="O35" s="446">
        <f>SUM(O11:O34)</f>
        <v>0</v>
      </c>
      <c r="P35" s="446">
        <f>SUM(P11:P34)</f>
        <v>0</v>
      </c>
      <c r="Q35" s="442" t="e">
        <f>N35/(I35)*100</f>
        <v>#DIV/0!</v>
      </c>
      <c r="R35" s="442" t="e">
        <f>O35/(J35)*100</f>
        <v>#DIV/0!</v>
      </c>
      <c r="S35" s="442" t="e">
        <f>P35/(K35)*100</f>
        <v>#DIV/0!</v>
      </c>
    </row>
    <row r="36" spans="1:19" ht="20.100000000000001" customHeight="1" thickBot="1" x14ac:dyDescent="0.3">
      <c r="A36" s="567" t="s">
        <v>922</v>
      </c>
      <c r="B36" s="575"/>
      <c r="C36" s="497"/>
      <c r="D36" s="522"/>
      <c r="E36" s="523"/>
      <c r="F36" s="524"/>
      <c r="G36" s="524"/>
      <c r="H36" s="525"/>
      <c r="I36" s="525"/>
      <c r="J36" s="525"/>
      <c r="K36" s="505" t="e">
        <f>K35/'2'!E28*1000</f>
        <v>#DIV/0!</v>
      </c>
      <c r="L36" s="526"/>
      <c r="M36" s="526"/>
      <c r="N36" s="443"/>
      <c r="O36" s="443"/>
      <c r="P36" s="527"/>
      <c r="Q36" s="527"/>
      <c r="R36" s="527"/>
      <c r="S36" s="528"/>
    </row>
    <row r="37" spans="1:19" x14ac:dyDescent="0.25">
      <c r="E37" s="577"/>
      <c r="F37" s="577"/>
      <c r="G37" s="577"/>
      <c r="H37" s="577"/>
      <c r="I37" s="577"/>
      <c r="J37" s="577"/>
      <c r="K37" s="577"/>
      <c r="L37" s="577"/>
      <c r="M37" s="577"/>
    </row>
    <row r="38" spans="1:19" s="727" customFormat="1" ht="12.75" x14ac:dyDescent="0.25">
      <c r="A38" s="727" t="s">
        <v>411</v>
      </c>
    </row>
    <row r="39" spans="1:19" s="727" customFormat="1" ht="12.75" x14ac:dyDescent="0.25">
      <c r="A39" s="727" t="s">
        <v>822</v>
      </c>
      <c r="B39" s="727" t="s">
        <v>799</v>
      </c>
    </row>
  </sheetData>
  <mergeCells count="13">
    <mergeCell ref="M8:M9"/>
    <mergeCell ref="N8:P8"/>
    <mergeCell ref="Q8:S8"/>
    <mergeCell ref="A3:S3"/>
    <mergeCell ref="A7:A9"/>
    <mergeCell ref="B7:B9"/>
    <mergeCell ref="C7:C9"/>
    <mergeCell ref="D7:S7"/>
    <mergeCell ref="D8:D9"/>
    <mergeCell ref="E8:G8"/>
    <mergeCell ref="H8:H9"/>
    <mergeCell ref="I8:K8"/>
    <mergeCell ref="L8:L9"/>
  </mergeCells>
  <pageMargins left="0.7" right="0.7" top="0.75" bottom="0.75" header="0.3" footer="0.3"/>
  <pageSetup paperSize="9" scale="47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2B946-958F-4AEE-8A22-28388879C1CB}">
  <sheetPr codeName="Sheet64">
    <tabColor rgb="FF92D050"/>
    <pageSetUpPr fitToPage="1"/>
  </sheetPr>
  <dimension ref="A1:AB40"/>
  <sheetViews>
    <sheetView topLeftCell="D1" zoomScale="55" zoomScaleNormal="55" workbookViewId="0">
      <selection activeCell="M19" sqref="M19"/>
    </sheetView>
  </sheetViews>
  <sheetFormatPr defaultColWidth="9.140625" defaultRowHeight="15" x14ac:dyDescent="0.25"/>
  <cols>
    <col min="1" max="1" width="5.7109375" style="70" customWidth="1"/>
    <col min="2" max="3" width="25.7109375" style="70" customWidth="1"/>
    <col min="4" max="18" width="10.7109375" style="70" customWidth="1"/>
    <col min="19" max="256" width="9.140625" style="70"/>
    <col min="257" max="257" width="5.7109375" style="70" customWidth="1"/>
    <col min="258" max="259" width="25.7109375" style="70" customWidth="1"/>
    <col min="260" max="274" width="10.7109375" style="70" customWidth="1"/>
    <col min="275" max="512" width="9.140625" style="70"/>
    <col min="513" max="513" width="5.7109375" style="70" customWidth="1"/>
    <col min="514" max="515" width="25.7109375" style="70" customWidth="1"/>
    <col min="516" max="530" width="10.7109375" style="70" customWidth="1"/>
    <col min="531" max="768" width="9.140625" style="70"/>
    <col min="769" max="769" width="5.7109375" style="70" customWidth="1"/>
    <col min="770" max="771" width="25.7109375" style="70" customWidth="1"/>
    <col min="772" max="786" width="10.7109375" style="70" customWidth="1"/>
    <col min="787" max="1024" width="9.140625" style="70"/>
    <col min="1025" max="1025" width="5.7109375" style="70" customWidth="1"/>
    <col min="1026" max="1027" width="25.7109375" style="70" customWidth="1"/>
    <col min="1028" max="1042" width="10.7109375" style="70" customWidth="1"/>
    <col min="1043" max="1280" width="9.140625" style="70"/>
    <col min="1281" max="1281" width="5.7109375" style="70" customWidth="1"/>
    <col min="1282" max="1283" width="25.7109375" style="70" customWidth="1"/>
    <col min="1284" max="1298" width="10.7109375" style="70" customWidth="1"/>
    <col min="1299" max="1536" width="9.140625" style="70"/>
    <col min="1537" max="1537" width="5.7109375" style="70" customWidth="1"/>
    <col min="1538" max="1539" width="25.7109375" style="70" customWidth="1"/>
    <col min="1540" max="1554" width="10.7109375" style="70" customWidth="1"/>
    <col min="1555" max="1792" width="9.140625" style="70"/>
    <col min="1793" max="1793" width="5.7109375" style="70" customWidth="1"/>
    <col min="1794" max="1795" width="25.7109375" style="70" customWidth="1"/>
    <col min="1796" max="1810" width="10.7109375" style="70" customWidth="1"/>
    <col min="1811" max="2048" width="9.140625" style="70"/>
    <col min="2049" max="2049" width="5.7109375" style="70" customWidth="1"/>
    <col min="2050" max="2051" width="25.7109375" style="70" customWidth="1"/>
    <col min="2052" max="2066" width="10.7109375" style="70" customWidth="1"/>
    <col min="2067" max="2304" width="9.140625" style="70"/>
    <col min="2305" max="2305" width="5.7109375" style="70" customWidth="1"/>
    <col min="2306" max="2307" width="25.7109375" style="70" customWidth="1"/>
    <col min="2308" max="2322" width="10.7109375" style="70" customWidth="1"/>
    <col min="2323" max="2560" width="9.140625" style="70"/>
    <col min="2561" max="2561" width="5.7109375" style="70" customWidth="1"/>
    <col min="2562" max="2563" width="25.7109375" style="70" customWidth="1"/>
    <col min="2564" max="2578" width="10.7109375" style="70" customWidth="1"/>
    <col min="2579" max="2816" width="9.140625" style="70"/>
    <col min="2817" max="2817" width="5.7109375" style="70" customWidth="1"/>
    <col min="2818" max="2819" width="25.7109375" style="70" customWidth="1"/>
    <col min="2820" max="2834" width="10.7109375" style="70" customWidth="1"/>
    <col min="2835" max="3072" width="9.140625" style="70"/>
    <col min="3073" max="3073" width="5.7109375" style="70" customWidth="1"/>
    <col min="3074" max="3075" width="25.7109375" style="70" customWidth="1"/>
    <col min="3076" max="3090" width="10.7109375" style="70" customWidth="1"/>
    <col min="3091" max="3328" width="9.140625" style="70"/>
    <col min="3329" max="3329" width="5.7109375" style="70" customWidth="1"/>
    <col min="3330" max="3331" width="25.7109375" style="70" customWidth="1"/>
    <col min="3332" max="3346" width="10.7109375" style="70" customWidth="1"/>
    <col min="3347" max="3584" width="9.140625" style="70"/>
    <col min="3585" max="3585" width="5.7109375" style="70" customWidth="1"/>
    <col min="3586" max="3587" width="25.7109375" style="70" customWidth="1"/>
    <col min="3588" max="3602" width="10.7109375" style="70" customWidth="1"/>
    <col min="3603" max="3840" width="9.140625" style="70"/>
    <col min="3841" max="3841" width="5.7109375" style="70" customWidth="1"/>
    <col min="3842" max="3843" width="25.7109375" style="70" customWidth="1"/>
    <col min="3844" max="3858" width="10.7109375" style="70" customWidth="1"/>
    <col min="3859" max="4096" width="9.140625" style="70"/>
    <col min="4097" max="4097" width="5.7109375" style="70" customWidth="1"/>
    <col min="4098" max="4099" width="25.7109375" style="70" customWidth="1"/>
    <col min="4100" max="4114" width="10.7109375" style="70" customWidth="1"/>
    <col min="4115" max="4352" width="9.140625" style="70"/>
    <col min="4353" max="4353" width="5.7109375" style="70" customWidth="1"/>
    <col min="4354" max="4355" width="25.7109375" style="70" customWidth="1"/>
    <col min="4356" max="4370" width="10.7109375" style="70" customWidth="1"/>
    <col min="4371" max="4608" width="9.140625" style="70"/>
    <col min="4609" max="4609" width="5.7109375" style="70" customWidth="1"/>
    <col min="4610" max="4611" width="25.7109375" style="70" customWidth="1"/>
    <col min="4612" max="4626" width="10.7109375" style="70" customWidth="1"/>
    <col min="4627" max="4864" width="9.140625" style="70"/>
    <col min="4865" max="4865" width="5.7109375" style="70" customWidth="1"/>
    <col min="4866" max="4867" width="25.7109375" style="70" customWidth="1"/>
    <col min="4868" max="4882" width="10.7109375" style="70" customWidth="1"/>
    <col min="4883" max="5120" width="9.140625" style="70"/>
    <col min="5121" max="5121" width="5.7109375" style="70" customWidth="1"/>
    <col min="5122" max="5123" width="25.7109375" style="70" customWidth="1"/>
    <col min="5124" max="5138" width="10.7109375" style="70" customWidth="1"/>
    <col min="5139" max="5376" width="9.140625" style="70"/>
    <col min="5377" max="5377" width="5.7109375" style="70" customWidth="1"/>
    <col min="5378" max="5379" width="25.7109375" style="70" customWidth="1"/>
    <col min="5380" max="5394" width="10.7109375" style="70" customWidth="1"/>
    <col min="5395" max="5632" width="9.140625" style="70"/>
    <col min="5633" max="5633" width="5.7109375" style="70" customWidth="1"/>
    <col min="5634" max="5635" width="25.7109375" style="70" customWidth="1"/>
    <col min="5636" max="5650" width="10.7109375" style="70" customWidth="1"/>
    <col min="5651" max="5888" width="9.140625" style="70"/>
    <col min="5889" max="5889" width="5.7109375" style="70" customWidth="1"/>
    <col min="5890" max="5891" width="25.7109375" style="70" customWidth="1"/>
    <col min="5892" max="5906" width="10.7109375" style="70" customWidth="1"/>
    <col min="5907" max="6144" width="9.140625" style="70"/>
    <col min="6145" max="6145" width="5.7109375" style="70" customWidth="1"/>
    <col min="6146" max="6147" width="25.7109375" style="70" customWidth="1"/>
    <col min="6148" max="6162" width="10.7109375" style="70" customWidth="1"/>
    <col min="6163" max="6400" width="9.140625" style="70"/>
    <col min="6401" max="6401" width="5.7109375" style="70" customWidth="1"/>
    <col min="6402" max="6403" width="25.7109375" style="70" customWidth="1"/>
    <col min="6404" max="6418" width="10.7109375" style="70" customWidth="1"/>
    <col min="6419" max="6656" width="9.140625" style="70"/>
    <col min="6657" max="6657" width="5.7109375" style="70" customWidth="1"/>
    <col min="6658" max="6659" width="25.7109375" style="70" customWidth="1"/>
    <col min="6660" max="6674" width="10.7109375" style="70" customWidth="1"/>
    <col min="6675" max="6912" width="9.140625" style="70"/>
    <col min="6913" max="6913" width="5.7109375" style="70" customWidth="1"/>
    <col min="6914" max="6915" width="25.7109375" style="70" customWidth="1"/>
    <col min="6916" max="6930" width="10.7109375" style="70" customWidth="1"/>
    <col min="6931" max="7168" width="9.140625" style="70"/>
    <col min="7169" max="7169" width="5.7109375" style="70" customWidth="1"/>
    <col min="7170" max="7171" width="25.7109375" style="70" customWidth="1"/>
    <col min="7172" max="7186" width="10.7109375" style="70" customWidth="1"/>
    <col min="7187" max="7424" width="9.140625" style="70"/>
    <col min="7425" max="7425" width="5.7109375" style="70" customWidth="1"/>
    <col min="7426" max="7427" width="25.7109375" style="70" customWidth="1"/>
    <col min="7428" max="7442" width="10.7109375" style="70" customWidth="1"/>
    <col min="7443" max="7680" width="9.140625" style="70"/>
    <col min="7681" max="7681" width="5.7109375" style="70" customWidth="1"/>
    <col min="7682" max="7683" width="25.7109375" style="70" customWidth="1"/>
    <col min="7684" max="7698" width="10.7109375" style="70" customWidth="1"/>
    <col min="7699" max="7936" width="9.140625" style="70"/>
    <col min="7937" max="7937" width="5.7109375" style="70" customWidth="1"/>
    <col min="7938" max="7939" width="25.7109375" style="70" customWidth="1"/>
    <col min="7940" max="7954" width="10.7109375" style="70" customWidth="1"/>
    <col min="7955" max="8192" width="9.140625" style="70"/>
    <col min="8193" max="8193" width="5.7109375" style="70" customWidth="1"/>
    <col min="8194" max="8195" width="25.7109375" style="70" customWidth="1"/>
    <col min="8196" max="8210" width="10.7109375" style="70" customWidth="1"/>
    <col min="8211" max="8448" width="9.140625" style="70"/>
    <col min="8449" max="8449" width="5.7109375" style="70" customWidth="1"/>
    <col min="8450" max="8451" width="25.7109375" style="70" customWidth="1"/>
    <col min="8452" max="8466" width="10.7109375" style="70" customWidth="1"/>
    <col min="8467" max="8704" width="9.140625" style="70"/>
    <col min="8705" max="8705" width="5.7109375" style="70" customWidth="1"/>
    <col min="8706" max="8707" width="25.7109375" style="70" customWidth="1"/>
    <col min="8708" max="8722" width="10.7109375" style="70" customWidth="1"/>
    <col min="8723" max="8960" width="9.140625" style="70"/>
    <col min="8961" max="8961" width="5.7109375" style="70" customWidth="1"/>
    <col min="8962" max="8963" width="25.7109375" style="70" customWidth="1"/>
    <col min="8964" max="8978" width="10.7109375" style="70" customWidth="1"/>
    <col min="8979" max="9216" width="9.140625" style="70"/>
    <col min="9217" max="9217" width="5.7109375" style="70" customWidth="1"/>
    <col min="9218" max="9219" width="25.7109375" style="70" customWidth="1"/>
    <col min="9220" max="9234" width="10.7109375" style="70" customWidth="1"/>
    <col min="9235" max="9472" width="9.140625" style="70"/>
    <col min="9473" max="9473" width="5.7109375" style="70" customWidth="1"/>
    <col min="9474" max="9475" width="25.7109375" style="70" customWidth="1"/>
    <col min="9476" max="9490" width="10.7109375" style="70" customWidth="1"/>
    <col min="9491" max="9728" width="9.140625" style="70"/>
    <col min="9729" max="9729" width="5.7109375" style="70" customWidth="1"/>
    <col min="9730" max="9731" width="25.7109375" style="70" customWidth="1"/>
    <col min="9732" max="9746" width="10.7109375" style="70" customWidth="1"/>
    <col min="9747" max="9984" width="9.140625" style="70"/>
    <col min="9985" max="9985" width="5.7109375" style="70" customWidth="1"/>
    <col min="9986" max="9987" width="25.7109375" style="70" customWidth="1"/>
    <col min="9988" max="10002" width="10.7109375" style="70" customWidth="1"/>
    <col min="10003" max="10240" width="9.140625" style="70"/>
    <col min="10241" max="10241" width="5.7109375" style="70" customWidth="1"/>
    <col min="10242" max="10243" width="25.7109375" style="70" customWidth="1"/>
    <col min="10244" max="10258" width="10.7109375" style="70" customWidth="1"/>
    <col min="10259" max="10496" width="9.140625" style="70"/>
    <col min="10497" max="10497" width="5.7109375" style="70" customWidth="1"/>
    <col min="10498" max="10499" width="25.7109375" style="70" customWidth="1"/>
    <col min="10500" max="10514" width="10.7109375" style="70" customWidth="1"/>
    <col min="10515" max="10752" width="9.140625" style="70"/>
    <col min="10753" max="10753" width="5.7109375" style="70" customWidth="1"/>
    <col min="10754" max="10755" width="25.7109375" style="70" customWidth="1"/>
    <col min="10756" max="10770" width="10.7109375" style="70" customWidth="1"/>
    <col min="10771" max="11008" width="9.140625" style="70"/>
    <col min="11009" max="11009" width="5.7109375" style="70" customWidth="1"/>
    <col min="11010" max="11011" width="25.7109375" style="70" customWidth="1"/>
    <col min="11012" max="11026" width="10.7109375" style="70" customWidth="1"/>
    <col min="11027" max="11264" width="9.140625" style="70"/>
    <col min="11265" max="11265" width="5.7109375" style="70" customWidth="1"/>
    <col min="11266" max="11267" width="25.7109375" style="70" customWidth="1"/>
    <col min="11268" max="11282" width="10.7109375" style="70" customWidth="1"/>
    <col min="11283" max="11520" width="9.140625" style="70"/>
    <col min="11521" max="11521" width="5.7109375" style="70" customWidth="1"/>
    <col min="11522" max="11523" width="25.7109375" style="70" customWidth="1"/>
    <col min="11524" max="11538" width="10.7109375" style="70" customWidth="1"/>
    <col min="11539" max="11776" width="9.140625" style="70"/>
    <col min="11777" max="11777" width="5.7109375" style="70" customWidth="1"/>
    <col min="11778" max="11779" width="25.7109375" style="70" customWidth="1"/>
    <col min="11780" max="11794" width="10.7109375" style="70" customWidth="1"/>
    <col min="11795" max="12032" width="9.140625" style="70"/>
    <col min="12033" max="12033" width="5.7109375" style="70" customWidth="1"/>
    <col min="12034" max="12035" width="25.7109375" style="70" customWidth="1"/>
    <col min="12036" max="12050" width="10.7109375" style="70" customWidth="1"/>
    <col min="12051" max="12288" width="9.140625" style="70"/>
    <col min="12289" max="12289" width="5.7109375" style="70" customWidth="1"/>
    <col min="12290" max="12291" width="25.7109375" style="70" customWidth="1"/>
    <col min="12292" max="12306" width="10.7109375" style="70" customWidth="1"/>
    <col min="12307" max="12544" width="9.140625" style="70"/>
    <col min="12545" max="12545" width="5.7109375" style="70" customWidth="1"/>
    <col min="12546" max="12547" width="25.7109375" style="70" customWidth="1"/>
    <col min="12548" max="12562" width="10.7109375" style="70" customWidth="1"/>
    <col min="12563" max="12800" width="9.140625" style="70"/>
    <col min="12801" max="12801" width="5.7109375" style="70" customWidth="1"/>
    <col min="12802" max="12803" width="25.7109375" style="70" customWidth="1"/>
    <col min="12804" max="12818" width="10.7109375" style="70" customWidth="1"/>
    <col min="12819" max="13056" width="9.140625" style="70"/>
    <col min="13057" max="13057" width="5.7109375" style="70" customWidth="1"/>
    <col min="13058" max="13059" width="25.7109375" style="70" customWidth="1"/>
    <col min="13060" max="13074" width="10.7109375" style="70" customWidth="1"/>
    <col min="13075" max="13312" width="9.140625" style="70"/>
    <col min="13313" max="13313" width="5.7109375" style="70" customWidth="1"/>
    <col min="13314" max="13315" width="25.7109375" style="70" customWidth="1"/>
    <col min="13316" max="13330" width="10.7109375" style="70" customWidth="1"/>
    <col min="13331" max="13568" width="9.140625" style="70"/>
    <col min="13569" max="13569" width="5.7109375" style="70" customWidth="1"/>
    <col min="13570" max="13571" width="25.7109375" style="70" customWidth="1"/>
    <col min="13572" max="13586" width="10.7109375" style="70" customWidth="1"/>
    <col min="13587" max="13824" width="9.140625" style="70"/>
    <col min="13825" max="13825" width="5.7109375" style="70" customWidth="1"/>
    <col min="13826" max="13827" width="25.7109375" style="70" customWidth="1"/>
    <col min="13828" max="13842" width="10.7109375" style="70" customWidth="1"/>
    <col min="13843" max="14080" width="9.140625" style="70"/>
    <col min="14081" max="14081" width="5.7109375" style="70" customWidth="1"/>
    <col min="14082" max="14083" width="25.7109375" style="70" customWidth="1"/>
    <col min="14084" max="14098" width="10.7109375" style="70" customWidth="1"/>
    <col min="14099" max="14336" width="9.140625" style="70"/>
    <col min="14337" max="14337" width="5.7109375" style="70" customWidth="1"/>
    <col min="14338" max="14339" width="25.7109375" style="70" customWidth="1"/>
    <col min="14340" max="14354" width="10.7109375" style="70" customWidth="1"/>
    <col min="14355" max="14592" width="9.140625" style="70"/>
    <col min="14593" max="14593" width="5.7109375" style="70" customWidth="1"/>
    <col min="14594" max="14595" width="25.7109375" style="70" customWidth="1"/>
    <col min="14596" max="14610" width="10.7109375" style="70" customWidth="1"/>
    <col min="14611" max="14848" width="9.140625" style="70"/>
    <col min="14849" max="14849" width="5.7109375" style="70" customWidth="1"/>
    <col min="14850" max="14851" width="25.7109375" style="70" customWidth="1"/>
    <col min="14852" max="14866" width="10.7109375" style="70" customWidth="1"/>
    <col min="14867" max="15104" width="9.140625" style="70"/>
    <col min="15105" max="15105" width="5.7109375" style="70" customWidth="1"/>
    <col min="15106" max="15107" width="25.7109375" style="70" customWidth="1"/>
    <col min="15108" max="15122" width="10.7109375" style="70" customWidth="1"/>
    <col min="15123" max="15360" width="9.140625" style="70"/>
    <col min="15361" max="15361" width="5.7109375" style="70" customWidth="1"/>
    <col min="15362" max="15363" width="25.7109375" style="70" customWidth="1"/>
    <col min="15364" max="15378" width="10.7109375" style="70" customWidth="1"/>
    <col min="15379" max="15616" width="9.140625" style="70"/>
    <col min="15617" max="15617" width="5.7109375" style="70" customWidth="1"/>
    <col min="15618" max="15619" width="25.7109375" style="70" customWidth="1"/>
    <col min="15620" max="15634" width="10.7109375" style="70" customWidth="1"/>
    <col min="15635" max="15872" width="9.140625" style="70"/>
    <col min="15873" max="15873" width="5.7109375" style="70" customWidth="1"/>
    <col min="15874" max="15875" width="25.7109375" style="70" customWidth="1"/>
    <col min="15876" max="15890" width="10.7109375" style="70" customWidth="1"/>
    <col min="15891" max="16128" width="9.140625" style="70"/>
    <col min="16129" max="16129" width="5.7109375" style="70" customWidth="1"/>
    <col min="16130" max="16131" width="25.7109375" style="70" customWidth="1"/>
    <col min="16132" max="16146" width="10.7109375" style="70" customWidth="1"/>
    <col min="16147" max="16384" width="9.140625" style="70"/>
  </cols>
  <sheetData>
    <row r="1" spans="1:28" ht="15.75" x14ac:dyDescent="0.25">
      <c r="A1" s="289" t="s">
        <v>972</v>
      </c>
      <c r="B1" s="69"/>
      <c r="C1" s="133"/>
      <c r="D1" s="133"/>
      <c r="E1" s="133"/>
      <c r="F1" s="133"/>
    </row>
    <row r="2" spans="1:28" ht="15.75" x14ac:dyDescent="0.25">
      <c r="A2" s="588" t="s">
        <v>316</v>
      </c>
      <c r="B2" s="588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</row>
    <row r="3" spans="1:28" ht="15.75" x14ac:dyDescent="0.25">
      <c r="A3" s="586" t="s">
        <v>923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</row>
    <row r="4" spans="1:28" ht="15.75" x14ac:dyDescent="0.25">
      <c r="A4" s="222"/>
      <c r="B4" s="587"/>
      <c r="C4" s="222"/>
      <c r="D4" s="222"/>
      <c r="E4" s="222"/>
      <c r="F4" s="222"/>
      <c r="G4" s="222"/>
      <c r="H4" s="587" t="str">
        <f>'1'!$E$5</f>
        <v>KABUPATEN/KOTA</v>
      </c>
      <c r="I4" s="588" t="str">
        <f>'1'!$F$5</f>
        <v>….......</v>
      </c>
      <c r="J4" s="222"/>
      <c r="K4" s="222"/>
      <c r="L4" s="222"/>
      <c r="M4" s="222"/>
      <c r="N4" s="222"/>
      <c r="O4" s="222"/>
      <c r="P4" s="586"/>
      <c r="Q4" s="586"/>
      <c r="R4" s="586"/>
    </row>
    <row r="5" spans="1:28" ht="15.75" x14ac:dyDescent="0.25">
      <c r="A5" s="222"/>
      <c r="B5" s="587"/>
      <c r="C5" s="587"/>
      <c r="D5" s="587"/>
      <c r="E5" s="587"/>
      <c r="F5" s="222"/>
      <c r="G5" s="222"/>
      <c r="H5" s="587" t="str">
        <f>'1'!$E$6</f>
        <v>TAHUN</v>
      </c>
      <c r="I5" s="588" t="str">
        <f>'1'!$F$6</f>
        <v>….......</v>
      </c>
      <c r="J5" s="222"/>
      <c r="K5" s="222"/>
      <c r="L5" s="222"/>
      <c r="M5" s="222"/>
      <c r="N5" s="222"/>
      <c r="O5" s="222"/>
      <c r="P5" s="586"/>
      <c r="Q5" s="586"/>
      <c r="R5" s="586"/>
    </row>
    <row r="6" spans="1:28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28" ht="22.5" customHeight="1" x14ac:dyDescent="0.25">
      <c r="A7" s="1070" t="s">
        <v>2</v>
      </c>
      <c r="B7" s="1070" t="s">
        <v>254</v>
      </c>
      <c r="C7" s="1070" t="s">
        <v>409</v>
      </c>
      <c r="D7" s="1132" t="s">
        <v>924</v>
      </c>
      <c r="E7" s="1133"/>
      <c r="F7" s="1133"/>
      <c r="G7" s="1133"/>
      <c r="H7" s="1133"/>
      <c r="I7" s="1133"/>
      <c r="J7" s="1133"/>
      <c r="K7" s="1133"/>
      <c r="L7" s="1133"/>
      <c r="M7" s="1133"/>
      <c r="N7" s="1133"/>
      <c r="O7" s="1133"/>
      <c r="P7" s="1133"/>
      <c r="Q7" s="1133"/>
      <c r="R7" s="1134"/>
      <c r="S7" s="82"/>
    </row>
    <row r="8" spans="1:28" ht="33.75" customHeight="1" x14ac:dyDescent="0.25">
      <c r="A8" s="1070"/>
      <c r="B8" s="1070"/>
      <c r="C8" s="1070"/>
      <c r="D8" s="1329" t="s">
        <v>925</v>
      </c>
      <c r="E8" s="1357"/>
      <c r="F8" s="1358"/>
      <c r="G8" s="1329" t="s">
        <v>926</v>
      </c>
      <c r="H8" s="1357"/>
      <c r="I8" s="1358"/>
      <c r="J8" s="1329" t="s">
        <v>927</v>
      </c>
      <c r="K8" s="1357"/>
      <c r="L8" s="1358"/>
      <c r="M8" s="1329" t="s">
        <v>928</v>
      </c>
      <c r="N8" s="1357"/>
      <c r="O8" s="1358"/>
      <c r="P8" s="1329" t="s">
        <v>929</v>
      </c>
      <c r="Q8" s="1331"/>
      <c r="R8" s="1330"/>
      <c r="S8" s="82"/>
    </row>
    <row r="9" spans="1:28" ht="15.75" x14ac:dyDescent="0.25">
      <c r="A9" s="1071"/>
      <c r="B9" s="1071"/>
      <c r="C9" s="1071"/>
      <c r="D9" s="761" t="s">
        <v>6</v>
      </c>
      <c r="E9" s="761" t="s">
        <v>7</v>
      </c>
      <c r="F9" s="761" t="s">
        <v>370</v>
      </c>
      <c r="G9" s="761" t="s">
        <v>6</v>
      </c>
      <c r="H9" s="761" t="s">
        <v>7</v>
      </c>
      <c r="I9" s="761" t="s">
        <v>370</v>
      </c>
      <c r="J9" s="761" t="s">
        <v>6</v>
      </c>
      <c r="K9" s="761" t="s">
        <v>7</v>
      </c>
      <c r="L9" s="761" t="s">
        <v>370</v>
      </c>
      <c r="M9" s="761" t="s">
        <v>6</v>
      </c>
      <c r="N9" s="761" t="s">
        <v>7</v>
      </c>
      <c r="O9" s="761" t="s">
        <v>370</v>
      </c>
      <c r="P9" s="761" t="s">
        <v>6</v>
      </c>
      <c r="Q9" s="761" t="s">
        <v>7</v>
      </c>
      <c r="R9" s="761" t="s">
        <v>370</v>
      </c>
      <c r="S9" s="82"/>
    </row>
    <row r="10" spans="1:28" s="908" customFormat="1" ht="12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06">
        <v>12</v>
      </c>
      <c r="M10" s="906">
        <v>13</v>
      </c>
      <c r="N10" s="906">
        <v>14</v>
      </c>
      <c r="O10" s="906">
        <v>15</v>
      </c>
      <c r="P10" s="906">
        <v>16</v>
      </c>
      <c r="Q10" s="906">
        <v>17</v>
      </c>
      <c r="R10" s="906">
        <v>18</v>
      </c>
      <c r="S10" s="928"/>
      <c r="T10" s="915"/>
      <c r="U10" s="915"/>
      <c r="V10" s="915"/>
      <c r="W10" s="915"/>
      <c r="X10" s="915"/>
      <c r="Y10" s="915"/>
      <c r="Z10" s="915"/>
      <c r="AA10" s="915"/>
      <c r="AB10" s="915"/>
    </row>
    <row r="11" spans="1:28" ht="17.100000000000001" customHeight="1" x14ac:dyDescent="0.25">
      <c r="A11" s="560">
        <v>1</v>
      </c>
      <c r="B11" s="130">
        <f>'9'!B9</f>
        <v>0</v>
      </c>
      <c r="C11" s="130">
        <f>'9'!C9</f>
        <v>0</v>
      </c>
      <c r="D11" s="402"/>
      <c r="E11" s="402"/>
      <c r="F11" s="402">
        <f>D11+E11</f>
        <v>0</v>
      </c>
      <c r="G11" s="402"/>
      <c r="H11" s="402"/>
      <c r="I11" s="402">
        <f>G11+H11</f>
        <v>0</v>
      </c>
      <c r="J11" s="402"/>
      <c r="K11" s="402"/>
      <c r="L11" s="402">
        <f>J11+K11</f>
        <v>0</v>
      </c>
      <c r="M11" s="402"/>
      <c r="N11" s="402"/>
      <c r="O11" s="402">
        <f>M11+N11</f>
        <v>0</v>
      </c>
      <c r="P11" s="140">
        <f>D11+G11-J11-M11</f>
        <v>0</v>
      </c>
      <c r="Q11" s="140">
        <f>E11+H11-K11-N11</f>
        <v>0</v>
      </c>
      <c r="R11" s="140">
        <f>P11+Q11</f>
        <v>0</v>
      </c>
      <c r="S11" s="82"/>
    </row>
    <row r="12" spans="1:28" ht="17.100000000000001" customHeight="1" x14ac:dyDescent="0.25">
      <c r="A12" s="556">
        <v>2</v>
      </c>
      <c r="B12" s="130">
        <f>'9'!B10</f>
        <v>0</v>
      </c>
      <c r="C12" s="130">
        <f>'9'!C10</f>
        <v>0</v>
      </c>
      <c r="D12" s="140"/>
      <c r="E12" s="140"/>
      <c r="F12" s="140">
        <f t="shared" ref="F12:F30" si="0">D12+E12</f>
        <v>0</v>
      </c>
      <c r="G12" s="140"/>
      <c r="H12" s="140"/>
      <c r="I12" s="140">
        <f t="shared" ref="I12:I29" si="1">G12+H12</f>
        <v>0</v>
      </c>
      <c r="J12" s="140"/>
      <c r="K12" s="140"/>
      <c r="L12" s="140">
        <f t="shared" ref="L12:L29" si="2">J12+K12</f>
        <v>0</v>
      </c>
      <c r="M12" s="140"/>
      <c r="N12" s="140"/>
      <c r="O12" s="140">
        <f t="shared" ref="O12:O29" si="3">M12+N12</f>
        <v>0</v>
      </c>
      <c r="P12" s="140">
        <f t="shared" ref="P12:P30" si="4">D12+G12-J12-M12</f>
        <v>0</v>
      </c>
      <c r="Q12" s="140">
        <f t="shared" ref="Q12:Q30" si="5">E12+H12-K12-N12</f>
        <v>0</v>
      </c>
      <c r="R12" s="140">
        <f t="shared" ref="R12:R30" si="6">P12+Q12</f>
        <v>0</v>
      </c>
      <c r="S12" s="82"/>
    </row>
    <row r="13" spans="1:28" ht="17.100000000000001" customHeight="1" x14ac:dyDescent="0.25">
      <c r="A13" s="556">
        <v>3</v>
      </c>
      <c r="B13" s="130">
        <f>'9'!B11</f>
        <v>0</v>
      </c>
      <c r="C13" s="130">
        <f>'9'!C11</f>
        <v>0</v>
      </c>
      <c r="D13" s="140"/>
      <c r="E13" s="140"/>
      <c r="F13" s="140">
        <f t="shared" si="0"/>
        <v>0</v>
      </c>
      <c r="G13" s="140"/>
      <c r="H13" s="140"/>
      <c r="I13" s="140">
        <f t="shared" si="1"/>
        <v>0</v>
      </c>
      <c r="J13" s="140"/>
      <c r="K13" s="140"/>
      <c r="L13" s="140">
        <f>J13+K13</f>
        <v>0</v>
      </c>
      <c r="M13" s="140"/>
      <c r="N13" s="140"/>
      <c r="O13" s="140">
        <f t="shared" si="3"/>
        <v>0</v>
      </c>
      <c r="P13" s="140">
        <f t="shared" si="4"/>
        <v>0</v>
      </c>
      <c r="Q13" s="140">
        <f t="shared" si="5"/>
        <v>0</v>
      </c>
      <c r="R13" s="140">
        <f t="shared" si="6"/>
        <v>0</v>
      </c>
      <c r="S13" s="82"/>
    </row>
    <row r="14" spans="1:28" ht="17.100000000000001" customHeight="1" x14ac:dyDescent="0.25">
      <c r="A14" s="556">
        <v>4</v>
      </c>
      <c r="B14" s="130">
        <f>'9'!B12</f>
        <v>0</v>
      </c>
      <c r="C14" s="130">
        <f>'9'!C12</f>
        <v>0</v>
      </c>
      <c r="D14" s="140"/>
      <c r="E14" s="140"/>
      <c r="F14" s="140">
        <f t="shared" si="0"/>
        <v>0</v>
      </c>
      <c r="G14" s="140"/>
      <c r="H14" s="140"/>
      <c r="I14" s="140">
        <f t="shared" si="1"/>
        <v>0</v>
      </c>
      <c r="J14" s="140"/>
      <c r="K14" s="140"/>
      <c r="L14" s="140">
        <f t="shared" si="2"/>
        <v>0</v>
      </c>
      <c r="M14" s="140"/>
      <c r="N14" s="140"/>
      <c r="O14" s="140">
        <f t="shared" si="3"/>
        <v>0</v>
      </c>
      <c r="P14" s="140">
        <f t="shared" si="4"/>
        <v>0</v>
      </c>
      <c r="Q14" s="140">
        <f t="shared" si="5"/>
        <v>0</v>
      </c>
      <c r="R14" s="140">
        <f t="shared" si="6"/>
        <v>0</v>
      </c>
      <c r="S14" s="82"/>
    </row>
    <row r="15" spans="1:28" ht="17.100000000000001" customHeight="1" x14ac:dyDescent="0.25">
      <c r="A15" s="556">
        <v>5</v>
      </c>
      <c r="B15" s="130">
        <f>'9'!B13</f>
        <v>0</v>
      </c>
      <c r="C15" s="130">
        <f>'9'!C13</f>
        <v>0</v>
      </c>
      <c r="D15" s="140"/>
      <c r="E15" s="140"/>
      <c r="F15" s="140">
        <f t="shared" si="0"/>
        <v>0</v>
      </c>
      <c r="G15" s="140"/>
      <c r="H15" s="140"/>
      <c r="I15" s="140">
        <f t="shared" si="1"/>
        <v>0</v>
      </c>
      <c r="J15" s="140"/>
      <c r="K15" s="140"/>
      <c r="L15" s="140">
        <f t="shared" si="2"/>
        <v>0</v>
      </c>
      <c r="M15" s="140"/>
      <c r="N15" s="140"/>
      <c r="O15" s="140">
        <f t="shared" si="3"/>
        <v>0</v>
      </c>
      <c r="P15" s="140">
        <f t="shared" si="4"/>
        <v>0</v>
      </c>
      <c r="Q15" s="140">
        <f t="shared" si="5"/>
        <v>0</v>
      </c>
      <c r="R15" s="140">
        <f t="shared" si="6"/>
        <v>0</v>
      </c>
      <c r="S15" s="82"/>
    </row>
    <row r="16" spans="1:28" ht="17.100000000000001" customHeight="1" x14ac:dyDescent="0.25">
      <c r="A16" s="556">
        <v>6</v>
      </c>
      <c r="B16" s="130">
        <f>'9'!B14</f>
        <v>0</v>
      </c>
      <c r="C16" s="130">
        <f>'9'!C14</f>
        <v>0</v>
      </c>
      <c r="D16" s="140"/>
      <c r="E16" s="140"/>
      <c r="F16" s="140">
        <f t="shared" si="0"/>
        <v>0</v>
      </c>
      <c r="G16" s="140"/>
      <c r="H16" s="140"/>
      <c r="I16" s="140">
        <f t="shared" si="1"/>
        <v>0</v>
      </c>
      <c r="J16" s="140"/>
      <c r="K16" s="140"/>
      <c r="L16" s="140">
        <f t="shared" si="2"/>
        <v>0</v>
      </c>
      <c r="M16" s="140"/>
      <c r="N16" s="140"/>
      <c r="O16" s="140">
        <f>M16+N16</f>
        <v>0</v>
      </c>
      <c r="P16" s="140">
        <f t="shared" si="4"/>
        <v>0</v>
      </c>
      <c r="Q16" s="140">
        <f t="shared" si="5"/>
        <v>0</v>
      </c>
      <c r="R16" s="140">
        <f t="shared" si="6"/>
        <v>0</v>
      </c>
      <c r="S16" s="82"/>
    </row>
    <row r="17" spans="1:19" ht="17.100000000000001" customHeight="1" x14ac:dyDescent="0.25">
      <c r="A17" s="556">
        <v>7</v>
      </c>
      <c r="B17" s="130">
        <f>'9'!B15</f>
        <v>0</v>
      </c>
      <c r="C17" s="130">
        <f>'9'!C15</f>
        <v>0</v>
      </c>
      <c r="D17" s="140"/>
      <c r="E17" s="140"/>
      <c r="F17" s="140">
        <f t="shared" si="0"/>
        <v>0</v>
      </c>
      <c r="G17" s="140"/>
      <c r="H17" s="140"/>
      <c r="I17" s="140">
        <f t="shared" si="1"/>
        <v>0</v>
      </c>
      <c r="J17" s="140"/>
      <c r="K17" s="140"/>
      <c r="L17" s="140">
        <f t="shared" si="2"/>
        <v>0</v>
      </c>
      <c r="M17" s="140"/>
      <c r="N17" s="140"/>
      <c r="O17" s="140">
        <f t="shared" si="3"/>
        <v>0</v>
      </c>
      <c r="P17" s="140">
        <f t="shared" si="4"/>
        <v>0</v>
      </c>
      <c r="Q17" s="140">
        <f t="shared" si="5"/>
        <v>0</v>
      </c>
      <c r="R17" s="140">
        <f t="shared" si="6"/>
        <v>0</v>
      </c>
      <c r="S17" s="82"/>
    </row>
    <row r="18" spans="1:19" ht="17.100000000000001" customHeight="1" x14ac:dyDescent="0.25">
      <c r="A18" s="556">
        <v>8</v>
      </c>
      <c r="B18" s="130">
        <f>'9'!B16</f>
        <v>0</v>
      </c>
      <c r="C18" s="130">
        <f>'9'!C16</f>
        <v>0</v>
      </c>
      <c r="D18" s="140"/>
      <c r="E18" s="140"/>
      <c r="F18" s="140">
        <f t="shared" si="0"/>
        <v>0</v>
      </c>
      <c r="G18" s="140"/>
      <c r="H18" s="140"/>
      <c r="I18" s="140">
        <f t="shared" si="1"/>
        <v>0</v>
      </c>
      <c r="J18" s="140"/>
      <c r="K18" s="140"/>
      <c r="L18" s="140">
        <f t="shared" si="2"/>
        <v>0</v>
      </c>
      <c r="M18" s="140"/>
      <c r="N18" s="140"/>
      <c r="O18" s="140">
        <f t="shared" si="3"/>
        <v>0</v>
      </c>
      <c r="P18" s="140">
        <f t="shared" si="4"/>
        <v>0</v>
      </c>
      <c r="Q18" s="140">
        <f t="shared" si="5"/>
        <v>0</v>
      </c>
      <c r="R18" s="140">
        <f t="shared" si="6"/>
        <v>0</v>
      </c>
      <c r="S18" s="82"/>
    </row>
    <row r="19" spans="1:19" ht="17.100000000000001" customHeight="1" x14ac:dyDescent="0.25">
      <c r="A19" s="556">
        <v>9</v>
      </c>
      <c r="B19" s="130">
        <f>'9'!B17</f>
        <v>0</v>
      </c>
      <c r="C19" s="130">
        <f>'9'!C17</f>
        <v>0</v>
      </c>
      <c r="D19" s="140"/>
      <c r="E19" s="140"/>
      <c r="F19" s="140">
        <f t="shared" si="0"/>
        <v>0</v>
      </c>
      <c r="G19" s="140"/>
      <c r="H19" s="140"/>
      <c r="I19" s="140">
        <f t="shared" si="1"/>
        <v>0</v>
      </c>
      <c r="J19" s="140"/>
      <c r="K19" s="140"/>
      <c r="L19" s="140">
        <f t="shared" si="2"/>
        <v>0</v>
      </c>
      <c r="M19" s="140"/>
      <c r="N19" s="140"/>
      <c r="O19" s="140">
        <f t="shared" si="3"/>
        <v>0</v>
      </c>
      <c r="P19" s="140">
        <f t="shared" si="4"/>
        <v>0</v>
      </c>
      <c r="Q19" s="140">
        <f t="shared" si="5"/>
        <v>0</v>
      </c>
      <c r="R19" s="140">
        <f t="shared" si="6"/>
        <v>0</v>
      </c>
      <c r="S19" s="82"/>
    </row>
    <row r="20" spans="1:19" ht="17.100000000000001" customHeight="1" x14ac:dyDescent="0.25">
      <c r="A20" s="556">
        <v>10</v>
      </c>
      <c r="B20" s="130">
        <f>'9'!B18</f>
        <v>0</v>
      </c>
      <c r="C20" s="130">
        <f>'9'!C18</f>
        <v>0</v>
      </c>
      <c r="D20" s="140"/>
      <c r="E20" s="140"/>
      <c r="F20" s="140">
        <f t="shared" si="0"/>
        <v>0</v>
      </c>
      <c r="G20" s="140"/>
      <c r="H20" s="140"/>
      <c r="I20" s="140">
        <f t="shared" si="1"/>
        <v>0</v>
      </c>
      <c r="J20" s="140"/>
      <c r="K20" s="140"/>
      <c r="L20" s="140">
        <f t="shared" si="2"/>
        <v>0</v>
      </c>
      <c r="M20" s="140"/>
      <c r="N20" s="140"/>
      <c r="O20" s="140">
        <f t="shared" si="3"/>
        <v>0</v>
      </c>
      <c r="P20" s="140">
        <f t="shared" si="4"/>
        <v>0</v>
      </c>
      <c r="Q20" s="140">
        <f t="shared" si="5"/>
        <v>0</v>
      </c>
      <c r="R20" s="140">
        <f t="shared" si="6"/>
        <v>0</v>
      </c>
      <c r="S20" s="82"/>
    </row>
    <row r="21" spans="1:19" ht="17.100000000000001" customHeight="1" x14ac:dyDescent="0.25">
      <c r="A21" s="556">
        <v>11</v>
      </c>
      <c r="B21" s="130">
        <f>'9'!B19</f>
        <v>0</v>
      </c>
      <c r="C21" s="130">
        <f>'9'!C19</f>
        <v>0</v>
      </c>
      <c r="D21" s="140"/>
      <c r="E21" s="140"/>
      <c r="F21" s="140">
        <f t="shared" si="0"/>
        <v>0</v>
      </c>
      <c r="G21" s="140"/>
      <c r="H21" s="140"/>
      <c r="I21" s="140">
        <f t="shared" si="1"/>
        <v>0</v>
      </c>
      <c r="J21" s="140"/>
      <c r="K21" s="140"/>
      <c r="L21" s="140">
        <f t="shared" si="2"/>
        <v>0</v>
      </c>
      <c r="M21" s="140"/>
      <c r="N21" s="140"/>
      <c r="O21" s="140">
        <f>M21+N21</f>
        <v>0</v>
      </c>
      <c r="P21" s="140">
        <f t="shared" si="4"/>
        <v>0</v>
      </c>
      <c r="Q21" s="140">
        <f t="shared" si="5"/>
        <v>0</v>
      </c>
      <c r="R21" s="140">
        <f t="shared" si="6"/>
        <v>0</v>
      </c>
      <c r="S21" s="82"/>
    </row>
    <row r="22" spans="1:19" ht="17.100000000000001" customHeight="1" x14ac:dyDescent="0.25">
      <c r="A22" s="556">
        <v>12</v>
      </c>
      <c r="B22" s="130">
        <f>'9'!B20</f>
        <v>0</v>
      </c>
      <c r="C22" s="130">
        <f>'9'!C20</f>
        <v>0</v>
      </c>
      <c r="D22" s="140"/>
      <c r="E22" s="140"/>
      <c r="F22" s="140">
        <f t="shared" si="0"/>
        <v>0</v>
      </c>
      <c r="G22" s="140"/>
      <c r="H22" s="140"/>
      <c r="I22" s="140">
        <f t="shared" si="1"/>
        <v>0</v>
      </c>
      <c r="J22" s="140"/>
      <c r="K22" s="140"/>
      <c r="L22" s="140">
        <f t="shared" si="2"/>
        <v>0</v>
      </c>
      <c r="M22" s="140"/>
      <c r="N22" s="140"/>
      <c r="O22" s="140">
        <f t="shared" si="3"/>
        <v>0</v>
      </c>
      <c r="P22" s="140">
        <f t="shared" si="4"/>
        <v>0</v>
      </c>
      <c r="Q22" s="140">
        <f t="shared" si="5"/>
        <v>0</v>
      </c>
      <c r="R22" s="140">
        <f t="shared" si="6"/>
        <v>0</v>
      </c>
      <c r="S22" s="82"/>
    </row>
    <row r="23" spans="1:19" ht="17.100000000000001" customHeight="1" x14ac:dyDescent="0.25">
      <c r="A23" s="556">
        <v>13</v>
      </c>
      <c r="B23" s="130">
        <f>'9'!B21</f>
        <v>0</v>
      </c>
      <c r="C23" s="130">
        <f>'9'!C21</f>
        <v>0</v>
      </c>
      <c r="D23" s="140"/>
      <c r="E23" s="140"/>
      <c r="F23" s="140">
        <f t="shared" si="0"/>
        <v>0</v>
      </c>
      <c r="G23" s="140"/>
      <c r="H23" s="140"/>
      <c r="I23" s="140">
        <f t="shared" si="1"/>
        <v>0</v>
      </c>
      <c r="J23" s="140"/>
      <c r="K23" s="140"/>
      <c r="L23" s="140">
        <f t="shared" si="2"/>
        <v>0</v>
      </c>
      <c r="M23" s="140"/>
      <c r="N23" s="140"/>
      <c r="O23" s="140">
        <f t="shared" si="3"/>
        <v>0</v>
      </c>
      <c r="P23" s="140">
        <f t="shared" si="4"/>
        <v>0</v>
      </c>
      <c r="Q23" s="140">
        <f t="shared" si="5"/>
        <v>0</v>
      </c>
      <c r="R23" s="140">
        <f t="shared" si="6"/>
        <v>0</v>
      </c>
      <c r="S23" s="82"/>
    </row>
    <row r="24" spans="1:19" ht="17.100000000000001" customHeight="1" x14ac:dyDescent="0.25">
      <c r="A24" s="556">
        <v>14</v>
      </c>
      <c r="B24" s="130">
        <f>'9'!B22</f>
        <v>0</v>
      </c>
      <c r="C24" s="130">
        <f>'9'!C22</f>
        <v>0</v>
      </c>
      <c r="D24" s="140"/>
      <c r="E24" s="140"/>
      <c r="F24" s="140">
        <f t="shared" si="0"/>
        <v>0</v>
      </c>
      <c r="G24" s="140"/>
      <c r="H24" s="140"/>
      <c r="I24" s="140">
        <f>G24+H24</f>
        <v>0</v>
      </c>
      <c r="J24" s="140"/>
      <c r="K24" s="140"/>
      <c r="L24" s="140">
        <f t="shared" si="2"/>
        <v>0</v>
      </c>
      <c r="M24" s="140"/>
      <c r="N24" s="140"/>
      <c r="O24" s="140">
        <f t="shared" si="3"/>
        <v>0</v>
      </c>
      <c r="P24" s="140">
        <f t="shared" si="4"/>
        <v>0</v>
      </c>
      <c r="Q24" s="140">
        <f t="shared" si="5"/>
        <v>0</v>
      </c>
      <c r="R24" s="140">
        <f t="shared" si="6"/>
        <v>0</v>
      </c>
      <c r="S24" s="82"/>
    </row>
    <row r="25" spans="1:19" ht="17.100000000000001" customHeight="1" x14ac:dyDescent="0.25">
      <c r="A25" s="556">
        <v>15</v>
      </c>
      <c r="B25" s="130">
        <f>'9'!B23</f>
        <v>0</v>
      </c>
      <c r="C25" s="130">
        <f>'9'!C23</f>
        <v>0</v>
      </c>
      <c r="D25" s="140"/>
      <c r="E25" s="140"/>
      <c r="F25" s="140">
        <f t="shared" si="0"/>
        <v>0</v>
      </c>
      <c r="G25" s="140"/>
      <c r="H25" s="140"/>
      <c r="I25" s="140">
        <f t="shared" si="1"/>
        <v>0</v>
      </c>
      <c r="J25" s="140"/>
      <c r="K25" s="140"/>
      <c r="L25" s="140">
        <f>J25+K25</f>
        <v>0</v>
      </c>
      <c r="M25" s="140"/>
      <c r="N25" s="140"/>
      <c r="O25" s="140">
        <f t="shared" si="3"/>
        <v>0</v>
      </c>
      <c r="P25" s="140">
        <f t="shared" si="4"/>
        <v>0</v>
      </c>
      <c r="Q25" s="140">
        <f t="shared" si="5"/>
        <v>0</v>
      </c>
      <c r="R25" s="140">
        <f t="shared" si="6"/>
        <v>0</v>
      </c>
      <c r="S25" s="82"/>
    </row>
    <row r="26" spans="1:19" ht="17.100000000000001" customHeight="1" x14ac:dyDescent="0.25">
      <c r="A26" s="556">
        <v>16</v>
      </c>
      <c r="B26" s="130">
        <f>'9'!B24</f>
        <v>0</v>
      </c>
      <c r="C26" s="130">
        <f>'9'!C24</f>
        <v>0</v>
      </c>
      <c r="D26" s="140"/>
      <c r="E26" s="140"/>
      <c r="F26" s="140">
        <f t="shared" si="0"/>
        <v>0</v>
      </c>
      <c r="G26" s="140"/>
      <c r="H26" s="140"/>
      <c r="I26" s="140">
        <f t="shared" si="1"/>
        <v>0</v>
      </c>
      <c r="J26" s="140"/>
      <c r="K26" s="140"/>
      <c r="L26" s="140">
        <f t="shared" si="2"/>
        <v>0</v>
      </c>
      <c r="M26" s="140"/>
      <c r="N26" s="140"/>
      <c r="O26" s="140">
        <f t="shared" si="3"/>
        <v>0</v>
      </c>
      <c r="P26" s="140">
        <f t="shared" si="4"/>
        <v>0</v>
      </c>
      <c r="Q26" s="140">
        <f t="shared" si="5"/>
        <v>0</v>
      </c>
      <c r="R26" s="140">
        <f t="shared" si="6"/>
        <v>0</v>
      </c>
      <c r="S26" s="82"/>
    </row>
    <row r="27" spans="1:19" ht="17.100000000000001" customHeight="1" x14ac:dyDescent="0.25">
      <c r="A27" s="556">
        <v>17</v>
      </c>
      <c r="B27" s="130">
        <f>'9'!B25</f>
        <v>0</v>
      </c>
      <c r="C27" s="130">
        <f>'9'!C25</f>
        <v>0</v>
      </c>
      <c r="D27" s="140"/>
      <c r="E27" s="140"/>
      <c r="F27" s="140">
        <f t="shared" si="0"/>
        <v>0</v>
      </c>
      <c r="G27" s="140"/>
      <c r="H27" s="140"/>
      <c r="I27" s="140">
        <f t="shared" si="1"/>
        <v>0</v>
      </c>
      <c r="J27" s="140"/>
      <c r="K27" s="140"/>
      <c r="L27" s="140">
        <f t="shared" si="2"/>
        <v>0</v>
      </c>
      <c r="M27" s="140"/>
      <c r="N27" s="140"/>
      <c r="O27" s="140">
        <f t="shared" si="3"/>
        <v>0</v>
      </c>
      <c r="P27" s="140">
        <f t="shared" si="4"/>
        <v>0</v>
      </c>
      <c r="Q27" s="140">
        <f t="shared" si="5"/>
        <v>0</v>
      </c>
      <c r="R27" s="140">
        <f t="shared" si="6"/>
        <v>0</v>
      </c>
      <c r="S27" s="82"/>
    </row>
    <row r="28" spans="1:19" ht="17.100000000000001" customHeight="1" x14ac:dyDescent="0.25">
      <c r="A28" s="556">
        <v>18</v>
      </c>
      <c r="B28" s="130">
        <f>'9'!B26</f>
        <v>0</v>
      </c>
      <c r="C28" s="130">
        <f>'9'!C26</f>
        <v>0</v>
      </c>
      <c r="D28" s="140"/>
      <c r="E28" s="140"/>
      <c r="F28" s="140">
        <f t="shared" si="0"/>
        <v>0</v>
      </c>
      <c r="G28" s="140"/>
      <c r="H28" s="140"/>
      <c r="I28" s="140">
        <f t="shared" si="1"/>
        <v>0</v>
      </c>
      <c r="J28" s="140"/>
      <c r="K28" s="140"/>
      <c r="L28" s="140">
        <f t="shared" si="2"/>
        <v>0</v>
      </c>
      <c r="M28" s="140"/>
      <c r="N28" s="140"/>
      <c r="O28" s="140">
        <f t="shared" si="3"/>
        <v>0</v>
      </c>
      <c r="P28" s="140">
        <f t="shared" si="4"/>
        <v>0</v>
      </c>
      <c r="Q28" s="140">
        <f t="shared" si="5"/>
        <v>0</v>
      </c>
      <c r="R28" s="140">
        <f t="shared" si="6"/>
        <v>0</v>
      </c>
      <c r="S28" s="82"/>
    </row>
    <row r="29" spans="1:19" ht="17.100000000000001" customHeight="1" x14ac:dyDescent="0.25">
      <c r="A29" s="556">
        <v>19</v>
      </c>
      <c r="B29" s="130">
        <f>'9'!B27</f>
        <v>0</v>
      </c>
      <c r="C29" s="130">
        <f>'9'!C27</f>
        <v>0</v>
      </c>
      <c r="D29" s="140"/>
      <c r="E29" s="140"/>
      <c r="F29" s="140">
        <f t="shared" si="0"/>
        <v>0</v>
      </c>
      <c r="G29" s="140"/>
      <c r="H29" s="140"/>
      <c r="I29" s="140">
        <f t="shared" si="1"/>
        <v>0</v>
      </c>
      <c r="J29" s="140"/>
      <c r="K29" s="140"/>
      <c r="L29" s="140">
        <f t="shared" si="2"/>
        <v>0</v>
      </c>
      <c r="M29" s="140"/>
      <c r="N29" s="140"/>
      <c r="O29" s="140">
        <f t="shared" si="3"/>
        <v>0</v>
      </c>
      <c r="P29" s="140">
        <f t="shared" si="4"/>
        <v>0</v>
      </c>
      <c r="Q29" s="140">
        <f t="shared" si="5"/>
        <v>0</v>
      </c>
      <c r="R29" s="140">
        <f t="shared" si="6"/>
        <v>0</v>
      </c>
      <c r="S29" s="82"/>
    </row>
    <row r="30" spans="1:19" ht="17.100000000000001" customHeight="1" x14ac:dyDescent="0.25">
      <c r="A30" s="556">
        <v>20</v>
      </c>
      <c r="B30" s="130">
        <f>'9'!B28</f>
        <v>0</v>
      </c>
      <c r="C30" s="130">
        <f>'9'!C28</f>
        <v>0</v>
      </c>
      <c r="D30" s="140"/>
      <c r="E30" s="140"/>
      <c r="F30" s="140">
        <f t="shared" si="0"/>
        <v>0</v>
      </c>
      <c r="G30" s="140"/>
      <c r="H30" s="140"/>
      <c r="I30" s="140">
        <v>0</v>
      </c>
      <c r="J30" s="140"/>
      <c r="K30" s="140"/>
      <c r="L30" s="140">
        <v>0</v>
      </c>
      <c r="M30" s="140"/>
      <c r="N30" s="140"/>
      <c r="O30" s="140">
        <v>0</v>
      </c>
      <c r="P30" s="140">
        <f t="shared" si="4"/>
        <v>0</v>
      </c>
      <c r="Q30" s="140">
        <f t="shared" si="5"/>
        <v>0</v>
      </c>
      <c r="R30" s="140">
        <f t="shared" si="6"/>
        <v>0</v>
      </c>
      <c r="S30" s="82"/>
    </row>
    <row r="31" spans="1:19" ht="17.100000000000001" customHeight="1" x14ac:dyDescent="0.25">
      <c r="A31" s="556"/>
      <c r="B31" s="72"/>
      <c r="C31" s="72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82"/>
    </row>
    <row r="32" spans="1:19" ht="17.100000000000001" customHeight="1" x14ac:dyDescent="0.25">
      <c r="A32" s="556"/>
      <c r="B32" s="72"/>
      <c r="C32" s="72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82"/>
    </row>
    <row r="33" spans="1:19" ht="17.100000000000001" customHeight="1" x14ac:dyDescent="0.25">
      <c r="A33" s="556"/>
      <c r="B33" s="72"/>
      <c r="C33" s="72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82"/>
    </row>
    <row r="34" spans="1:19" ht="17.100000000000001" customHeight="1" x14ac:dyDescent="0.25">
      <c r="A34" s="556"/>
      <c r="B34" s="72"/>
      <c r="C34" s="72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82"/>
    </row>
    <row r="35" spans="1:19" ht="17.100000000000001" customHeight="1" x14ac:dyDescent="0.25">
      <c r="A35" s="556"/>
      <c r="B35" s="72"/>
      <c r="C35" s="72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82"/>
    </row>
    <row r="36" spans="1:19" ht="20.100000000000001" customHeight="1" x14ac:dyDescent="0.25">
      <c r="A36" s="134" t="s">
        <v>484</v>
      </c>
      <c r="B36" s="134"/>
      <c r="C36" s="529"/>
      <c r="D36" s="135">
        <f>SUM(D11:D35)</f>
        <v>0</v>
      </c>
      <c r="E36" s="135">
        <f t="shared" ref="E36:L36" si="7">SUM(E11:E35)</f>
        <v>0</v>
      </c>
      <c r="F36" s="135">
        <f t="shared" si="7"/>
        <v>0</v>
      </c>
      <c r="G36" s="135">
        <f t="shared" si="7"/>
        <v>0</v>
      </c>
      <c r="H36" s="135">
        <f t="shared" si="7"/>
        <v>0</v>
      </c>
      <c r="I36" s="135">
        <f t="shared" si="7"/>
        <v>0</v>
      </c>
      <c r="J36" s="135">
        <f t="shared" si="7"/>
        <v>0</v>
      </c>
      <c r="K36" s="135">
        <f t="shared" si="7"/>
        <v>0</v>
      </c>
      <c r="L36" s="135">
        <f t="shared" si="7"/>
        <v>0</v>
      </c>
      <c r="M36" s="135">
        <f>SUM(M11:M35)</f>
        <v>0</v>
      </c>
      <c r="N36" s="135">
        <f t="shared" ref="N36" si="8">SUM(N11:N35)</f>
        <v>0</v>
      </c>
      <c r="O36" s="135">
        <f t="shared" ref="O36" si="9">SUM(O11:O35)</f>
        <v>0</v>
      </c>
      <c r="P36" s="135">
        <f t="shared" ref="P36" si="10">SUM(P11:P35)</f>
        <v>0</v>
      </c>
      <c r="Q36" s="135">
        <f t="shared" ref="Q36" si="11">SUM(Q11:Q35)</f>
        <v>0</v>
      </c>
      <c r="R36" s="135">
        <f t="shared" ref="R36" si="12">SUM(R11:R35)</f>
        <v>0</v>
      </c>
    </row>
    <row r="37" spans="1:19" x14ac:dyDescent="0.25">
      <c r="C37" s="69"/>
      <c r="D37" s="69"/>
      <c r="E37" s="69"/>
      <c r="F37" s="69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</row>
    <row r="38" spans="1:19" s="727" customFormat="1" ht="12.75" x14ac:dyDescent="0.25">
      <c r="A38" s="727" t="s">
        <v>411</v>
      </c>
    </row>
    <row r="39" spans="1:19" s="727" customFormat="1" ht="12.75" x14ac:dyDescent="0.25">
      <c r="A39" s="727" t="s">
        <v>1131</v>
      </c>
    </row>
    <row r="40" spans="1:19" s="727" customFormat="1" ht="12.75" x14ac:dyDescent="0.25">
      <c r="A40" s="1007"/>
    </row>
  </sheetData>
  <mergeCells count="9">
    <mergeCell ref="A7:A9"/>
    <mergeCell ref="B7:B9"/>
    <mergeCell ref="C7:C9"/>
    <mergeCell ref="D7:R7"/>
    <mergeCell ref="D8:F8"/>
    <mergeCell ref="G8:I8"/>
    <mergeCell ref="J8:L8"/>
    <mergeCell ref="M8:O8"/>
    <mergeCell ref="P8:R8"/>
  </mergeCells>
  <pageMargins left="0.7" right="0.7" top="0.75" bottom="0.75" header="0.3" footer="0.3"/>
  <pageSetup paperSize="9" scale="60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0A794-BDAA-4099-8923-9F51754E79DC}">
  <sheetPr codeName="Sheet67">
    <tabColor rgb="FF92D050"/>
    <pageSetUpPr fitToPage="1"/>
  </sheetPr>
  <dimension ref="A1:M38"/>
  <sheetViews>
    <sheetView zoomScale="55" zoomScaleNormal="55" workbookViewId="0"/>
  </sheetViews>
  <sheetFormatPr defaultColWidth="14.28515625" defaultRowHeight="15" x14ac:dyDescent="0.25"/>
  <cols>
    <col min="1" max="1" width="5.7109375" style="70" customWidth="1"/>
    <col min="2" max="3" width="25.7109375" style="70" customWidth="1"/>
    <col min="4" max="12" width="15.7109375" style="70" customWidth="1"/>
    <col min="13" max="250" width="9.140625" style="70" customWidth="1"/>
    <col min="251" max="251" width="5.7109375" style="70" customWidth="1"/>
    <col min="252" max="253" width="21.7109375" style="70" customWidth="1"/>
    <col min="254" max="256" width="14.28515625" style="70"/>
    <col min="257" max="257" width="5.7109375" style="70" customWidth="1"/>
    <col min="258" max="259" width="25.7109375" style="70" customWidth="1"/>
    <col min="260" max="268" width="15.7109375" style="70" customWidth="1"/>
    <col min="269" max="506" width="9.140625" style="70" customWidth="1"/>
    <col min="507" max="507" width="5.7109375" style="70" customWidth="1"/>
    <col min="508" max="509" width="21.7109375" style="70" customWidth="1"/>
    <col min="510" max="512" width="14.28515625" style="70"/>
    <col min="513" max="513" width="5.7109375" style="70" customWidth="1"/>
    <col min="514" max="515" width="25.7109375" style="70" customWidth="1"/>
    <col min="516" max="524" width="15.7109375" style="70" customWidth="1"/>
    <col min="525" max="762" width="9.140625" style="70" customWidth="1"/>
    <col min="763" max="763" width="5.7109375" style="70" customWidth="1"/>
    <col min="764" max="765" width="21.7109375" style="70" customWidth="1"/>
    <col min="766" max="768" width="14.28515625" style="70"/>
    <col min="769" max="769" width="5.7109375" style="70" customWidth="1"/>
    <col min="770" max="771" width="25.7109375" style="70" customWidth="1"/>
    <col min="772" max="780" width="15.7109375" style="70" customWidth="1"/>
    <col min="781" max="1018" width="9.140625" style="70" customWidth="1"/>
    <col min="1019" max="1019" width="5.7109375" style="70" customWidth="1"/>
    <col min="1020" max="1021" width="21.7109375" style="70" customWidth="1"/>
    <col min="1022" max="1024" width="14.28515625" style="70"/>
    <col min="1025" max="1025" width="5.7109375" style="70" customWidth="1"/>
    <col min="1026" max="1027" width="25.7109375" style="70" customWidth="1"/>
    <col min="1028" max="1036" width="15.7109375" style="70" customWidth="1"/>
    <col min="1037" max="1274" width="9.140625" style="70" customWidth="1"/>
    <col min="1275" max="1275" width="5.7109375" style="70" customWidth="1"/>
    <col min="1276" max="1277" width="21.7109375" style="70" customWidth="1"/>
    <col min="1278" max="1280" width="14.28515625" style="70"/>
    <col min="1281" max="1281" width="5.7109375" style="70" customWidth="1"/>
    <col min="1282" max="1283" width="25.7109375" style="70" customWidth="1"/>
    <col min="1284" max="1292" width="15.7109375" style="70" customWidth="1"/>
    <col min="1293" max="1530" width="9.140625" style="70" customWidth="1"/>
    <col min="1531" max="1531" width="5.7109375" style="70" customWidth="1"/>
    <col min="1532" max="1533" width="21.7109375" style="70" customWidth="1"/>
    <col min="1534" max="1536" width="14.28515625" style="70"/>
    <col min="1537" max="1537" width="5.7109375" style="70" customWidth="1"/>
    <col min="1538" max="1539" width="25.7109375" style="70" customWidth="1"/>
    <col min="1540" max="1548" width="15.7109375" style="70" customWidth="1"/>
    <col min="1549" max="1786" width="9.140625" style="70" customWidth="1"/>
    <col min="1787" max="1787" width="5.7109375" style="70" customWidth="1"/>
    <col min="1788" max="1789" width="21.7109375" style="70" customWidth="1"/>
    <col min="1790" max="1792" width="14.28515625" style="70"/>
    <col min="1793" max="1793" width="5.7109375" style="70" customWidth="1"/>
    <col min="1794" max="1795" width="25.7109375" style="70" customWidth="1"/>
    <col min="1796" max="1804" width="15.7109375" style="70" customWidth="1"/>
    <col min="1805" max="2042" width="9.140625" style="70" customWidth="1"/>
    <col min="2043" max="2043" width="5.7109375" style="70" customWidth="1"/>
    <col min="2044" max="2045" width="21.7109375" style="70" customWidth="1"/>
    <col min="2046" max="2048" width="14.28515625" style="70"/>
    <col min="2049" max="2049" width="5.7109375" style="70" customWidth="1"/>
    <col min="2050" max="2051" width="25.7109375" style="70" customWidth="1"/>
    <col min="2052" max="2060" width="15.7109375" style="70" customWidth="1"/>
    <col min="2061" max="2298" width="9.140625" style="70" customWidth="1"/>
    <col min="2299" max="2299" width="5.7109375" style="70" customWidth="1"/>
    <col min="2300" max="2301" width="21.7109375" style="70" customWidth="1"/>
    <col min="2302" max="2304" width="14.28515625" style="70"/>
    <col min="2305" max="2305" width="5.7109375" style="70" customWidth="1"/>
    <col min="2306" max="2307" width="25.7109375" style="70" customWidth="1"/>
    <col min="2308" max="2316" width="15.7109375" style="70" customWidth="1"/>
    <col min="2317" max="2554" width="9.140625" style="70" customWidth="1"/>
    <col min="2555" max="2555" width="5.7109375" style="70" customWidth="1"/>
    <col min="2556" max="2557" width="21.7109375" style="70" customWidth="1"/>
    <col min="2558" max="2560" width="14.28515625" style="70"/>
    <col min="2561" max="2561" width="5.7109375" style="70" customWidth="1"/>
    <col min="2562" max="2563" width="25.7109375" style="70" customWidth="1"/>
    <col min="2564" max="2572" width="15.7109375" style="70" customWidth="1"/>
    <col min="2573" max="2810" width="9.140625" style="70" customWidth="1"/>
    <col min="2811" max="2811" width="5.7109375" style="70" customWidth="1"/>
    <col min="2812" max="2813" width="21.7109375" style="70" customWidth="1"/>
    <col min="2814" max="2816" width="14.28515625" style="70"/>
    <col min="2817" max="2817" width="5.7109375" style="70" customWidth="1"/>
    <col min="2818" max="2819" width="25.7109375" style="70" customWidth="1"/>
    <col min="2820" max="2828" width="15.7109375" style="70" customWidth="1"/>
    <col min="2829" max="3066" width="9.140625" style="70" customWidth="1"/>
    <col min="3067" max="3067" width="5.7109375" style="70" customWidth="1"/>
    <col min="3068" max="3069" width="21.7109375" style="70" customWidth="1"/>
    <col min="3070" max="3072" width="14.28515625" style="70"/>
    <col min="3073" max="3073" width="5.7109375" style="70" customWidth="1"/>
    <col min="3074" max="3075" width="25.7109375" style="70" customWidth="1"/>
    <col min="3076" max="3084" width="15.7109375" style="70" customWidth="1"/>
    <col min="3085" max="3322" width="9.140625" style="70" customWidth="1"/>
    <col min="3323" max="3323" width="5.7109375" style="70" customWidth="1"/>
    <col min="3324" max="3325" width="21.7109375" style="70" customWidth="1"/>
    <col min="3326" max="3328" width="14.28515625" style="70"/>
    <col min="3329" max="3329" width="5.7109375" style="70" customWidth="1"/>
    <col min="3330" max="3331" width="25.7109375" style="70" customWidth="1"/>
    <col min="3332" max="3340" width="15.7109375" style="70" customWidth="1"/>
    <col min="3341" max="3578" width="9.140625" style="70" customWidth="1"/>
    <col min="3579" max="3579" width="5.7109375" style="70" customWidth="1"/>
    <col min="3580" max="3581" width="21.7109375" style="70" customWidth="1"/>
    <col min="3582" max="3584" width="14.28515625" style="70"/>
    <col min="3585" max="3585" width="5.7109375" style="70" customWidth="1"/>
    <col min="3586" max="3587" width="25.7109375" style="70" customWidth="1"/>
    <col min="3588" max="3596" width="15.7109375" style="70" customWidth="1"/>
    <col min="3597" max="3834" width="9.140625" style="70" customWidth="1"/>
    <col min="3835" max="3835" width="5.7109375" style="70" customWidth="1"/>
    <col min="3836" max="3837" width="21.7109375" style="70" customWidth="1"/>
    <col min="3838" max="3840" width="14.28515625" style="70"/>
    <col min="3841" max="3841" width="5.7109375" style="70" customWidth="1"/>
    <col min="3842" max="3843" width="25.7109375" style="70" customWidth="1"/>
    <col min="3844" max="3852" width="15.7109375" style="70" customWidth="1"/>
    <col min="3853" max="4090" width="9.140625" style="70" customWidth="1"/>
    <col min="4091" max="4091" width="5.7109375" style="70" customWidth="1"/>
    <col min="4092" max="4093" width="21.7109375" style="70" customWidth="1"/>
    <col min="4094" max="4096" width="14.28515625" style="70"/>
    <col min="4097" max="4097" width="5.7109375" style="70" customWidth="1"/>
    <col min="4098" max="4099" width="25.7109375" style="70" customWidth="1"/>
    <col min="4100" max="4108" width="15.7109375" style="70" customWidth="1"/>
    <col min="4109" max="4346" width="9.140625" style="70" customWidth="1"/>
    <col min="4347" max="4347" width="5.7109375" style="70" customWidth="1"/>
    <col min="4348" max="4349" width="21.7109375" style="70" customWidth="1"/>
    <col min="4350" max="4352" width="14.28515625" style="70"/>
    <col min="4353" max="4353" width="5.7109375" style="70" customWidth="1"/>
    <col min="4354" max="4355" width="25.7109375" style="70" customWidth="1"/>
    <col min="4356" max="4364" width="15.7109375" style="70" customWidth="1"/>
    <col min="4365" max="4602" width="9.140625" style="70" customWidth="1"/>
    <col min="4603" max="4603" width="5.7109375" style="70" customWidth="1"/>
    <col min="4604" max="4605" width="21.7109375" style="70" customWidth="1"/>
    <col min="4606" max="4608" width="14.28515625" style="70"/>
    <col min="4609" max="4609" width="5.7109375" style="70" customWidth="1"/>
    <col min="4610" max="4611" width="25.7109375" style="70" customWidth="1"/>
    <col min="4612" max="4620" width="15.7109375" style="70" customWidth="1"/>
    <col min="4621" max="4858" width="9.140625" style="70" customWidth="1"/>
    <col min="4859" max="4859" width="5.7109375" style="70" customWidth="1"/>
    <col min="4860" max="4861" width="21.7109375" style="70" customWidth="1"/>
    <col min="4862" max="4864" width="14.28515625" style="70"/>
    <col min="4865" max="4865" width="5.7109375" style="70" customWidth="1"/>
    <col min="4866" max="4867" width="25.7109375" style="70" customWidth="1"/>
    <col min="4868" max="4876" width="15.7109375" style="70" customWidth="1"/>
    <col min="4877" max="5114" width="9.140625" style="70" customWidth="1"/>
    <col min="5115" max="5115" width="5.7109375" style="70" customWidth="1"/>
    <col min="5116" max="5117" width="21.7109375" style="70" customWidth="1"/>
    <col min="5118" max="5120" width="14.28515625" style="70"/>
    <col min="5121" max="5121" width="5.7109375" style="70" customWidth="1"/>
    <col min="5122" max="5123" width="25.7109375" style="70" customWidth="1"/>
    <col min="5124" max="5132" width="15.7109375" style="70" customWidth="1"/>
    <col min="5133" max="5370" width="9.140625" style="70" customWidth="1"/>
    <col min="5371" max="5371" width="5.7109375" style="70" customWidth="1"/>
    <col min="5372" max="5373" width="21.7109375" style="70" customWidth="1"/>
    <col min="5374" max="5376" width="14.28515625" style="70"/>
    <col min="5377" max="5377" width="5.7109375" style="70" customWidth="1"/>
    <col min="5378" max="5379" width="25.7109375" style="70" customWidth="1"/>
    <col min="5380" max="5388" width="15.7109375" style="70" customWidth="1"/>
    <col min="5389" max="5626" width="9.140625" style="70" customWidth="1"/>
    <col min="5627" max="5627" width="5.7109375" style="70" customWidth="1"/>
    <col min="5628" max="5629" width="21.7109375" style="70" customWidth="1"/>
    <col min="5630" max="5632" width="14.28515625" style="70"/>
    <col min="5633" max="5633" width="5.7109375" style="70" customWidth="1"/>
    <col min="5634" max="5635" width="25.7109375" style="70" customWidth="1"/>
    <col min="5636" max="5644" width="15.7109375" style="70" customWidth="1"/>
    <col min="5645" max="5882" width="9.140625" style="70" customWidth="1"/>
    <col min="5883" max="5883" width="5.7109375" style="70" customWidth="1"/>
    <col min="5884" max="5885" width="21.7109375" style="70" customWidth="1"/>
    <col min="5886" max="5888" width="14.28515625" style="70"/>
    <col min="5889" max="5889" width="5.7109375" style="70" customWidth="1"/>
    <col min="5890" max="5891" width="25.7109375" style="70" customWidth="1"/>
    <col min="5892" max="5900" width="15.7109375" style="70" customWidth="1"/>
    <col min="5901" max="6138" width="9.140625" style="70" customWidth="1"/>
    <col min="6139" max="6139" width="5.7109375" style="70" customWidth="1"/>
    <col min="6140" max="6141" width="21.7109375" style="70" customWidth="1"/>
    <col min="6142" max="6144" width="14.28515625" style="70"/>
    <col min="6145" max="6145" width="5.7109375" style="70" customWidth="1"/>
    <col min="6146" max="6147" width="25.7109375" style="70" customWidth="1"/>
    <col min="6148" max="6156" width="15.7109375" style="70" customWidth="1"/>
    <col min="6157" max="6394" width="9.140625" style="70" customWidth="1"/>
    <col min="6395" max="6395" width="5.7109375" style="70" customWidth="1"/>
    <col min="6396" max="6397" width="21.7109375" style="70" customWidth="1"/>
    <col min="6398" max="6400" width="14.28515625" style="70"/>
    <col min="6401" max="6401" width="5.7109375" style="70" customWidth="1"/>
    <col min="6402" max="6403" width="25.7109375" style="70" customWidth="1"/>
    <col min="6404" max="6412" width="15.7109375" style="70" customWidth="1"/>
    <col min="6413" max="6650" width="9.140625" style="70" customWidth="1"/>
    <col min="6651" max="6651" width="5.7109375" style="70" customWidth="1"/>
    <col min="6652" max="6653" width="21.7109375" style="70" customWidth="1"/>
    <col min="6654" max="6656" width="14.28515625" style="70"/>
    <col min="6657" max="6657" width="5.7109375" style="70" customWidth="1"/>
    <col min="6658" max="6659" width="25.7109375" style="70" customWidth="1"/>
    <col min="6660" max="6668" width="15.7109375" style="70" customWidth="1"/>
    <col min="6669" max="6906" width="9.140625" style="70" customWidth="1"/>
    <col min="6907" max="6907" width="5.7109375" style="70" customWidth="1"/>
    <col min="6908" max="6909" width="21.7109375" style="70" customWidth="1"/>
    <col min="6910" max="6912" width="14.28515625" style="70"/>
    <col min="6913" max="6913" width="5.7109375" style="70" customWidth="1"/>
    <col min="6914" max="6915" width="25.7109375" style="70" customWidth="1"/>
    <col min="6916" max="6924" width="15.7109375" style="70" customWidth="1"/>
    <col min="6925" max="7162" width="9.140625" style="70" customWidth="1"/>
    <col min="7163" max="7163" width="5.7109375" style="70" customWidth="1"/>
    <col min="7164" max="7165" width="21.7109375" style="70" customWidth="1"/>
    <col min="7166" max="7168" width="14.28515625" style="70"/>
    <col min="7169" max="7169" width="5.7109375" style="70" customWidth="1"/>
    <col min="7170" max="7171" width="25.7109375" style="70" customWidth="1"/>
    <col min="7172" max="7180" width="15.7109375" style="70" customWidth="1"/>
    <col min="7181" max="7418" width="9.140625" style="70" customWidth="1"/>
    <col min="7419" max="7419" width="5.7109375" style="70" customWidth="1"/>
    <col min="7420" max="7421" width="21.7109375" style="70" customWidth="1"/>
    <col min="7422" max="7424" width="14.28515625" style="70"/>
    <col min="7425" max="7425" width="5.7109375" style="70" customWidth="1"/>
    <col min="7426" max="7427" width="25.7109375" style="70" customWidth="1"/>
    <col min="7428" max="7436" width="15.7109375" style="70" customWidth="1"/>
    <col min="7437" max="7674" width="9.140625" style="70" customWidth="1"/>
    <col min="7675" max="7675" width="5.7109375" style="70" customWidth="1"/>
    <col min="7676" max="7677" width="21.7109375" style="70" customWidth="1"/>
    <col min="7678" max="7680" width="14.28515625" style="70"/>
    <col min="7681" max="7681" width="5.7109375" style="70" customWidth="1"/>
    <col min="7682" max="7683" width="25.7109375" style="70" customWidth="1"/>
    <col min="7684" max="7692" width="15.7109375" style="70" customWidth="1"/>
    <col min="7693" max="7930" width="9.140625" style="70" customWidth="1"/>
    <col min="7931" max="7931" width="5.7109375" style="70" customWidth="1"/>
    <col min="7932" max="7933" width="21.7109375" style="70" customWidth="1"/>
    <col min="7934" max="7936" width="14.28515625" style="70"/>
    <col min="7937" max="7937" width="5.7109375" style="70" customWidth="1"/>
    <col min="7938" max="7939" width="25.7109375" style="70" customWidth="1"/>
    <col min="7940" max="7948" width="15.7109375" style="70" customWidth="1"/>
    <col min="7949" max="8186" width="9.140625" style="70" customWidth="1"/>
    <col min="8187" max="8187" width="5.7109375" style="70" customWidth="1"/>
    <col min="8188" max="8189" width="21.7109375" style="70" customWidth="1"/>
    <col min="8190" max="8192" width="14.28515625" style="70"/>
    <col min="8193" max="8193" width="5.7109375" style="70" customWidth="1"/>
    <col min="8194" max="8195" width="25.7109375" style="70" customWidth="1"/>
    <col min="8196" max="8204" width="15.7109375" style="70" customWidth="1"/>
    <col min="8205" max="8442" width="9.140625" style="70" customWidth="1"/>
    <col min="8443" max="8443" width="5.7109375" style="70" customWidth="1"/>
    <col min="8444" max="8445" width="21.7109375" style="70" customWidth="1"/>
    <col min="8446" max="8448" width="14.28515625" style="70"/>
    <col min="8449" max="8449" width="5.7109375" style="70" customWidth="1"/>
    <col min="8450" max="8451" width="25.7109375" style="70" customWidth="1"/>
    <col min="8452" max="8460" width="15.7109375" style="70" customWidth="1"/>
    <col min="8461" max="8698" width="9.140625" style="70" customWidth="1"/>
    <col min="8699" max="8699" width="5.7109375" style="70" customWidth="1"/>
    <col min="8700" max="8701" width="21.7109375" style="70" customWidth="1"/>
    <col min="8702" max="8704" width="14.28515625" style="70"/>
    <col min="8705" max="8705" width="5.7109375" style="70" customWidth="1"/>
    <col min="8706" max="8707" width="25.7109375" style="70" customWidth="1"/>
    <col min="8708" max="8716" width="15.7109375" style="70" customWidth="1"/>
    <col min="8717" max="8954" width="9.140625" style="70" customWidth="1"/>
    <col min="8955" max="8955" width="5.7109375" style="70" customWidth="1"/>
    <col min="8956" max="8957" width="21.7109375" style="70" customWidth="1"/>
    <col min="8958" max="8960" width="14.28515625" style="70"/>
    <col min="8961" max="8961" width="5.7109375" style="70" customWidth="1"/>
    <col min="8962" max="8963" width="25.7109375" style="70" customWidth="1"/>
    <col min="8964" max="8972" width="15.7109375" style="70" customWidth="1"/>
    <col min="8973" max="9210" width="9.140625" style="70" customWidth="1"/>
    <col min="9211" max="9211" width="5.7109375" style="70" customWidth="1"/>
    <col min="9212" max="9213" width="21.7109375" style="70" customWidth="1"/>
    <col min="9214" max="9216" width="14.28515625" style="70"/>
    <col min="9217" max="9217" width="5.7109375" style="70" customWidth="1"/>
    <col min="9218" max="9219" width="25.7109375" style="70" customWidth="1"/>
    <col min="9220" max="9228" width="15.7109375" style="70" customWidth="1"/>
    <col min="9229" max="9466" width="9.140625" style="70" customWidth="1"/>
    <col min="9467" max="9467" width="5.7109375" style="70" customWidth="1"/>
    <col min="9468" max="9469" width="21.7109375" style="70" customWidth="1"/>
    <col min="9470" max="9472" width="14.28515625" style="70"/>
    <col min="9473" max="9473" width="5.7109375" style="70" customWidth="1"/>
    <col min="9474" max="9475" width="25.7109375" style="70" customWidth="1"/>
    <col min="9476" max="9484" width="15.7109375" style="70" customWidth="1"/>
    <col min="9485" max="9722" width="9.140625" style="70" customWidth="1"/>
    <col min="9723" max="9723" width="5.7109375" style="70" customWidth="1"/>
    <col min="9724" max="9725" width="21.7109375" style="70" customWidth="1"/>
    <col min="9726" max="9728" width="14.28515625" style="70"/>
    <col min="9729" max="9729" width="5.7109375" style="70" customWidth="1"/>
    <col min="9730" max="9731" width="25.7109375" style="70" customWidth="1"/>
    <col min="9732" max="9740" width="15.7109375" style="70" customWidth="1"/>
    <col min="9741" max="9978" width="9.140625" style="70" customWidth="1"/>
    <col min="9979" max="9979" width="5.7109375" style="70" customWidth="1"/>
    <col min="9980" max="9981" width="21.7109375" style="70" customWidth="1"/>
    <col min="9982" max="9984" width="14.28515625" style="70"/>
    <col min="9985" max="9985" width="5.7109375" style="70" customWidth="1"/>
    <col min="9986" max="9987" width="25.7109375" style="70" customWidth="1"/>
    <col min="9988" max="9996" width="15.7109375" style="70" customWidth="1"/>
    <col min="9997" max="10234" width="9.140625" style="70" customWidth="1"/>
    <col min="10235" max="10235" width="5.7109375" style="70" customWidth="1"/>
    <col min="10236" max="10237" width="21.7109375" style="70" customWidth="1"/>
    <col min="10238" max="10240" width="14.28515625" style="70"/>
    <col min="10241" max="10241" width="5.7109375" style="70" customWidth="1"/>
    <col min="10242" max="10243" width="25.7109375" style="70" customWidth="1"/>
    <col min="10244" max="10252" width="15.7109375" style="70" customWidth="1"/>
    <col min="10253" max="10490" width="9.140625" style="70" customWidth="1"/>
    <col min="10491" max="10491" width="5.7109375" style="70" customWidth="1"/>
    <col min="10492" max="10493" width="21.7109375" style="70" customWidth="1"/>
    <col min="10494" max="10496" width="14.28515625" style="70"/>
    <col min="10497" max="10497" width="5.7109375" style="70" customWidth="1"/>
    <col min="10498" max="10499" width="25.7109375" style="70" customWidth="1"/>
    <col min="10500" max="10508" width="15.7109375" style="70" customWidth="1"/>
    <col min="10509" max="10746" width="9.140625" style="70" customWidth="1"/>
    <col min="10747" max="10747" width="5.7109375" style="70" customWidth="1"/>
    <col min="10748" max="10749" width="21.7109375" style="70" customWidth="1"/>
    <col min="10750" max="10752" width="14.28515625" style="70"/>
    <col min="10753" max="10753" width="5.7109375" style="70" customWidth="1"/>
    <col min="10754" max="10755" width="25.7109375" style="70" customWidth="1"/>
    <col min="10756" max="10764" width="15.7109375" style="70" customWidth="1"/>
    <col min="10765" max="11002" width="9.140625" style="70" customWidth="1"/>
    <col min="11003" max="11003" width="5.7109375" style="70" customWidth="1"/>
    <col min="11004" max="11005" width="21.7109375" style="70" customWidth="1"/>
    <col min="11006" max="11008" width="14.28515625" style="70"/>
    <col min="11009" max="11009" width="5.7109375" style="70" customWidth="1"/>
    <col min="11010" max="11011" width="25.7109375" style="70" customWidth="1"/>
    <col min="11012" max="11020" width="15.7109375" style="70" customWidth="1"/>
    <col min="11021" max="11258" width="9.140625" style="70" customWidth="1"/>
    <col min="11259" max="11259" width="5.7109375" style="70" customWidth="1"/>
    <col min="11260" max="11261" width="21.7109375" style="70" customWidth="1"/>
    <col min="11262" max="11264" width="14.28515625" style="70"/>
    <col min="11265" max="11265" width="5.7109375" style="70" customWidth="1"/>
    <col min="11266" max="11267" width="25.7109375" style="70" customWidth="1"/>
    <col min="11268" max="11276" width="15.7109375" style="70" customWidth="1"/>
    <col min="11277" max="11514" width="9.140625" style="70" customWidth="1"/>
    <col min="11515" max="11515" width="5.7109375" style="70" customWidth="1"/>
    <col min="11516" max="11517" width="21.7109375" style="70" customWidth="1"/>
    <col min="11518" max="11520" width="14.28515625" style="70"/>
    <col min="11521" max="11521" width="5.7109375" style="70" customWidth="1"/>
    <col min="11522" max="11523" width="25.7109375" style="70" customWidth="1"/>
    <col min="11524" max="11532" width="15.7109375" style="70" customWidth="1"/>
    <col min="11533" max="11770" width="9.140625" style="70" customWidth="1"/>
    <col min="11771" max="11771" width="5.7109375" style="70" customWidth="1"/>
    <col min="11772" max="11773" width="21.7109375" style="70" customWidth="1"/>
    <col min="11774" max="11776" width="14.28515625" style="70"/>
    <col min="11777" max="11777" width="5.7109375" style="70" customWidth="1"/>
    <col min="11778" max="11779" width="25.7109375" style="70" customWidth="1"/>
    <col min="11780" max="11788" width="15.7109375" style="70" customWidth="1"/>
    <col min="11789" max="12026" width="9.140625" style="70" customWidth="1"/>
    <col min="12027" max="12027" width="5.7109375" style="70" customWidth="1"/>
    <col min="12028" max="12029" width="21.7109375" style="70" customWidth="1"/>
    <col min="12030" max="12032" width="14.28515625" style="70"/>
    <col min="12033" max="12033" width="5.7109375" style="70" customWidth="1"/>
    <col min="12034" max="12035" width="25.7109375" style="70" customWidth="1"/>
    <col min="12036" max="12044" width="15.7109375" style="70" customWidth="1"/>
    <col min="12045" max="12282" width="9.140625" style="70" customWidth="1"/>
    <col min="12283" max="12283" width="5.7109375" style="70" customWidth="1"/>
    <col min="12284" max="12285" width="21.7109375" style="70" customWidth="1"/>
    <col min="12286" max="12288" width="14.28515625" style="70"/>
    <col min="12289" max="12289" width="5.7109375" style="70" customWidth="1"/>
    <col min="12290" max="12291" width="25.7109375" style="70" customWidth="1"/>
    <col min="12292" max="12300" width="15.7109375" style="70" customWidth="1"/>
    <col min="12301" max="12538" width="9.140625" style="70" customWidth="1"/>
    <col min="12539" max="12539" width="5.7109375" style="70" customWidth="1"/>
    <col min="12540" max="12541" width="21.7109375" style="70" customWidth="1"/>
    <col min="12542" max="12544" width="14.28515625" style="70"/>
    <col min="12545" max="12545" width="5.7109375" style="70" customWidth="1"/>
    <col min="12546" max="12547" width="25.7109375" style="70" customWidth="1"/>
    <col min="12548" max="12556" width="15.7109375" style="70" customWidth="1"/>
    <col min="12557" max="12794" width="9.140625" style="70" customWidth="1"/>
    <col min="12795" max="12795" width="5.7109375" style="70" customWidth="1"/>
    <col min="12796" max="12797" width="21.7109375" style="70" customWidth="1"/>
    <col min="12798" max="12800" width="14.28515625" style="70"/>
    <col min="12801" max="12801" width="5.7109375" style="70" customWidth="1"/>
    <col min="12802" max="12803" width="25.7109375" style="70" customWidth="1"/>
    <col min="12804" max="12812" width="15.7109375" style="70" customWidth="1"/>
    <col min="12813" max="13050" width="9.140625" style="70" customWidth="1"/>
    <col min="13051" max="13051" width="5.7109375" style="70" customWidth="1"/>
    <col min="13052" max="13053" width="21.7109375" style="70" customWidth="1"/>
    <col min="13054" max="13056" width="14.28515625" style="70"/>
    <col min="13057" max="13057" width="5.7109375" style="70" customWidth="1"/>
    <col min="13058" max="13059" width="25.7109375" style="70" customWidth="1"/>
    <col min="13060" max="13068" width="15.7109375" style="70" customWidth="1"/>
    <col min="13069" max="13306" width="9.140625" style="70" customWidth="1"/>
    <col min="13307" max="13307" width="5.7109375" style="70" customWidth="1"/>
    <col min="13308" max="13309" width="21.7109375" style="70" customWidth="1"/>
    <col min="13310" max="13312" width="14.28515625" style="70"/>
    <col min="13313" max="13313" width="5.7109375" style="70" customWidth="1"/>
    <col min="13314" max="13315" width="25.7109375" style="70" customWidth="1"/>
    <col min="13316" max="13324" width="15.7109375" style="70" customWidth="1"/>
    <col min="13325" max="13562" width="9.140625" style="70" customWidth="1"/>
    <col min="13563" max="13563" width="5.7109375" style="70" customWidth="1"/>
    <col min="13564" max="13565" width="21.7109375" style="70" customWidth="1"/>
    <col min="13566" max="13568" width="14.28515625" style="70"/>
    <col min="13569" max="13569" width="5.7109375" style="70" customWidth="1"/>
    <col min="13570" max="13571" width="25.7109375" style="70" customWidth="1"/>
    <col min="13572" max="13580" width="15.7109375" style="70" customWidth="1"/>
    <col min="13581" max="13818" width="9.140625" style="70" customWidth="1"/>
    <col min="13819" max="13819" width="5.7109375" style="70" customWidth="1"/>
    <col min="13820" max="13821" width="21.7109375" style="70" customWidth="1"/>
    <col min="13822" max="13824" width="14.28515625" style="70"/>
    <col min="13825" max="13825" width="5.7109375" style="70" customWidth="1"/>
    <col min="13826" max="13827" width="25.7109375" style="70" customWidth="1"/>
    <col min="13828" max="13836" width="15.7109375" style="70" customWidth="1"/>
    <col min="13837" max="14074" width="9.140625" style="70" customWidth="1"/>
    <col min="14075" max="14075" width="5.7109375" style="70" customWidth="1"/>
    <col min="14076" max="14077" width="21.7109375" style="70" customWidth="1"/>
    <col min="14078" max="14080" width="14.28515625" style="70"/>
    <col min="14081" max="14081" width="5.7109375" style="70" customWidth="1"/>
    <col min="14082" max="14083" width="25.7109375" style="70" customWidth="1"/>
    <col min="14084" max="14092" width="15.7109375" style="70" customWidth="1"/>
    <col min="14093" max="14330" width="9.140625" style="70" customWidth="1"/>
    <col min="14331" max="14331" width="5.7109375" style="70" customWidth="1"/>
    <col min="14332" max="14333" width="21.7109375" style="70" customWidth="1"/>
    <col min="14334" max="14336" width="14.28515625" style="70"/>
    <col min="14337" max="14337" width="5.7109375" style="70" customWidth="1"/>
    <col min="14338" max="14339" width="25.7109375" style="70" customWidth="1"/>
    <col min="14340" max="14348" width="15.7109375" style="70" customWidth="1"/>
    <col min="14349" max="14586" width="9.140625" style="70" customWidth="1"/>
    <col min="14587" max="14587" width="5.7109375" style="70" customWidth="1"/>
    <col min="14588" max="14589" width="21.7109375" style="70" customWidth="1"/>
    <col min="14590" max="14592" width="14.28515625" style="70"/>
    <col min="14593" max="14593" width="5.7109375" style="70" customWidth="1"/>
    <col min="14594" max="14595" width="25.7109375" style="70" customWidth="1"/>
    <col min="14596" max="14604" width="15.7109375" style="70" customWidth="1"/>
    <col min="14605" max="14842" width="9.140625" style="70" customWidth="1"/>
    <col min="14843" max="14843" width="5.7109375" style="70" customWidth="1"/>
    <col min="14844" max="14845" width="21.7109375" style="70" customWidth="1"/>
    <col min="14846" max="14848" width="14.28515625" style="70"/>
    <col min="14849" max="14849" width="5.7109375" style="70" customWidth="1"/>
    <col min="14850" max="14851" width="25.7109375" style="70" customWidth="1"/>
    <col min="14852" max="14860" width="15.7109375" style="70" customWidth="1"/>
    <col min="14861" max="15098" width="9.140625" style="70" customWidth="1"/>
    <col min="15099" max="15099" width="5.7109375" style="70" customWidth="1"/>
    <col min="15100" max="15101" width="21.7109375" style="70" customWidth="1"/>
    <col min="15102" max="15104" width="14.28515625" style="70"/>
    <col min="15105" max="15105" width="5.7109375" style="70" customWidth="1"/>
    <col min="15106" max="15107" width="25.7109375" style="70" customWidth="1"/>
    <col min="15108" max="15116" width="15.7109375" style="70" customWidth="1"/>
    <col min="15117" max="15354" width="9.140625" style="70" customWidth="1"/>
    <col min="15355" max="15355" width="5.7109375" style="70" customWidth="1"/>
    <col min="15356" max="15357" width="21.7109375" style="70" customWidth="1"/>
    <col min="15358" max="15360" width="14.28515625" style="70"/>
    <col min="15361" max="15361" width="5.7109375" style="70" customWidth="1"/>
    <col min="15362" max="15363" width="25.7109375" style="70" customWidth="1"/>
    <col min="15364" max="15372" width="15.7109375" style="70" customWidth="1"/>
    <col min="15373" max="15610" width="9.140625" style="70" customWidth="1"/>
    <col min="15611" max="15611" width="5.7109375" style="70" customWidth="1"/>
    <col min="15612" max="15613" width="21.7109375" style="70" customWidth="1"/>
    <col min="15614" max="15616" width="14.28515625" style="70"/>
    <col min="15617" max="15617" width="5.7109375" style="70" customWidth="1"/>
    <col min="15618" max="15619" width="25.7109375" style="70" customWidth="1"/>
    <col min="15620" max="15628" width="15.7109375" style="70" customWidth="1"/>
    <col min="15629" max="15866" width="9.140625" style="70" customWidth="1"/>
    <col min="15867" max="15867" width="5.7109375" style="70" customWidth="1"/>
    <col min="15868" max="15869" width="21.7109375" style="70" customWidth="1"/>
    <col min="15870" max="15872" width="14.28515625" style="70"/>
    <col min="15873" max="15873" width="5.7109375" style="70" customWidth="1"/>
    <col min="15874" max="15875" width="25.7109375" style="70" customWidth="1"/>
    <col min="15876" max="15884" width="15.7109375" style="70" customWidth="1"/>
    <col min="15885" max="16122" width="9.140625" style="70" customWidth="1"/>
    <col min="16123" max="16123" width="5.7109375" style="70" customWidth="1"/>
    <col min="16124" max="16125" width="21.7109375" style="70" customWidth="1"/>
    <col min="16126" max="16128" width="14.28515625" style="70"/>
    <col min="16129" max="16129" width="5.7109375" style="70" customWidth="1"/>
    <col min="16130" max="16131" width="25.7109375" style="70" customWidth="1"/>
    <col min="16132" max="16140" width="15.7109375" style="70" customWidth="1"/>
    <col min="16141" max="16378" width="9.140625" style="70" customWidth="1"/>
    <col min="16379" max="16379" width="5.7109375" style="70" customWidth="1"/>
    <col min="16380" max="16381" width="21.7109375" style="70" customWidth="1"/>
    <col min="16382" max="16384" width="14.28515625" style="70"/>
  </cols>
  <sheetData>
    <row r="1" spans="1:13" ht="15.75" x14ac:dyDescent="0.25">
      <c r="A1" s="289" t="s">
        <v>985</v>
      </c>
      <c r="B1" s="69"/>
      <c r="C1" s="133"/>
    </row>
    <row r="2" spans="1:13" x14ac:dyDescent="0.25">
      <c r="A2" s="127" t="s">
        <v>316</v>
      </c>
      <c r="B2" s="127"/>
    </row>
    <row r="3" spans="1:13" ht="15.75" x14ac:dyDescent="0.25">
      <c r="A3" s="586" t="s">
        <v>931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</row>
    <row r="4" spans="1:13" ht="15.75" x14ac:dyDescent="0.25">
      <c r="A4" s="222"/>
      <c r="B4" s="587"/>
      <c r="C4" s="222"/>
      <c r="D4" s="222"/>
      <c r="E4" s="222"/>
      <c r="F4" s="587" t="str">
        <f>'1'!$E$5</f>
        <v>KABUPATEN/KOTA</v>
      </c>
      <c r="G4" s="588" t="str">
        <f>'1'!$F$5</f>
        <v>….......</v>
      </c>
      <c r="H4" s="222"/>
      <c r="I4" s="222"/>
      <c r="J4" s="585"/>
      <c r="K4" s="585"/>
      <c r="L4" s="585"/>
    </row>
    <row r="5" spans="1:13" ht="15.75" x14ac:dyDescent="0.25">
      <c r="A5" s="222"/>
      <c r="B5" s="587"/>
      <c r="C5" s="587"/>
      <c r="D5" s="222"/>
      <c r="E5" s="222"/>
      <c r="F5" s="587" t="str">
        <f>'1'!$E$6</f>
        <v>TAHUN</v>
      </c>
      <c r="G5" s="588" t="str">
        <f>'1'!$F$6</f>
        <v>….......</v>
      </c>
      <c r="H5" s="222"/>
      <c r="I5" s="222"/>
      <c r="J5" s="585"/>
      <c r="K5" s="585"/>
      <c r="L5" s="585"/>
    </row>
    <row r="6" spans="1:13" ht="15.75" thickBot="1" x14ac:dyDescent="0.3"/>
    <row r="7" spans="1:13" ht="22.5" customHeight="1" x14ac:dyDescent="0.25">
      <c r="A7" s="1096" t="s">
        <v>2</v>
      </c>
      <c r="B7" s="1096" t="s">
        <v>254</v>
      </c>
      <c r="C7" s="1096" t="s">
        <v>409</v>
      </c>
      <c r="D7" s="1130" t="s">
        <v>1145</v>
      </c>
      <c r="E7" s="1116"/>
      <c r="F7" s="1115"/>
      <c r="G7" s="1153" t="s">
        <v>723</v>
      </c>
      <c r="H7" s="1154"/>
      <c r="I7" s="1154"/>
      <c r="J7" s="1154"/>
      <c r="K7" s="1154"/>
      <c r="L7" s="1155"/>
    </row>
    <row r="8" spans="1:13" ht="40.5" customHeight="1" x14ac:dyDescent="0.25">
      <c r="A8" s="1070"/>
      <c r="B8" s="1070"/>
      <c r="C8" s="1070"/>
      <c r="D8" s="1079"/>
      <c r="E8" s="1272"/>
      <c r="F8" s="1131"/>
      <c r="G8" s="1152" t="s">
        <v>546</v>
      </c>
      <c r="H8" s="1152"/>
      <c r="I8" s="1152" t="s">
        <v>547</v>
      </c>
      <c r="J8" s="1152"/>
      <c r="K8" s="1156" t="s">
        <v>548</v>
      </c>
      <c r="L8" s="1156"/>
    </row>
    <row r="9" spans="1:13" ht="32.25" customHeight="1" x14ac:dyDescent="0.25">
      <c r="A9" s="1070"/>
      <c r="B9" s="1070"/>
      <c r="C9" s="1070"/>
      <c r="D9" s="763" t="s">
        <v>546</v>
      </c>
      <c r="E9" s="763" t="s">
        <v>547</v>
      </c>
      <c r="F9" s="763" t="s">
        <v>548</v>
      </c>
      <c r="G9" s="760" t="s">
        <v>256</v>
      </c>
      <c r="H9" s="760" t="s">
        <v>27</v>
      </c>
      <c r="I9" s="760" t="s">
        <v>256</v>
      </c>
      <c r="J9" s="760" t="s">
        <v>27</v>
      </c>
      <c r="K9" s="760" t="s">
        <v>256</v>
      </c>
      <c r="L9" s="760" t="s">
        <v>27</v>
      </c>
    </row>
    <row r="10" spans="1:13" s="908" customFormat="1" ht="12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06">
        <v>12</v>
      </c>
      <c r="M10" s="915"/>
    </row>
    <row r="11" spans="1:13" ht="19.5" customHeight="1" x14ac:dyDescent="0.25">
      <c r="A11" s="560">
        <v>1</v>
      </c>
      <c r="B11" s="130">
        <f>'9'!B9</f>
        <v>0</v>
      </c>
      <c r="C11" s="130">
        <f>'9'!C9</f>
        <v>0</v>
      </c>
      <c r="D11" s="345"/>
      <c r="E11" s="345"/>
      <c r="F11" s="345">
        <f>SUM(D11:E11)</f>
        <v>0</v>
      </c>
      <c r="G11" s="345"/>
      <c r="H11" s="352" t="e">
        <f>G11/D11*100</f>
        <v>#DIV/0!</v>
      </c>
      <c r="I11" s="345"/>
      <c r="J11" s="352" t="e">
        <f>I11/E11*100</f>
        <v>#DIV/0!</v>
      </c>
      <c r="K11" s="345">
        <f>SUM(G11,I11)</f>
        <v>0</v>
      </c>
      <c r="L11" s="352" t="e">
        <f>K11/F11*100</f>
        <v>#DIV/0!</v>
      </c>
    </row>
    <row r="12" spans="1:13" ht="20.100000000000001" customHeight="1" x14ac:dyDescent="0.25">
      <c r="A12" s="556">
        <v>2</v>
      </c>
      <c r="B12" s="130">
        <f>'9'!B10</f>
        <v>0</v>
      </c>
      <c r="C12" s="130">
        <f>'9'!C10</f>
        <v>0</v>
      </c>
      <c r="D12" s="315"/>
      <c r="E12" s="315"/>
      <c r="F12" s="315">
        <f t="shared" ref="F12:F30" si="0">SUM(D12:E12)</f>
        <v>0</v>
      </c>
      <c r="G12" s="315"/>
      <c r="H12" s="353" t="e">
        <f>G12/D12*100</f>
        <v>#DIV/0!</v>
      </c>
      <c r="I12" s="315"/>
      <c r="J12" s="353" t="e">
        <f t="shared" ref="J12:J30" si="1">I12/E12*100</f>
        <v>#DIV/0!</v>
      </c>
      <c r="K12" s="315">
        <f t="shared" ref="K12:K30" si="2">SUM(G12,I12)</f>
        <v>0</v>
      </c>
      <c r="L12" s="353" t="e">
        <f t="shared" ref="L12:L30" si="3">K12/F12*100</f>
        <v>#DIV/0!</v>
      </c>
    </row>
    <row r="13" spans="1:13" ht="19.5" customHeight="1" x14ac:dyDescent="0.25">
      <c r="A13" s="556">
        <v>3</v>
      </c>
      <c r="B13" s="130">
        <f>'9'!B11</f>
        <v>0</v>
      </c>
      <c r="C13" s="130">
        <f>'9'!C11</f>
        <v>0</v>
      </c>
      <c r="D13" s="315"/>
      <c r="E13" s="315"/>
      <c r="F13" s="315">
        <f t="shared" si="0"/>
        <v>0</v>
      </c>
      <c r="G13" s="315"/>
      <c r="H13" s="353" t="e">
        <f t="shared" ref="H13:H30" si="4">G13/D13*100</f>
        <v>#DIV/0!</v>
      </c>
      <c r="I13" s="315"/>
      <c r="J13" s="353" t="e">
        <f t="shared" si="1"/>
        <v>#DIV/0!</v>
      </c>
      <c r="K13" s="315">
        <f t="shared" si="2"/>
        <v>0</v>
      </c>
      <c r="L13" s="353" t="e">
        <f t="shared" si="3"/>
        <v>#DIV/0!</v>
      </c>
    </row>
    <row r="14" spans="1:13" ht="20.100000000000001" customHeight="1" x14ac:dyDescent="0.25">
      <c r="A14" s="556">
        <v>4</v>
      </c>
      <c r="B14" s="130">
        <f>'9'!B12</f>
        <v>0</v>
      </c>
      <c r="C14" s="130">
        <f>'9'!C12</f>
        <v>0</v>
      </c>
      <c r="D14" s="315"/>
      <c r="E14" s="315"/>
      <c r="F14" s="315">
        <f t="shared" si="0"/>
        <v>0</v>
      </c>
      <c r="G14" s="315"/>
      <c r="H14" s="353" t="e">
        <f t="shared" si="4"/>
        <v>#DIV/0!</v>
      </c>
      <c r="I14" s="315"/>
      <c r="J14" s="353" t="e">
        <f t="shared" si="1"/>
        <v>#DIV/0!</v>
      </c>
      <c r="K14" s="315">
        <f t="shared" si="2"/>
        <v>0</v>
      </c>
      <c r="L14" s="353" t="e">
        <f t="shared" si="3"/>
        <v>#DIV/0!</v>
      </c>
    </row>
    <row r="15" spans="1:13" ht="20.100000000000001" customHeight="1" x14ac:dyDescent="0.25">
      <c r="A15" s="556">
        <v>5</v>
      </c>
      <c r="B15" s="130">
        <f>'9'!B13</f>
        <v>0</v>
      </c>
      <c r="C15" s="130">
        <f>'9'!C13</f>
        <v>0</v>
      </c>
      <c r="D15" s="315"/>
      <c r="E15" s="315"/>
      <c r="F15" s="315">
        <f t="shared" si="0"/>
        <v>0</v>
      </c>
      <c r="G15" s="315"/>
      <c r="H15" s="353" t="e">
        <f t="shared" si="4"/>
        <v>#DIV/0!</v>
      </c>
      <c r="I15" s="315"/>
      <c r="J15" s="353" t="e">
        <f t="shared" si="1"/>
        <v>#DIV/0!</v>
      </c>
      <c r="K15" s="315">
        <f t="shared" si="2"/>
        <v>0</v>
      </c>
      <c r="L15" s="353" t="e">
        <f t="shared" si="3"/>
        <v>#DIV/0!</v>
      </c>
    </row>
    <row r="16" spans="1:13" ht="20.100000000000001" customHeight="1" x14ac:dyDescent="0.25">
      <c r="A16" s="556">
        <v>6</v>
      </c>
      <c r="B16" s="130">
        <f>'9'!B14</f>
        <v>0</v>
      </c>
      <c r="C16" s="130">
        <f>'9'!C14</f>
        <v>0</v>
      </c>
      <c r="D16" s="315"/>
      <c r="E16" s="315"/>
      <c r="F16" s="315">
        <f t="shared" si="0"/>
        <v>0</v>
      </c>
      <c r="G16" s="315"/>
      <c r="H16" s="353" t="e">
        <f t="shared" si="4"/>
        <v>#DIV/0!</v>
      </c>
      <c r="I16" s="315"/>
      <c r="J16" s="353" t="e">
        <f t="shared" si="1"/>
        <v>#DIV/0!</v>
      </c>
      <c r="K16" s="315">
        <f t="shared" si="2"/>
        <v>0</v>
      </c>
      <c r="L16" s="353" t="e">
        <f t="shared" si="3"/>
        <v>#DIV/0!</v>
      </c>
    </row>
    <row r="17" spans="1:12" ht="20.100000000000001" customHeight="1" x14ac:dyDescent="0.25">
      <c r="A17" s="556">
        <v>7</v>
      </c>
      <c r="B17" s="130">
        <f>'9'!B15</f>
        <v>0</v>
      </c>
      <c r="C17" s="130">
        <f>'9'!C15</f>
        <v>0</v>
      </c>
      <c r="D17" s="315"/>
      <c r="E17" s="315"/>
      <c r="F17" s="315">
        <f t="shared" si="0"/>
        <v>0</v>
      </c>
      <c r="G17" s="315"/>
      <c r="H17" s="353" t="e">
        <f t="shared" si="4"/>
        <v>#DIV/0!</v>
      </c>
      <c r="I17" s="315"/>
      <c r="J17" s="353" t="e">
        <f t="shared" si="1"/>
        <v>#DIV/0!</v>
      </c>
      <c r="K17" s="315">
        <f t="shared" si="2"/>
        <v>0</v>
      </c>
      <c r="L17" s="353" t="e">
        <f t="shared" si="3"/>
        <v>#DIV/0!</v>
      </c>
    </row>
    <row r="18" spans="1:12" ht="20.100000000000001" customHeight="1" x14ac:dyDescent="0.25">
      <c r="A18" s="556">
        <v>8</v>
      </c>
      <c r="B18" s="130">
        <f>'9'!B16</f>
        <v>0</v>
      </c>
      <c r="C18" s="130">
        <f>'9'!C16</f>
        <v>0</v>
      </c>
      <c r="D18" s="315"/>
      <c r="E18" s="315"/>
      <c r="F18" s="315">
        <f t="shared" si="0"/>
        <v>0</v>
      </c>
      <c r="G18" s="315"/>
      <c r="H18" s="353" t="e">
        <f t="shared" si="4"/>
        <v>#DIV/0!</v>
      </c>
      <c r="I18" s="315"/>
      <c r="J18" s="353" t="e">
        <f t="shared" si="1"/>
        <v>#DIV/0!</v>
      </c>
      <c r="K18" s="315">
        <f t="shared" si="2"/>
        <v>0</v>
      </c>
      <c r="L18" s="353" t="e">
        <f t="shared" si="3"/>
        <v>#DIV/0!</v>
      </c>
    </row>
    <row r="19" spans="1:12" ht="20.100000000000001" customHeight="1" x14ac:dyDescent="0.25">
      <c r="A19" s="556">
        <v>9</v>
      </c>
      <c r="B19" s="130">
        <f>'9'!B17</f>
        <v>0</v>
      </c>
      <c r="C19" s="130">
        <f>'9'!C17</f>
        <v>0</v>
      </c>
      <c r="D19" s="315"/>
      <c r="E19" s="315"/>
      <c r="F19" s="315">
        <f t="shared" si="0"/>
        <v>0</v>
      </c>
      <c r="G19" s="315"/>
      <c r="H19" s="353" t="e">
        <f t="shared" si="4"/>
        <v>#DIV/0!</v>
      </c>
      <c r="I19" s="315"/>
      <c r="J19" s="353" t="e">
        <f t="shared" si="1"/>
        <v>#DIV/0!</v>
      </c>
      <c r="K19" s="315">
        <f t="shared" si="2"/>
        <v>0</v>
      </c>
      <c r="L19" s="353" t="e">
        <f t="shared" si="3"/>
        <v>#DIV/0!</v>
      </c>
    </row>
    <row r="20" spans="1:12" ht="20.100000000000001" customHeight="1" x14ac:dyDescent="0.25">
      <c r="A20" s="556">
        <v>10</v>
      </c>
      <c r="B20" s="130">
        <f>'9'!B18</f>
        <v>0</v>
      </c>
      <c r="C20" s="130">
        <f>'9'!C18</f>
        <v>0</v>
      </c>
      <c r="D20" s="315"/>
      <c r="E20" s="315"/>
      <c r="F20" s="315">
        <f t="shared" si="0"/>
        <v>0</v>
      </c>
      <c r="G20" s="315"/>
      <c r="H20" s="353" t="e">
        <f t="shared" si="4"/>
        <v>#DIV/0!</v>
      </c>
      <c r="I20" s="315"/>
      <c r="J20" s="353" t="e">
        <f t="shared" si="1"/>
        <v>#DIV/0!</v>
      </c>
      <c r="K20" s="315">
        <f t="shared" si="2"/>
        <v>0</v>
      </c>
      <c r="L20" s="353" t="e">
        <f t="shared" si="3"/>
        <v>#DIV/0!</v>
      </c>
    </row>
    <row r="21" spans="1:12" ht="20.100000000000001" customHeight="1" x14ac:dyDescent="0.25">
      <c r="A21" s="556">
        <v>11</v>
      </c>
      <c r="B21" s="130">
        <f>'9'!B19</f>
        <v>0</v>
      </c>
      <c r="C21" s="130">
        <f>'9'!C19</f>
        <v>0</v>
      </c>
      <c r="D21" s="315"/>
      <c r="E21" s="315"/>
      <c r="F21" s="315">
        <f t="shared" si="0"/>
        <v>0</v>
      </c>
      <c r="G21" s="315"/>
      <c r="H21" s="353" t="e">
        <f t="shared" si="4"/>
        <v>#DIV/0!</v>
      </c>
      <c r="I21" s="315"/>
      <c r="J21" s="353" t="e">
        <f t="shared" si="1"/>
        <v>#DIV/0!</v>
      </c>
      <c r="K21" s="315">
        <f t="shared" si="2"/>
        <v>0</v>
      </c>
      <c r="L21" s="353" t="e">
        <f t="shared" si="3"/>
        <v>#DIV/0!</v>
      </c>
    </row>
    <row r="22" spans="1:12" ht="20.100000000000001" customHeight="1" x14ac:dyDescent="0.25">
      <c r="A22" s="556">
        <v>12</v>
      </c>
      <c r="B22" s="130">
        <f>'9'!B20</f>
        <v>0</v>
      </c>
      <c r="C22" s="130">
        <f>'9'!C20</f>
        <v>0</v>
      </c>
      <c r="D22" s="315"/>
      <c r="E22" s="315"/>
      <c r="F22" s="315">
        <f t="shared" si="0"/>
        <v>0</v>
      </c>
      <c r="G22" s="315"/>
      <c r="H22" s="353" t="e">
        <f t="shared" si="4"/>
        <v>#DIV/0!</v>
      </c>
      <c r="I22" s="315"/>
      <c r="J22" s="353" t="e">
        <f t="shared" si="1"/>
        <v>#DIV/0!</v>
      </c>
      <c r="K22" s="315">
        <f t="shared" si="2"/>
        <v>0</v>
      </c>
      <c r="L22" s="353" t="e">
        <f t="shared" si="3"/>
        <v>#DIV/0!</v>
      </c>
    </row>
    <row r="23" spans="1:12" ht="20.100000000000001" customHeight="1" x14ac:dyDescent="0.25">
      <c r="A23" s="556">
        <v>13</v>
      </c>
      <c r="B23" s="130">
        <f>'9'!B21</f>
        <v>0</v>
      </c>
      <c r="C23" s="130">
        <f>'9'!C21</f>
        <v>0</v>
      </c>
      <c r="D23" s="315"/>
      <c r="E23" s="315"/>
      <c r="F23" s="315">
        <f t="shared" si="0"/>
        <v>0</v>
      </c>
      <c r="G23" s="315"/>
      <c r="H23" s="353" t="e">
        <f t="shared" si="4"/>
        <v>#DIV/0!</v>
      </c>
      <c r="I23" s="315"/>
      <c r="J23" s="353" t="e">
        <f t="shared" si="1"/>
        <v>#DIV/0!</v>
      </c>
      <c r="K23" s="315">
        <f t="shared" si="2"/>
        <v>0</v>
      </c>
      <c r="L23" s="353" t="e">
        <f t="shared" si="3"/>
        <v>#DIV/0!</v>
      </c>
    </row>
    <row r="24" spans="1:12" ht="20.100000000000001" customHeight="1" x14ac:dyDescent="0.25">
      <c r="A24" s="556">
        <v>14</v>
      </c>
      <c r="B24" s="130">
        <f>'9'!B22</f>
        <v>0</v>
      </c>
      <c r="C24" s="130">
        <f>'9'!C22</f>
        <v>0</v>
      </c>
      <c r="D24" s="315"/>
      <c r="E24" s="315"/>
      <c r="F24" s="315">
        <f t="shared" si="0"/>
        <v>0</v>
      </c>
      <c r="G24" s="315"/>
      <c r="H24" s="353" t="e">
        <f t="shared" si="4"/>
        <v>#DIV/0!</v>
      </c>
      <c r="I24" s="315"/>
      <c r="J24" s="353" t="e">
        <f t="shared" si="1"/>
        <v>#DIV/0!</v>
      </c>
      <c r="K24" s="315">
        <f t="shared" si="2"/>
        <v>0</v>
      </c>
      <c r="L24" s="353" t="e">
        <f t="shared" si="3"/>
        <v>#DIV/0!</v>
      </c>
    </row>
    <row r="25" spans="1:12" ht="20.100000000000001" customHeight="1" x14ac:dyDescent="0.25">
      <c r="A25" s="556">
        <v>15</v>
      </c>
      <c r="B25" s="130">
        <f>'9'!B23</f>
        <v>0</v>
      </c>
      <c r="C25" s="130">
        <f>'9'!C23</f>
        <v>0</v>
      </c>
      <c r="D25" s="315"/>
      <c r="E25" s="315"/>
      <c r="F25" s="315">
        <f t="shared" si="0"/>
        <v>0</v>
      </c>
      <c r="G25" s="315"/>
      <c r="H25" s="353" t="e">
        <f t="shared" si="4"/>
        <v>#DIV/0!</v>
      </c>
      <c r="I25" s="315"/>
      <c r="J25" s="353" t="e">
        <f t="shared" si="1"/>
        <v>#DIV/0!</v>
      </c>
      <c r="K25" s="315">
        <f t="shared" si="2"/>
        <v>0</v>
      </c>
      <c r="L25" s="353" t="e">
        <f t="shared" si="3"/>
        <v>#DIV/0!</v>
      </c>
    </row>
    <row r="26" spans="1:12" ht="20.100000000000001" customHeight="1" x14ac:dyDescent="0.25">
      <c r="A26" s="556">
        <v>16</v>
      </c>
      <c r="B26" s="130">
        <f>'9'!B24</f>
        <v>0</v>
      </c>
      <c r="C26" s="130">
        <f>'9'!C24</f>
        <v>0</v>
      </c>
      <c r="D26" s="315"/>
      <c r="E26" s="315"/>
      <c r="F26" s="315">
        <f t="shared" si="0"/>
        <v>0</v>
      </c>
      <c r="G26" s="315"/>
      <c r="H26" s="353" t="e">
        <f t="shared" si="4"/>
        <v>#DIV/0!</v>
      </c>
      <c r="I26" s="315"/>
      <c r="J26" s="353" t="e">
        <f t="shared" si="1"/>
        <v>#DIV/0!</v>
      </c>
      <c r="K26" s="315">
        <f t="shared" si="2"/>
        <v>0</v>
      </c>
      <c r="L26" s="353" t="e">
        <f t="shared" si="3"/>
        <v>#DIV/0!</v>
      </c>
    </row>
    <row r="27" spans="1:12" ht="20.100000000000001" customHeight="1" x14ac:dyDescent="0.25">
      <c r="A27" s="556">
        <v>17</v>
      </c>
      <c r="B27" s="130">
        <f>'9'!B25</f>
        <v>0</v>
      </c>
      <c r="C27" s="130">
        <f>'9'!C25</f>
        <v>0</v>
      </c>
      <c r="D27" s="315"/>
      <c r="E27" s="315"/>
      <c r="F27" s="315">
        <f t="shared" si="0"/>
        <v>0</v>
      </c>
      <c r="G27" s="315"/>
      <c r="H27" s="353" t="e">
        <f t="shared" si="4"/>
        <v>#DIV/0!</v>
      </c>
      <c r="I27" s="315"/>
      <c r="J27" s="353" t="e">
        <f t="shared" si="1"/>
        <v>#DIV/0!</v>
      </c>
      <c r="K27" s="315">
        <f t="shared" si="2"/>
        <v>0</v>
      </c>
      <c r="L27" s="353" t="e">
        <f t="shared" si="3"/>
        <v>#DIV/0!</v>
      </c>
    </row>
    <row r="28" spans="1:12" ht="20.100000000000001" customHeight="1" x14ac:dyDescent="0.25">
      <c r="A28" s="556">
        <v>18</v>
      </c>
      <c r="B28" s="130">
        <f>'9'!B26</f>
        <v>0</v>
      </c>
      <c r="C28" s="130">
        <f>'9'!C26</f>
        <v>0</v>
      </c>
      <c r="D28" s="315"/>
      <c r="E28" s="315"/>
      <c r="F28" s="315">
        <f t="shared" si="0"/>
        <v>0</v>
      </c>
      <c r="G28" s="315"/>
      <c r="H28" s="353" t="e">
        <f t="shared" si="4"/>
        <v>#DIV/0!</v>
      </c>
      <c r="I28" s="315"/>
      <c r="J28" s="353" t="e">
        <f t="shared" si="1"/>
        <v>#DIV/0!</v>
      </c>
      <c r="K28" s="315">
        <f t="shared" si="2"/>
        <v>0</v>
      </c>
      <c r="L28" s="353" t="e">
        <f t="shared" si="3"/>
        <v>#DIV/0!</v>
      </c>
    </row>
    <row r="29" spans="1:12" ht="20.100000000000001" customHeight="1" x14ac:dyDescent="0.25">
      <c r="A29" s="556">
        <v>19</v>
      </c>
      <c r="B29" s="130">
        <f>'9'!B27</f>
        <v>0</v>
      </c>
      <c r="C29" s="130">
        <f>'9'!C27</f>
        <v>0</v>
      </c>
      <c r="D29" s="315"/>
      <c r="E29" s="315"/>
      <c r="F29" s="315">
        <f t="shared" si="0"/>
        <v>0</v>
      </c>
      <c r="G29" s="315"/>
      <c r="H29" s="353" t="e">
        <f t="shared" si="4"/>
        <v>#DIV/0!</v>
      </c>
      <c r="I29" s="315"/>
      <c r="J29" s="353" t="e">
        <f t="shared" si="1"/>
        <v>#DIV/0!</v>
      </c>
      <c r="K29" s="315">
        <f t="shared" si="2"/>
        <v>0</v>
      </c>
      <c r="L29" s="353" t="e">
        <f t="shared" si="3"/>
        <v>#DIV/0!</v>
      </c>
    </row>
    <row r="30" spans="1:12" ht="20.100000000000001" customHeight="1" x14ac:dyDescent="0.25">
      <c r="A30" s="556">
        <v>20</v>
      </c>
      <c r="B30" s="130">
        <f>'9'!B28</f>
        <v>0</v>
      </c>
      <c r="C30" s="130">
        <f>'9'!C28</f>
        <v>0</v>
      </c>
      <c r="D30" s="315"/>
      <c r="E30" s="315"/>
      <c r="F30" s="315">
        <f t="shared" si="0"/>
        <v>0</v>
      </c>
      <c r="G30" s="315"/>
      <c r="H30" s="353" t="e">
        <f t="shared" si="4"/>
        <v>#DIV/0!</v>
      </c>
      <c r="I30" s="315"/>
      <c r="J30" s="353" t="e">
        <f t="shared" si="1"/>
        <v>#DIV/0!</v>
      </c>
      <c r="K30" s="315">
        <f t="shared" si="2"/>
        <v>0</v>
      </c>
      <c r="L30" s="353" t="e">
        <f t="shared" si="3"/>
        <v>#DIV/0!</v>
      </c>
    </row>
    <row r="31" spans="1:12" ht="20.100000000000001" customHeight="1" x14ac:dyDescent="0.25">
      <c r="A31" s="556"/>
      <c r="B31" s="72"/>
      <c r="C31" s="72"/>
      <c r="D31" s="315"/>
      <c r="E31" s="315"/>
      <c r="F31" s="315"/>
      <c r="G31" s="315"/>
      <c r="H31" s="353"/>
      <c r="I31" s="315"/>
      <c r="J31" s="353"/>
      <c r="K31" s="315"/>
      <c r="L31" s="353"/>
    </row>
    <row r="32" spans="1:12" ht="20.100000000000001" customHeight="1" x14ac:dyDescent="0.25">
      <c r="A32" s="556"/>
      <c r="B32" s="72"/>
      <c r="C32" s="72"/>
      <c r="D32" s="315"/>
      <c r="E32" s="315"/>
      <c r="F32" s="315"/>
      <c r="G32" s="315"/>
      <c r="H32" s="353"/>
      <c r="I32" s="315"/>
      <c r="J32" s="353"/>
      <c r="K32" s="315"/>
      <c r="L32" s="353"/>
    </row>
    <row r="33" spans="1:12" ht="20.100000000000001" customHeight="1" x14ac:dyDescent="0.25">
      <c r="A33" s="556"/>
      <c r="B33" s="72"/>
      <c r="C33" s="72"/>
      <c r="D33" s="315"/>
      <c r="E33" s="315"/>
      <c r="F33" s="315"/>
      <c r="G33" s="315"/>
      <c r="H33" s="353"/>
      <c r="I33" s="315"/>
      <c r="J33" s="353"/>
      <c r="K33" s="315"/>
      <c r="L33" s="353"/>
    </row>
    <row r="34" spans="1:12" ht="20.100000000000001" customHeight="1" x14ac:dyDescent="0.25">
      <c r="A34" s="556"/>
      <c r="B34" s="72"/>
      <c r="C34" s="72"/>
      <c r="D34" s="315"/>
      <c r="E34" s="315"/>
      <c r="F34" s="315"/>
      <c r="G34" s="315"/>
      <c r="H34" s="353"/>
      <c r="I34" s="315"/>
      <c r="J34" s="353"/>
      <c r="K34" s="315"/>
      <c r="L34" s="353"/>
    </row>
    <row r="35" spans="1:12" ht="20.100000000000001" customHeight="1" x14ac:dyDescent="0.25">
      <c r="A35" s="556"/>
      <c r="B35" s="72"/>
      <c r="C35" s="72"/>
      <c r="D35" s="315"/>
      <c r="E35" s="315"/>
      <c r="F35" s="315"/>
      <c r="G35" s="315"/>
      <c r="H35" s="353"/>
      <c r="I35" s="315"/>
      <c r="J35" s="353"/>
      <c r="K35" s="315"/>
      <c r="L35" s="353"/>
    </row>
    <row r="36" spans="1:12" ht="20.100000000000001" customHeight="1" thickBot="1" x14ac:dyDescent="0.3">
      <c r="A36" s="83" t="s">
        <v>484</v>
      </c>
      <c r="B36" s="83"/>
      <c r="C36" s="192"/>
      <c r="D36" s="317">
        <f>SUM(D11:D35)</f>
        <v>0</v>
      </c>
      <c r="E36" s="101">
        <f>SUM(E11:E35)</f>
        <v>0</v>
      </c>
      <c r="F36" s="101">
        <f>SUM(D36:E36)</f>
        <v>0</v>
      </c>
      <c r="G36" s="101">
        <f>SUM(G11:G35)</f>
        <v>0</v>
      </c>
      <c r="H36" s="530" t="e">
        <f>G36/D36*100</f>
        <v>#DIV/0!</v>
      </c>
      <c r="I36" s="101">
        <f>SUM(I11:I35)</f>
        <v>0</v>
      </c>
      <c r="J36" s="530" t="e">
        <f>I36/E36*100</f>
        <v>#DIV/0!</v>
      </c>
      <c r="K36" s="101">
        <f>SUM(K11:K35)</f>
        <v>0</v>
      </c>
      <c r="L36" s="530" t="e">
        <f>K36/F36*100</f>
        <v>#DIV/0!</v>
      </c>
    </row>
    <row r="37" spans="1:12" ht="12.75" customHeight="1" x14ac:dyDescent="0.25">
      <c r="C37" s="69"/>
      <c r="D37" s="274"/>
      <c r="E37" s="274"/>
      <c r="F37" s="274"/>
      <c r="G37" s="274"/>
      <c r="H37" s="274"/>
      <c r="I37" s="274"/>
      <c r="J37" s="274"/>
      <c r="K37" s="274"/>
      <c r="L37" s="274"/>
    </row>
    <row r="38" spans="1:12" x14ac:dyDescent="0.25">
      <c r="A38" s="727" t="s">
        <v>411</v>
      </c>
    </row>
  </sheetData>
  <mergeCells count="8">
    <mergeCell ref="A7:A9"/>
    <mergeCell ref="B7:B9"/>
    <mergeCell ref="C7:C9"/>
    <mergeCell ref="D7:F8"/>
    <mergeCell ref="G7:L7"/>
    <mergeCell ref="G8:H8"/>
    <mergeCell ref="I8:J8"/>
    <mergeCell ref="K8:L8"/>
  </mergeCells>
  <printOptions horizontalCentered="1"/>
  <pageMargins left="1.48" right="0.9" top="1.1499999999999999" bottom="0.9" header="0" footer="0"/>
  <pageSetup paperSize="9" scale="59" orientation="landscape" horizontalDpi="300" verticalDpi="30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28E34-222E-45CD-8290-DA4AC8401381}">
  <sheetPr codeName="Sheet70">
    <tabColor rgb="FF92D050"/>
    <pageSetUpPr fitToPage="1"/>
  </sheetPr>
  <dimension ref="A1:G37"/>
  <sheetViews>
    <sheetView zoomScale="55" zoomScaleNormal="55" workbookViewId="0"/>
  </sheetViews>
  <sheetFormatPr defaultColWidth="9.140625" defaultRowHeight="15" x14ac:dyDescent="0.25"/>
  <cols>
    <col min="1" max="1" width="5.7109375" style="70" customWidth="1"/>
    <col min="2" max="6" width="25.7109375" style="70" customWidth="1"/>
    <col min="7" max="256" width="9.140625" style="70"/>
    <col min="257" max="257" width="5.7109375" style="70" customWidth="1"/>
    <col min="258" max="262" width="25.7109375" style="70" customWidth="1"/>
    <col min="263" max="512" width="9.140625" style="70"/>
    <col min="513" max="513" width="5.7109375" style="70" customWidth="1"/>
    <col min="514" max="518" width="25.7109375" style="70" customWidth="1"/>
    <col min="519" max="768" width="9.140625" style="70"/>
    <col min="769" max="769" width="5.7109375" style="70" customWidth="1"/>
    <col min="770" max="774" width="25.7109375" style="70" customWidth="1"/>
    <col min="775" max="1024" width="9.140625" style="70"/>
    <col min="1025" max="1025" width="5.7109375" style="70" customWidth="1"/>
    <col min="1026" max="1030" width="25.7109375" style="70" customWidth="1"/>
    <col min="1031" max="1280" width="9.140625" style="70"/>
    <col min="1281" max="1281" width="5.7109375" style="70" customWidth="1"/>
    <col min="1282" max="1286" width="25.7109375" style="70" customWidth="1"/>
    <col min="1287" max="1536" width="9.140625" style="70"/>
    <col min="1537" max="1537" width="5.7109375" style="70" customWidth="1"/>
    <col min="1538" max="1542" width="25.7109375" style="70" customWidth="1"/>
    <col min="1543" max="1792" width="9.140625" style="70"/>
    <col min="1793" max="1793" width="5.7109375" style="70" customWidth="1"/>
    <col min="1794" max="1798" width="25.7109375" style="70" customWidth="1"/>
    <col min="1799" max="2048" width="9.140625" style="70"/>
    <col min="2049" max="2049" width="5.7109375" style="70" customWidth="1"/>
    <col min="2050" max="2054" width="25.7109375" style="70" customWidth="1"/>
    <col min="2055" max="2304" width="9.140625" style="70"/>
    <col min="2305" max="2305" width="5.7109375" style="70" customWidth="1"/>
    <col min="2306" max="2310" width="25.7109375" style="70" customWidth="1"/>
    <col min="2311" max="2560" width="9.140625" style="70"/>
    <col min="2561" max="2561" width="5.7109375" style="70" customWidth="1"/>
    <col min="2562" max="2566" width="25.7109375" style="70" customWidth="1"/>
    <col min="2567" max="2816" width="9.140625" style="70"/>
    <col min="2817" max="2817" width="5.7109375" style="70" customWidth="1"/>
    <col min="2818" max="2822" width="25.7109375" style="70" customWidth="1"/>
    <col min="2823" max="3072" width="9.140625" style="70"/>
    <col min="3073" max="3073" width="5.7109375" style="70" customWidth="1"/>
    <col min="3074" max="3078" width="25.7109375" style="70" customWidth="1"/>
    <col min="3079" max="3328" width="9.140625" style="70"/>
    <col min="3329" max="3329" width="5.7109375" style="70" customWidth="1"/>
    <col min="3330" max="3334" width="25.7109375" style="70" customWidth="1"/>
    <col min="3335" max="3584" width="9.140625" style="70"/>
    <col min="3585" max="3585" width="5.7109375" style="70" customWidth="1"/>
    <col min="3586" max="3590" width="25.7109375" style="70" customWidth="1"/>
    <col min="3591" max="3840" width="9.140625" style="70"/>
    <col min="3841" max="3841" width="5.7109375" style="70" customWidth="1"/>
    <col min="3842" max="3846" width="25.7109375" style="70" customWidth="1"/>
    <col min="3847" max="4096" width="9.140625" style="70"/>
    <col min="4097" max="4097" width="5.7109375" style="70" customWidth="1"/>
    <col min="4098" max="4102" width="25.7109375" style="70" customWidth="1"/>
    <col min="4103" max="4352" width="9.140625" style="70"/>
    <col min="4353" max="4353" width="5.7109375" style="70" customWidth="1"/>
    <col min="4354" max="4358" width="25.7109375" style="70" customWidth="1"/>
    <col min="4359" max="4608" width="9.140625" style="70"/>
    <col min="4609" max="4609" width="5.7109375" style="70" customWidth="1"/>
    <col min="4610" max="4614" width="25.7109375" style="70" customWidth="1"/>
    <col min="4615" max="4864" width="9.140625" style="70"/>
    <col min="4865" max="4865" width="5.7109375" style="70" customWidth="1"/>
    <col min="4866" max="4870" width="25.7109375" style="70" customWidth="1"/>
    <col min="4871" max="5120" width="9.140625" style="70"/>
    <col min="5121" max="5121" width="5.7109375" style="70" customWidth="1"/>
    <col min="5122" max="5126" width="25.7109375" style="70" customWidth="1"/>
    <col min="5127" max="5376" width="9.140625" style="70"/>
    <col min="5377" max="5377" width="5.7109375" style="70" customWidth="1"/>
    <col min="5378" max="5382" width="25.7109375" style="70" customWidth="1"/>
    <col min="5383" max="5632" width="9.140625" style="70"/>
    <col min="5633" max="5633" width="5.7109375" style="70" customWidth="1"/>
    <col min="5634" max="5638" width="25.7109375" style="70" customWidth="1"/>
    <col min="5639" max="5888" width="9.140625" style="70"/>
    <col min="5889" max="5889" width="5.7109375" style="70" customWidth="1"/>
    <col min="5890" max="5894" width="25.7109375" style="70" customWidth="1"/>
    <col min="5895" max="6144" width="9.140625" style="70"/>
    <col min="6145" max="6145" width="5.7109375" style="70" customWidth="1"/>
    <col min="6146" max="6150" width="25.7109375" style="70" customWidth="1"/>
    <col min="6151" max="6400" width="9.140625" style="70"/>
    <col min="6401" max="6401" width="5.7109375" style="70" customWidth="1"/>
    <col min="6402" max="6406" width="25.7109375" style="70" customWidth="1"/>
    <col min="6407" max="6656" width="9.140625" style="70"/>
    <col min="6657" max="6657" width="5.7109375" style="70" customWidth="1"/>
    <col min="6658" max="6662" width="25.7109375" style="70" customWidth="1"/>
    <col min="6663" max="6912" width="9.140625" style="70"/>
    <col min="6913" max="6913" width="5.7109375" style="70" customWidth="1"/>
    <col min="6914" max="6918" width="25.7109375" style="70" customWidth="1"/>
    <col min="6919" max="7168" width="9.140625" style="70"/>
    <col min="7169" max="7169" width="5.7109375" style="70" customWidth="1"/>
    <col min="7170" max="7174" width="25.7109375" style="70" customWidth="1"/>
    <col min="7175" max="7424" width="9.140625" style="70"/>
    <col min="7425" max="7425" width="5.7109375" style="70" customWidth="1"/>
    <col min="7426" max="7430" width="25.7109375" style="70" customWidth="1"/>
    <col min="7431" max="7680" width="9.140625" style="70"/>
    <col min="7681" max="7681" width="5.7109375" style="70" customWidth="1"/>
    <col min="7682" max="7686" width="25.7109375" style="70" customWidth="1"/>
    <col min="7687" max="7936" width="9.140625" style="70"/>
    <col min="7937" max="7937" width="5.7109375" style="70" customWidth="1"/>
    <col min="7938" max="7942" width="25.7109375" style="70" customWidth="1"/>
    <col min="7943" max="8192" width="9.140625" style="70"/>
    <col min="8193" max="8193" width="5.7109375" style="70" customWidth="1"/>
    <col min="8194" max="8198" width="25.7109375" style="70" customWidth="1"/>
    <col min="8199" max="8448" width="9.140625" style="70"/>
    <col min="8449" max="8449" width="5.7109375" style="70" customWidth="1"/>
    <col min="8450" max="8454" width="25.7109375" style="70" customWidth="1"/>
    <col min="8455" max="8704" width="9.140625" style="70"/>
    <col min="8705" max="8705" width="5.7109375" style="70" customWidth="1"/>
    <col min="8706" max="8710" width="25.7109375" style="70" customWidth="1"/>
    <col min="8711" max="8960" width="9.140625" style="70"/>
    <col min="8961" max="8961" width="5.7109375" style="70" customWidth="1"/>
    <col min="8962" max="8966" width="25.7109375" style="70" customWidth="1"/>
    <col min="8967" max="9216" width="9.140625" style="70"/>
    <col min="9217" max="9217" width="5.7109375" style="70" customWidth="1"/>
    <col min="9218" max="9222" width="25.7109375" style="70" customWidth="1"/>
    <col min="9223" max="9472" width="9.140625" style="70"/>
    <col min="9473" max="9473" width="5.7109375" style="70" customWidth="1"/>
    <col min="9474" max="9478" width="25.7109375" style="70" customWidth="1"/>
    <col min="9479" max="9728" width="9.140625" style="70"/>
    <col min="9729" max="9729" width="5.7109375" style="70" customWidth="1"/>
    <col min="9730" max="9734" width="25.7109375" style="70" customWidth="1"/>
    <col min="9735" max="9984" width="9.140625" style="70"/>
    <col min="9985" max="9985" width="5.7109375" style="70" customWidth="1"/>
    <col min="9986" max="9990" width="25.7109375" style="70" customWidth="1"/>
    <col min="9991" max="10240" width="9.140625" style="70"/>
    <col min="10241" max="10241" width="5.7109375" style="70" customWidth="1"/>
    <col min="10242" max="10246" width="25.7109375" style="70" customWidth="1"/>
    <col min="10247" max="10496" width="9.140625" style="70"/>
    <col min="10497" max="10497" width="5.7109375" style="70" customWidth="1"/>
    <col min="10498" max="10502" width="25.7109375" style="70" customWidth="1"/>
    <col min="10503" max="10752" width="9.140625" style="70"/>
    <col min="10753" max="10753" width="5.7109375" style="70" customWidth="1"/>
    <col min="10754" max="10758" width="25.7109375" style="70" customWidth="1"/>
    <col min="10759" max="11008" width="9.140625" style="70"/>
    <col min="11009" max="11009" width="5.7109375" style="70" customWidth="1"/>
    <col min="11010" max="11014" width="25.7109375" style="70" customWidth="1"/>
    <col min="11015" max="11264" width="9.140625" style="70"/>
    <col min="11265" max="11265" width="5.7109375" style="70" customWidth="1"/>
    <col min="11266" max="11270" width="25.7109375" style="70" customWidth="1"/>
    <col min="11271" max="11520" width="9.140625" style="70"/>
    <col min="11521" max="11521" width="5.7109375" style="70" customWidth="1"/>
    <col min="11522" max="11526" width="25.7109375" style="70" customWidth="1"/>
    <col min="11527" max="11776" width="9.140625" style="70"/>
    <col min="11777" max="11777" width="5.7109375" style="70" customWidth="1"/>
    <col min="11778" max="11782" width="25.7109375" style="70" customWidth="1"/>
    <col min="11783" max="12032" width="9.140625" style="70"/>
    <col min="12033" max="12033" width="5.7109375" style="70" customWidth="1"/>
    <col min="12034" max="12038" width="25.7109375" style="70" customWidth="1"/>
    <col min="12039" max="12288" width="9.140625" style="70"/>
    <col min="12289" max="12289" width="5.7109375" style="70" customWidth="1"/>
    <col min="12290" max="12294" width="25.7109375" style="70" customWidth="1"/>
    <col min="12295" max="12544" width="9.140625" style="70"/>
    <col min="12545" max="12545" width="5.7109375" style="70" customWidth="1"/>
    <col min="12546" max="12550" width="25.7109375" style="70" customWidth="1"/>
    <col min="12551" max="12800" width="9.140625" style="70"/>
    <col min="12801" max="12801" width="5.7109375" style="70" customWidth="1"/>
    <col min="12802" max="12806" width="25.7109375" style="70" customWidth="1"/>
    <col min="12807" max="13056" width="9.140625" style="70"/>
    <col min="13057" max="13057" width="5.7109375" style="70" customWidth="1"/>
    <col min="13058" max="13062" width="25.7109375" style="70" customWidth="1"/>
    <col min="13063" max="13312" width="9.140625" style="70"/>
    <col min="13313" max="13313" width="5.7109375" style="70" customWidth="1"/>
    <col min="13314" max="13318" width="25.7109375" style="70" customWidth="1"/>
    <col min="13319" max="13568" width="9.140625" style="70"/>
    <col min="13569" max="13569" width="5.7109375" style="70" customWidth="1"/>
    <col min="13570" max="13574" width="25.7109375" style="70" customWidth="1"/>
    <col min="13575" max="13824" width="9.140625" style="70"/>
    <col min="13825" max="13825" width="5.7109375" style="70" customWidth="1"/>
    <col min="13826" max="13830" width="25.7109375" style="70" customWidth="1"/>
    <col min="13831" max="14080" width="9.140625" style="70"/>
    <col min="14081" max="14081" width="5.7109375" style="70" customWidth="1"/>
    <col min="14082" max="14086" width="25.7109375" style="70" customWidth="1"/>
    <col min="14087" max="14336" width="9.140625" style="70"/>
    <col min="14337" max="14337" width="5.7109375" style="70" customWidth="1"/>
    <col min="14338" max="14342" width="25.7109375" style="70" customWidth="1"/>
    <col min="14343" max="14592" width="9.140625" style="70"/>
    <col min="14593" max="14593" width="5.7109375" style="70" customWidth="1"/>
    <col min="14594" max="14598" width="25.7109375" style="70" customWidth="1"/>
    <col min="14599" max="14848" width="9.140625" style="70"/>
    <col min="14849" max="14849" width="5.7109375" style="70" customWidth="1"/>
    <col min="14850" max="14854" width="25.7109375" style="70" customWidth="1"/>
    <col min="14855" max="15104" width="9.140625" style="70"/>
    <col min="15105" max="15105" width="5.7109375" style="70" customWidth="1"/>
    <col min="15106" max="15110" width="25.7109375" style="70" customWidth="1"/>
    <col min="15111" max="15360" width="9.140625" style="70"/>
    <col min="15361" max="15361" width="5.7109375" style="70" customWidth="1"/>
    <col min="15362" max="15366" width="25.7109375" style="70" customWidth="1"/>
    <col min="15367" max="15616" width="9.140625" style="70"/>
    <col min="15617" max="15617" width="5.7109375" style="70" customWidth="1"/>
    <col min="15618" max="15622" width="25.7109375" style="70" customWidth="1"/>
    <col min="15623" max="15872" width="9.140625" style="70"/>
    <col min="15873" max="15873" width="5.7109375" style="70" customWidth="1"/>
    <col min="15874" max="15878" width="25.7109375" style="70" customWidth="1"/>
    <col min="15879" max="16128" width="9.140625" style="70"/>
    <col min="16129" max="16129" width="5.7109375" style="70" customWidth="1"/>
    <col min="16130" max="16134" width="25.7109375" style="70" customWidth="1"/>
    <col min="16135" max="16384" width="9.140625" style="70"/>
  </cols>
  <sheetData>
    <row r="1" spans="1:7" ht="15.75" x14ac:dyDescent="0.25">
      <c r="A1" s="289" t="s">
        <v>995</v>
      </c>
      <c r="B1" s="69"/>
      <c r="C1" s="133"/>
    </row>
    <row r="2" spans="1:7" x14ac:dyDescent="0.25">
      <c r="A2" s="127" t="s">
        <v>316</v>
      </c>
      <c r="B2" s="127"/>
    </row>
    <row r="3" spans="1:7" ht="15.75" x14ac:dyDescent="0.25">
      <c r="A3" s="586" t="s">
        <v>933</v>
      </c>
      <c r="B3" s="586"/>
      <c r="C3" s="586"/>
      <c r="D3" s="586"/>
      <c r="E3" s="586"/>
      <c r="F3" s="586"/>
    </row>
    <row r="4" spans="1:7" ht="15.75" x14ac:dyDescent="0.25">
      <c r="A4" s="222"/>
      <c r="B4" s="587"/>
      <c r="C4" s="587" t="str">
        <f>'1'!$E$5</f>
        <v>KABUPATEN/KOTA</v>
      </c>
      <c r="D4" s="588" t="str">
        <f>'1'!$F$5</f>
        <v>….......</v>
      </c>
      <c r="E4" s="222"/>
      <c r="F4" s="222"/>
    </row>
    <row r="5" spans="1:7" ht="15.75" x14ac:dyDescent="0.25">
      <c r="A5" s="222"/>
      <c r="B5" s="587"/>
      <c r="C5" s="587" t="str">
        <f>'1'!$E$6</f>
        <v>TAHUN</v>
      </c>
      <c r="D5" s="588" t="str">
        <f>'1'!$F$6</f>
        <v>….......</v>
      </c>
      <c r="E5" s="222"/>
      <c r="F5" s="222"/>
    </row>
    <row r="6" spans="1:7" ht="15.75" thickBot="1" x14ac:dyDescent="0.3"/>
    <row r="7" spans="1:7" ht="47.25" customHeight="1" x14ac:dyDescent="0.25">
      <c r="A7" s="1096" t="s">
        <v>2</v>
      </c>
      <c r="B7" s="1096" t="s">
        <v>254</v>
      </c>
      <c r="C7" s="1096" t="s">
        <v>409</v>
      </c>
      <c r="D7" s="1084" t="s">
        <v>934</v>
      </c>
      <c r="E7" s="1085" t="s">
        <v>935</v>
      </c>
      <c r="F7" s="1087"/>
    </row>
    <row r="8" spans="1:7" ht="32.25" customHeight="1" x14ac:dyDescent="0.25">
      <c r="A8" s="1070"/>
      <c r="B8" s="1070"/>
      <c r="C8" s="1070"/>
      <c r="D8" s="1077"/>
      <c r="E8" s="760" t="s">
        <v>256</v>
      </c>
      <c r="F8" s="760" t="s">
        <v>27</v>
      </c>
    </row>
    <row r="9" spans="1:7" s="908" customFormat="1" ht="12" x14ac:dyDescent="0.25">
      <c r="A9" s="906">
        <v>1</v>
      </c>
      <c r="B9" s="906">
        <v>2</v>
      </c>
      <c r="C9" s="906">
        <v>3</v>
      </c>
      <c r="D9" s="906">
        <v>4</v>
      </c>
      <c r="E9" s="906">
        <v>5</v>
      </c>
      <c r="F9" s="906">
        <v>6</v>
      </c>
      <c r="G9" s="915"/>
    </row>
    <row r="10" spans="1:7" ht="19.5" customHeight="1" x14ac:dyDescent="0.25">
      <c r="A10" s="560">
        <v>1</v>
      </c>
      <c r="B10" s="130">
        <f>'9'!B9</f>
        <v>0</v>
      </c>
      <c r="C10" s="130">
        <f>'9'!C9</f>
        <v>0</v>
      </c>
      <c r="D10" s="531"/>
      <c r="E10" s="531"/>
      <c r="F10" s="346" t="e">
        <f t="shared" ref="F10:F29" si="0">E10/D10*100</f>
        <v>#DIV/0!</v>
      </c>
    </row>
    <row r="11" spans="1:7" ht="20.100000000000001" customHeight="1" x14ac:dyDescent="0.25">
      <c r="A11" s="556">
        <v>2</v>
      </c>
      <c r="B11" s="130">
        <f>'9'!B10</f>
        <v>0</v>
      </c>
      <c r="C11" s="130">
        <f>'9'!C10</f>
        <v>0</v>
      </c>
      <c r="D11" s="275"/>
      <c r="E11" s="275"/>
      <c r="F11" s="276" t="e">
        <f t="shared" si="0"/>
        <v>#DIV/0!</v>
      </c>
    </row>
    <row r="12" spans="1:7" ht="19.5" customHeight="1" x14ac:dyDescent="0.25">
      <c r="A12" s="556">
        <v>3</v>
      </c>
      <c r="B12" s="130">
        <f>'9'!B11</f>
        <v>0</v>
      </c>
      <c r="C12" s="130">
        <f>'9'!C11</f>
        <v>0</v>
      </c>
      <c r="D12" s="275"/>
      <c r="E12" s="275"/>
      <c r="F12" s="276" t="e">
        <f t="shared" si="0"/>
        <v>#DIV/0!</v>
      </c>
    </row>
    <row r="13" spans="1:7" ht="20.100000000000001" customHeight="1" x14ac:dyDescent="0.25">
      <c r="A13" s="556">
        <v>4</v>
      </c>
      <c r="B13" s="130">
        <f>'9'!B12</f>
        <v>0</v>
      </c>
      <c r="C13" s="130">
        <f>'9'!C12</f>
        <v>0</v>
      </c>
      <c r="D13" s="275"/>
      <c r="E13" s="275"/>
      <c r="F13" s="276" t="e">
        <f t="shared" si="0"/>
        <v>#DIV/0!</v>
      </c>
    </row>
    <row r="14" spans="1:7" ht="20.100000000000001" customHeight="1" x14ac:dyDescent="0.25">
      <c r="A14" s="556">
        <v>5</v>
      </c>
      <c r="B14" s="130">
        <f>'9'!B13</f>
        <v>0</v>
      </c>
      <c r="C14" s="130">
        <f>'9'!C13</f>
        <v>0</v>
      </c>
      <c r="D14" s="275"/>
      <c r="E14" s="275"/>
      <c r="F14" s="276" t="e">
        <f t="shared" si="0"/>
        <v>#DIV/0!</v>
      </c>
    </row>
    <row r="15" spans="1:7" ht="20.100000000000001" customHeight="1" x14ac:dyDescent="0.25">
      <c r="A15" s="556">
        <v>6</v>
      </c>
      <c r="B15" s="130">
        <f>'9'!B14</f>
        <v>0</v>
      </c>
      <c r="C15" s="130">
        <f>'9'!C14</f>
        <v>0</v>
      </c>
      <c r="D15" s="275"/>
      <c r="E15" s="275"/>
      <c r="F15" s="276" t="e">
        <f t="shared" si="0"/>
        <v>#DIV/0!</v>
      </c>
    </row>
    <row r="16" spans="1:7" ht="20.100000000000001" customHeight="1" x14ac:dyDescent="0.25">
      <c r="A16" s="556">
        <v>7</v>
      </c>
      <c r="B16" s="130">
        <f>'9'!B15</f>
        <v>0</v>
      </c>
      <c r="C16" s="130">
        <f>'9'!C15</f>
        <v>0</v>
      </c>
      <c r="D16" s="275"/>
      <c r="E16" s="275"/>
      <c r="F16" s="276" t="e">
        <f t="shared" si="0"/>
        <v>#DIV/0!</v>
      </c>
    </row>
    <row r="17" spans="1:6" ht="20.100000000000001" customHeight="1" x14ac:dyDescent="0.25">
      <c r="A17" s="556">
        <v>8</v>
      </c>
      <c r="B17" s="130">
        <f>'9'!B16</f>
        <v>0</v>
      </c>
      <c r="C17" s="130">
        <f>'9'!C16</f>
        <v>0</v>
      </c>
      <c r="D17" s="275"/>
      <c r="E17" s="275"/>
      <c r="F17" s="276" t="e">
        <f t="shared" si="0"/>
        <v>#DIV/0!</v>
      </c>
    </row>
    <row r="18" spans="1:6" ht="20.100000000000001" customHeight="1" x14ac:dyDescent="0.25">
      <c r="A18" s="556">
        <v>9</v>
      </c>
      <c r="B18" s="130">
        <f>'9'!B17</f>
        <v>0</v>
      </c>
      <c r="C18" s="130">
        <f>'9'!C17</f>
        <v>0</v>
      </c>
      <c r="D18" s="275"/>
      <c r="E18" s="275"/>
      <c r="F18" s="276" t="e">
        <f t="shared" si="0"/>
        <v>#DIV/0!</v>
      </c>
    </row>
    <row r="19" spans="1:6" ht="20.100000000000001" customHeight="1" x14ac:dyDescent="0.25">
      <c r="A19" s="556">
        <v>10</v>
      </c>
      <c r="B19" s="130">
        <f>'9'!B18</f>
        <v>0</v>
      </c>
      <c r="C19" s="130">
        <f>'9'!C18</f>
        <v>0</v>
      </c>
      <c r="D19" s="275"/>
      <c r="E19" s="275"/>
      <c r="F19" s="276" t="e">
        <f t="shared" si="0"/>
        <v>#DIV/0!</v>
      </c>
    </row>
    <row r="20" spans="1:6" ht="20.100000000000001" customHeight="1" x14ac:dyDescent="0.25">
      <c r="A20" s="556">
        <v>11</v>
      </c>
      <c r="B20" s="130">
        <f>'9'!B19</f>
        <v>0</v>
      </c>
      <c r="C20" s="130">
        <f>'9'!C19</f>
        <v>0</v>
      </c>
      <c r="D20" s="275"/>
      <c r="E20" s="275"/>
      <c r="F20" s="276" t="e">
        <f t="shared" si="0"/>
        <v>#DIV/0!</v>
      </c>
    </row>
    <row r="21" spans="1:6" ht="20.100000000000001" customHeight="1" x14ac:dyDescent="0.25">
      <c r="A21" s="556">
        <v>12</v>
      </c>
      <c r="B21" s="130">
        <f>'9'!B20</f>
        <v>0</v>
      </c>
      <c r="C21" s="130">
        <f>'9'!C20</f>
        <v>0</v>
      </c>
      <c r="D21" s="275"/>
      <c r="E21" s="275"/>
      <c r="F21" s="276" t="e">
        <f t="shared" si="0"/>
        <v>#DIV/0!</v>
      </c>
    </row>
    <row r="22" spans="1:6" ht="20.100000000000001" customHeight="1" x14ac:dyDescent="0.25">
      <c r="A22" s="556">
        <v>13</v>
      </c>
      <c r="B22" s="130">
        <f>'9'!B21</f>
        <v>0</v>
      </c>
      <c r="C22" s="130">
        <f>'9'!C21</f>
        <v>0</v>
      </c>
      <c r="D22" s="275"/>
      <c r="E22" s="275"/>
      <c r="F22" s="276" t="e">
        <f t="shared" si="0"/>
        <v>#DIV/0!</v>
      </c>
    </row>
    <row r="23" spans="1:6" ht="20.100000000000001" customHeight="1" x14ac:dyDescent="0.25">
      <c r="A23" s="556">
        <v>14</v>
      </c>
      <c r="B23" s="130">
        <f>'9'!B22</f>
        <v>0</v>
      </c>
      <c r="C23" s="130">
        <f>'9'!C22</f>
        <v>0</v>
      </c>
      <c r="D23" s="275"/>
      <c r="E23" s="275"/>
      <c r="F23" s="276" t="e">
        <f t="shared" si="0"/>
        <v>#DIV/0!</v>
      </c>
    </row>
    <row r="24" spans="1:6" ht="20.100000000000001" customHeight="1" x14ac:dyDescent="0.25">
      <c r="A24" s="556">
        <v>15</v>
      </c>
      <c r="B24" s="130">
        <f>'9'!B23</f>
        <v>0</v>
      </c>
      <c r="C24" s="130">
        <f>'9'!C23</f>
        <v>0</v>
      </c>
      <c r="D24" s="275"/>
      <c r="E24" s="275"/>
      <c r="F24" s="276" t="e">
        <f t="shared" si="0"/>
        <v>#DIV/0!</v>
      </c>
    </row>
    <row r="25" spans="1:6" ht="20.100000000000001" customHeight="1" x14ac:dyDescent="0.25">
      <c r="A25" s="556">
        <v>16</v>
      </c>
      <c r="B25" s="130">
        <f>'9'!B24</f>
        <v>0</v>
      </c>
      <c r="C25" s="130">
        <f>'9'!C24</f>
        <v>0</v>
      </c>
      <c r="D25" s="275"/>
      <c r="E25" s="275"/>
      <c r="F25" s="276" t="e">
        <f t="shared" si="0"/>
        <v>#DIV/0!</v>
      </c>
    </row>
    <row r="26" spans="1:6" ht="20.100000000000001" customHeight="1" x14ac:dyDescent="0.25">
      <c r="A26" s="556">
        <v>17</v>
      </c>
      <c r="B26" s="130">
        <f>'9'!B25</f>
        <v>0</v>
      </c>
      <c r="C26" s="130">
        <f>'9'!C25</f>
        <v>0</v>
      </c>
      <c r="D26" s="275"/>
      <c r="E26" s="275"/>
      <c r="F26" s="276" t="e">
        <f t="shared" si="0"/>
        <v>#DIV/0!</v>
      </c>
    </row>
    <row r="27" spans="1:6" ht="20.100000000000001" customHeight="1" x14ac:dyDescent="0.25">
      <c r="A27" s="556">
        <v>18</v>
      </c>
      <c r="B27" s="130">
        <f>'9'!B26</f>
        <v>0</v>
      </c>
      <c r="C27" s="130">
        <f>'9'!C26</f>
        <v>0</v>
      </c>
      <c r="D27" s="275"/>
      <c r="E27" s="275"/>
      <c r="F27" s="276" t="e">
        <f t="shared" si="0"/>
        <v>#DIV/0!</v>
      </c>
    </row>
    <row r="28" spans="1:6" ht="20.100000000000001" customHeight="1" x14ac:dyDescent="0.25">
      <c r="A28" s="556">
        <v>19</v>
      </c>
      <c r="B28" s="130">
        <f>'9'!B27</f>
        <v>0</v>
      </c>
      <c r="C28" s="130">
        <f>'9'!C27</f>
        <v>0</v>
      </c>
      <c r="D28" s="275"/>
      <c r="E28" s="275"/>
      <c r="F28" s="276" t="e">
        <f t="shared" si="0"/>
        <v>#DIV/0!</v>
      </c>
    </row>
    <row r="29" spans="1:6" ht="20.100000000000001" customHeight="1" x14ac:dyDescent="0.25">
      <c r="A29" s="556">
        <v>20</v>
      </c>
      <c r="B29" s="130">
        <f>'9'!B28</f>
        <v>0</v>
      </c>
      <c r="C29" s="130">
        <f>'9'!C28</f>
        <v>0</v>
      </c>
      <c r="D29" s="275"/>
      <c r="E29" s="275"/>
      <c r="F29" s="276" t="e">
        <f t="shared" si="0"/>
        <v>#DIV/0!</v>
      </c>
    </row>
    <row r="30" spans="1:6" ht="20.100000000000001" customHeight="1" x14ac:dyDescent="0.25">
      <c r="A30" s="556"/>
      <c r="B30" s="72"/>
      <c r="C30" s="72"/>
      <c r="D30" s="275"/>
      <c r="E30" s="275"/>
      <c r="F30" s="276"/>
    </row>
    <row r="31" spans="1:6" ht="20.100000000000001" customHeight="1" x14ac:dyDescent="0.25">
      <c r="A31" s="556"/>
      <c r="B31" s="72"/>
      <c r="C31" s="72"/>
      <c r="D31" s="275"/>
      <c r="E31" s="275"/>
      <c r="F31" s="276"/>
    </row>
    <row r="32" spans="1:6" ht="20.100000000000001" customHeight="1" x14ac:dyDescent="0.25">
      <c r="A32" s="556"/>
      <c r="B32" s="72"/>
      <c r="C32" s="72"/>
      <c r="D32" s="275"/>
      <c r="E32" s="275"/>
      <c r="F32" s="276"/>
    </row>
    <row r="33" spans="1:6" ht="20.100000000000001" customHeight="1" x14ac:dyDescent="0.25">
      <c r="A33" s="556"/>
      <c r="B33" s="72"/>
      <c r="C33" s="72"/>
      <c r="D33" s="275"/>
      <c r="E33" s="275"/>
      <c r="F33" s="276"/>
    </row>
    <row r="34" spans="1:6" ht="20.100000000000001" customHeight="1" x14ac:dyDescent="0.25">
      <c r="A34" s="556"/>
      <c r="B34" s="72"/>
      <c r="C34" s="72"/>
      <c r="D34" s="275"/>
      <c r="E34" s="275"/>
      <c r="F34" s="276"/>
    </row>
    <row r="35" spans="1:6" ht="28.5" customHeight="1" thickBot="1" x14ac:dyDescent="0.3">
      <c r="A35" s="83" t="s">
        <v>484</v>
      </c>
      <c r="B35" s="83"/>
      <c r="C35" s="192"/>
      <c r="D35" s="186">
        <f>SUM(D10:D34)</f>
        <v>0</v>
      </c>
      <c r="E35" s="532">
        <f>SUM(E10:E34)</f>
        <v>0</v>
      </c>
      <c r="F35" s="319" t="e">
        <f>E35/D35*100</f>
        <v>#DIV/0!</v>
      </c>
    </row>
    <row r="36" spans="1:6" ht="12.75" customHeight="1" x14ac:dyDescent="0.25">
      <c r="C36" s="69"/>
      <c r="D36" s="274"/>
      <c r="E36" s="274"/>
      <c r="F36" s="274"/>
    </row>
    <row r="37" spans="1:6" x14ac:dyDescent="0.25">
      <c r="A37" s="727" t="s">
        <v>411</v>
      </c>
    </row>
  </sheetData>
  <mergeCells count="5">
    <mergeCell ref="A7:A8"/>
    <mergeCell ref="B7:B8"/>
    <mergeCell ref="C7:C8"/>
    <mergeCell ref="D7:D8"/>
    <mergeCell ref="E7:F7"/>
  </mergeCells>
  <printOptions horizontalCentered="1"/>
  <pageMargins left="1.48" right="0.9" top="1.1499999999999999" bottom="0.9" header="0" footer="0"/>
  <pageSetup paperSize="9" scale="61" orientation="landscape" horizontalDpi="300" verticalDpi="30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5E0EB-C88C-4F5B-89DC-CFE863A21CE3}">
  <sheetPr codeName="Sheet71">
    <tabColor rgb="FF92D050"/>
    <pageSetUpPr fitToPage="1"/>
  </sheetPr>
  <dimension ref="A1:AA40"/>
  <sheetViews>
    <sheetView zoomScale="60" zoomScaleNormal="60" workbookViewId="0">
      <selection activeCell="M47" sqref="M47"/>
    </sheetView>
  </sheetViews>
  <sheetFormatPr defaultColWidth="9.140625" defaultRowHeight="15" x14ac:dyDescent="0.25"/>
  <cols>
    <col min="1" max="1" width="5.7109375" style="70" customWidth="1"/>
    <col min="2" max="2" width="29" style="70" customWidth="1"/>
    <col min="3" max="3" width="30.28515625" style="70" customWidth="1"/>
    <col min="4" max="4" width="27.42578125" style="70" customWidth="1"/>
    <col min="5" max="5" width="16.7109375" style="70" customWidth="1"/>
    <col min="6" max="12" width="15.7109375" style="70" customWidth="1"/>
    <col min="13" max="13" width="20.28515625" style="70" customWidth="1"/>
    <col min="14" max="23" width="15.7109375" style="70" customWidth="1"/>
    <col min="24" max="256" width="9.140625" style="70"/>
    <col min="257" max="257" width="5.7109375" style="70" customWidth="1"/>
    <col min="258" max="258" width="29" style="70" customWidth="1"/>
    <col min="259" max="259" width="30.28515625" style="70" customWidth="1"/>
    <col min="260" max="260" width="27.42578125" style="70" customWidth="1"/>
    <col min="261" max="261" width="16.7109375" style="70" customWidth="1"/>
    <col min="262" max="268" width="15.7109375" style="70" customWidth="1"/>
    <col min="269" max="269" width="20.28515625" style="70" customWidth="1"/>
    <col min="270" max="279" width="15.7109375" style="70" customWidth="1"/>
    <col min="280" max="512" width="9.140625" style="70"/>
    <col min="513" max="513" width="5.7109375" style="70" customWidth="1"/>
    <col min="514" max="514" width="29" style="70" customWidth="1"/>
    <col min="515" max="515" width="30.28515625" style="70" customWidth="1"/>
    <col min="516" max="516" width="27.42578125" style="70" customWidth="1"/>
    <col min="517" max="517" width="16.7109375" style="70" customWidth="1"/>
    <col min="518" max="524" width="15.7109375" style="70" customWidth="1"/>
    <col min="525" max="525" width="20.28515625" style="70" customWidth="1"/>
    <col min="526" max="535" width="15.7109375" style="70" customWidth="1"/>
    <col min="536" max="768" width="9.140625" style="70"/>
    <col min="769" max="769" width="5.7109375" style="70" customWidth="1"/>
    <col min="770" max="770" width="29" style="70" customWidth="1"/>
    <col min="771" max="771" width="30.28515625" style="70" customWidth="1"/>
    <col min="772" max="772" width="27.42578125" style="70" customWidth="1"/>
    <col min="773" max="773" width="16.7109375" style="70" customWidth="1"/>
    <col min="774" max="780" width="15.7109375" style="70" customWidth="1"/>
    <col min="781" max="781" width="20.28515625" style="70" customWidth="1"/>
    <col min="782" max="791" width="15.7109375" style="70" customWidth="1"/>
    <col min="792" max="1024" width="9.140625" style="70"/>
    <col min="1025" max="1025" width="5.7109375" style="70" customWidth="1"/>
    <col min="1026" max="1026" width="29" style="70" customWidth="1"/>
    <col min="1027" max="1027" width="30.28515625" style="70" customWidth="1"/>
    <col min="1028" max="1028" width="27.42578125" style="70" customWidth="1"/>
    <col min="1029" max="1029" width="16.7109375" style="70" customWidth="1"/>
    <col min="1030" max="1036" width="15.7109375" style="70" customWidth="1"/>
    <col min="1037" max="1037" width="20.28515625" style="70" customWidth="1"/>
    <col min="1038" max="1047" width="15.7109375" style="70" customWidth="1"/>
    <col min="1048" max="1280" width="9.140625" style="70"/>
    <col min="1281" max="1281" width="5.7109375" style="70" customWidth="1"/>
    <col min="1282" max="1282" width="29" style="70" customWidth="1"/>
    <col min="1283" max="1283" width="30.28515625" style="70" customWidth="1"/>
    <col min="1284" max="1284" width="27.42578125" style="70" customWidth="1"/>
    <col min="1285" max="1285" width="16.7109375" style="70" customWidth="1"/>
    <col min="1286" max="1292" width="15.7109375" style="70" customWidth="1"/>
    <col min="1293" max="1293" width="20.28515625" style="70" customWidth="1"/>
    <col min="1294" max="1303" width="15.7109375" style="70" customWidth="1"/>
    <col min="1304" max="1536" width="9.140625" style="70"/>
    <col min="1537" max="1537" width="5.7109375" style="70" customWidth="1"/>
    <col min="1538" max="1538" width="29" style="70" customWidth="1"/>
    <col min="1539" max="1539" width="30.28515625" style="70" customWidth="1"/>
    <col min="1540" max="1540" width="27.42578125" style="70" customWidth="1"/>
    <col min="1541" max="1541" width="16.7109375" style="70" customWidth="1"/>
    <col min="1542" max="1548" width="15.7109375" style="70" customWidth="1"/>
    <col min="1549" max="1549" width="20.28515625" style="70" customWidth="1"/>
    <col min="1550" max="1559" width="15.7109375" style="70" customWidth="1"/>
    <col min="1560" max="1792" width="9.140625" style="70"/>
    <col min="1793" max="1793" width="5.7109375" style="70" customWidth="1"/>
    <col min="1794" max="1794" width="29" style="70" customWidth="1"/>
    <col min="1795" max="1795" width="30.28515625" style="70" customWidth="1"/>
    <col min="1796" max="1796" width="27.42578125" style="70" customWidth="1"/>
    <col min="1797" max="1797" width="16.7109375" style="70" customWidth="1"/>
    <col min="1798" max="1804" width="15.7109375" style="70" customWidth="1"/>
    <col min="1805" max="1805" width="20.28515625" style="70" customWidth="1"/>
    <col min="1806" max="1815" width="15.7109375" style="70" customWidth="1"/>
    <col min="1816" max="2048" width="9.140625" style="70"/>
    <col min="2049" max="2049" width="5.7109375" style="70" customWidth="1"/>
    <col min="2050" max="2050" width="29" style="70" customWidth="1"/>
    <col min="2051" max="2051" width="30.28515625" style="70" customWidth="1"/>
    <col min="2052" max="2052" width="27.42578125" style="70" customWidth="1"/>
    <col min="2053" max="2053" width="16.7109375" style="70" customWidth="1"/>
    <col min="2054" max="2060" width="15.7109375" style="70" customWidth="1"/>
    <col min="2061" max="2061" width="20.28515625" style="70" customWidth="1"/>
    <col min="2062" max="2071" width="15.7109375" style="70" customWidth="1"/>
    <col min="2072" max="2304" width="9.140625" style="70"/>
    <col min="2305" max="2305" width="5.7109375" style="70" customWidth="1"/>
    <col min="2306" max="2306" width="29" style="70" customWidth="1"/>
    <col min="2307" max="2307" width="30.28515625" style="70" customWidth="1"/>
    <col min="2308" max="2308" width="27.42578125" style="70" customWidth="1"/>
    <col min="2309" max="2309" width="16.7109375" style="70" customWidth="1"/>
    <col min="2310" max="2316" width="15.7109375" style="70" customWidth="1"/>
    <col min="2317" max="2317" width="20.28515625" style="70" customWidth="1"/>
    <col min="2318" max="2327" width="15.7109375" style="70" customWidth="1"/>
    <col min="2328" max="2560" width="9.140625" style="70"/>
    <col min="2561" max="2561" width="5.7109375" style="70" customWidth="1"/>
    <col min="2562" max="2562" width="29" style="70" customWidth="1"/>
    <col min="2563" max="2563" width="30.28515625" style="70" customWidth="1"/>
    <col min="2564" max="2564" width="27.42578125" style="70" customWidth="1"/>
    <col min="2565" max="2565" width="16.7109375" style="70" customWidth="1"/>
    <col min="2566" max="2572" width="15.7109375" style="70" customWidth="1"/>
    <col min="2573" max="2573" width="20.28515625" style="70" customWidth="1"/>
    <col min="2574" max="2583" width="15.7109375" style="70" customWidth="1"/>
    <col min="2584" max="2816" width="9.140625" style="70"/>
    <col min="2817" max="2817" width="5.7109375" style="70" customWidth="1"/>
    <col min="2818" max="2818" width="29" style="70" customWidth="1"/>
    <col min="2819" max="2819" width="30.28515625" style="70" customWidth="1"/>
    <col min="2820" max="2820" width="27.42578125" style="70" customWidth="1"/>
    <col min="2821" max="2821" width="16.7109375" style="70" customWidth="1"/>
    <col min="2822" max="2828" width="15.7109375" style="70" customWidth="1"/>
    <col min="2829" max="2829" width="20.28515625" style="70" customWidth="1"/>
    <col min="2830" max="2839" width="15.7109375" style="70" customWidth="1"/>
    <col min="2840" max="3072" width="9.140625" style="70"/>
    <col min="3073" max="3073" width="5.7109375" style="70" customWidth="1"/>
    <col min="3074" max="3074" width="29" style="70" customWidth="1"/>
    <col min="3075" max="3075" width="30.28515625" style="70" customWidth="1"/>
    <col min="3076" max="3076" width="27.42578125" style="70" customWidth="1"/>
    <col min="3077" max="3077" width="16.7109375" style="70" customWidth="1"/>
    <col min="3078" max="3084" width="15.7109375" style="70" customWidth="1"/>
    <col min="3085" max="3085" width="20.28515625" style="70" customWidth="1"/>
    <col min="3086" max="3095" width="15.7109375" style="70" customWidth="1"/>
    <col min="3096" max="3328" width="9.140625" style="70"/>
    <col min="3329" max="3329" width="5.7109375" style="70" customWidth="1"/>
    <col min="3330" max="3330" width="29" style="70" customWidth="1"/>
    <col min="3331" max="3331" width="30.28515625" style="70" customWidth="1"/>
    <col min="3332" max="3332" width="27.42578125" style="70" customWidth="1"/>
    <col min="3333" max="3333" width="16.7109375" style="70" customWidth="1"/>
    <col min="3334" max="3340" width="15.7109375" style="70" customWidth="1"/>
    <col min="3341" max="3341" width="20.28515625" style="70" customWidth="1"/>
    <col min="3342" max="3351" width="15.7109375" style="70" customWidth="1"/>
    <col min="3352" max="3584" width="9.140625" style="70"/>
    <col min="3585" max="3585" width="5.7109375" style="70" customWidth="1"/>
    <col min="3586" max="3586" width="29" style="70" customWidth="1"/>
    <col min="3587" max="3587" width="30.28515625" style="70" customWidth="1"/>
    <col min="3588" max="3588" width="27.42578125" style="70" customWidth="1"/>
    <col min="3589" max="3589" width="16.7109375" style="70" customWidth="1"/>
    <col min="3590" max="3596" width="15.7109375" style="70" customWidth="1"/>
    <col min="3597" max="3597" width="20.28515625" style="70" customWidth="1"/>
    <col min="3598" max="3607" width="15.7109375" style="70" customWidth="1"/>
    <col min="3608" max="3840" width="9.140625" style="70"/>
    <col min="3841" max="3841" width="5.7109375" style="70" customWidth="1"/>
    <col min="3842" max="3842" width="29" style="70" customWidth="1"/>
    <col min="3843" max="3843" width="30.28515625" style="70" customWidth="1"/>
    <col min="3844" max="3844" width="27.42578125" style="70" customWidth="1"/>
    <col min="3845" max="3845" width="16.7109375" style="70" customWidth="1"/>
    <col min="3846" max="3852" width="15.7109375" style="70" customWidth="1"/>
    <col min="3853" max="3853" width="20.28515625" style="70" customWidth="1"/>
    <col min="3854" max="3863" width="15.7109375" style="70" customWidth="1"/>
    <col min="3864" max="4096" width="9.140625" style="70"/>
    <col min="4097" max="4097" width="5.7109375" style="70" customWidth="1"/>
    <col min="4098" max="4098" width="29" style="70" customWidth="1"/>
    <col min="4099" max="4099" width="30.28515625" style="70" customWidth="1"/>
    <col min="4100" max="4100" width="27.42578125" style="70" customWidth="1"/>
    <col min="4101" max="4101" width="16.7109375" style="70" customWidth="1"/>
    <col min="4102" max="4108" width="15.7109375" style="70" customWidth="1"/>
    <col min="4109" max="4109" width="20.28515625" style="70" customWidth="1"/>
    <col min="4110" max="4119" width="15.7109375" style="70" customWidth="1"/>
    <col min="4120" max="4352" width="9.140625" style="70"/>
    <col min="4353" max="4353" width="5.7109375" style="70" customWidth="1"/>
    <col min="4354" max="4354" width="29" style="70" customWidth="1"/>
    <col min="4355" max="4355" width="30.28515625" style="70" customWidth="1"/>
    <col min="4356" max="4356" width="27.42578125" style="70" customWidth="1"/>
    <col min="4357" max="4357" width="16.7109375" style="70" customWidth="1"/>
    <col min="4358" max="4364" width="15.7109375" style="70" customWidth="1"/>
    <col min="4365" max="4365" width="20.28515625" style="70" customWidth="1"/>
    <col min="4366" max="4375" width="15.7109375" style="70" customWidth="1"/>
    <col min="4376" max="4608" width="9.140625" style="70"/>
    <col min="4609" max="4609" width="5.7109375" style="70" customWidth="1"/>
    <col min="4610" max="4610" width="29" style="70" customWidth="1"/>
    <col min="4611" max="4611" width="30.28515625" style="70" customWidth="1"/>
    <col min="4612" max="4612" width="27.42578125" style="70" customWidth="1"/>
    <col min="4613" max="4613" width="16.7109375" style="70" customWidth="1"/>
    <col min="4614" max="4620" width="15.7109375" style="70" customWidth="1"/>
    <col min="4621" max="4621" width="20.28515625" style="70" customWidth="1"/>
    <col min="4622" max="4631" width="15.7109375" style="70" customWidth="1"/>
    <col min="4632" max="4864" width="9.140625" style="70"/>
    <col min="4865" max="4865" width="5.7109375" style="70" customWidth="1"/>
    <col min="4866" max="4866" width="29" style="70" customWidth="1"/>
    <col min="4867" max="4867" width="30.28515625" style="70" customWidth="1"/>
    <col min="4868" max="4868" width="27.42578125" style="70" customWidth="1"/>
    <col min="4869" max="4869" width="16.7109375" style="70" customWidth="1"/>
    <col min="4870" max="4876" width="15.7109375" style="70" customWidth="1"/>
    <col min="4877" max="4877" width="20.28515625" style="70" customWidth="1"/>
    <col min="4878" max="4887" width="15.7109375" style="70" customWidth="1"/>
    <col min="4888" max="5120" width="9.140625" style="70"/>
    <col min="5121" max="5121" width="5.7109375" style="70" customWidth="1"/>
    <col min="5122" max="5122" width="29" style="70" customWidth="1"/>
    <col min="5123" max="5123" width="30.28515625" style="70" customWidth="1"/>
    <col min="5124" max="5124" width="27.42578125" style="70" customWidth="1"/>
    <col min="5125" max="5125" width="16.7109375" style="70" customWidth="1"/>
    <col min="5126" max="5132" width="15.7109375" style="70" customWidth="1"/>
    <col min="5133" max="5133" width="20.28515625" style="70" customWidth="1"/>
    <col min="5134" max="5143" width="15.7109375" style="70" customWidth="1"/>
    <col min="5144" max="5376" width="9.140625" style="70"/>
    <col min="5377" max="5377" width="5.7109375" style="70" customWidth="1"/>
    <col min="5378" max="5378" width="29" style="70" customWidth="1"/>
    <col min="5379" max="5379" width="30.28515625" style="70" customWidth="1"/>
    <col min="5380" max="5380" width="27.42578125" style="70" customWidth="1"/>
    <col min="5381" max="5381" width="16.7109375" style="70" customWidth="1"/>
    <col min="5382" max="5388" width="15.7109375" style="70" customWidth="1"/>
    <col min="5389" max="5389" width="20.28515625" style="70" customWidth="1"/>
    <col min="5390" max="5399" width="15.7109375" style="70" customWidth="1"/>
    <col min="5400" max="5632" width="9.140625" style="70"/>
    <col min="5633" max="5633" width="5.7109375" style="70" customWidth="1"/>
    <col min="5634" max="5634" width="29" style="70" customWidth="1"/>
    <col min="5635" max="5635" width="30.28515625" style="70" customWidth="1"/>
    <col min="5636" max="5636" width="27.42578125" style="70" customWidth="1"/>
    <col min="5637" max="5637" width="16.7109375" style="70" customWidth="1"/>
    <col min="5638" max="5644" width="15.7109375" style="70" customWidth="1"/>
    <col min="5645" max="5645" width="20.28515625" style="70" customWidth="1"/>
    <col min="5646" max="5655" width="15.7109375" style="70" customWidth="1"/>
    <col min="5656" max="5888" width="9.140625" style="70"/>
    <col min="5889" max="5889" width="5.7109375" style="70" customWidth="1"/>
    <col min="5890" max="5890" width="29" style="70" customWidth="1"/>
    <col min="5891" max="5891" width="30.28515625" style="70" customWidth="1"/>
    <col min="5892" max="5892" width="27.42578125" style="70" customWidth="1"/>
    <col min="5893" max="5893" width="16.7109375" style="70" customWidth="1"/>
    <col min="5894" max="5900" width="15.7109375" style="70" customWidth="1"/>
    <col min="5901" max="5901" width="20.28515625" style="70" customWidth="1"/>
    <col min="5902" max="5911" width="15.7109375" style="70" customWidth="1"/>
    <col min="5912" max="6144" width="9.140625" style="70"/>
    <col min="6145" max="6145" width="5.7109375" style="70" customWidth="1"/>
    <col min="6146" max="6146" width="29" style="70" customWidth="1"/>
    <col min="6147" max="6147" width="30.28515625" style="70" customWidth="1"/>
    <col min="6148" max="6148" width="27.42578125" style="70" customWidth="1"/>
    <col min="6149" max="6149" width="16.7109375" style="70" customWidth="1"/>
    <col min="6150" max="6156" width="15.7109375" style="70" customWidth="1"/>
    <col min="6157" max="6157" width="20.28515625" style="70" customWidth="1"/>
    <col min="6158" max="6167" width="15.7109375" style="70" customWidth="1"/>
    <col min="6168" max="6400" width="9.140625" style="70"/>
    <col min="6401" max="6401" width="5.7109375" style="70" customWidth="1"/>
    <col min="6402" max="6402" width="29" style="70" customWidth="1"/>
    <col min="6403" max="6403" width="30.28515625" style="70" customWidth="1"/>
    <col min="6404" max="6404" width="27.42578125" style="70" customWidth="1"/>
    <col min="6405" max="6405" width="16.7109375" style="70" customWidth="1"/>
    <col min="6406" max="6412" width="15.7109375" style="70" customWidth="1"/>
    <col min="6413" max="6413" width="20.28515625" style="70" customWidth="1"/>
    <col min="6414" max="6423" width="15.7109375" style="70" customWidth="1"/>
    <col min="6424" max="6656" width="9.140625" style="70"/>
    <col min="6657" max="6657" width="5.7109375" style="70" customWidth="1"/>
    <col min="6658" max="6658" width="29" style="70" customWidth="1"/>
    <col min="6659" max="6659" width="30.28515625" style="70" customWidth="1"/>
    <col min="6660" max="6660" width="27.42578125" style="70" customWidth="1"/>
    <col min="6661" max="6661" width="16.7109375" style="70" customWidth="1"/>
    <col min="6662" max="6668" width="15.7109375" style="70" customWidth="1"/>
    <col min="6669" max="6669" width="20.28515625" style="70" customWidth="1"/>
    <col min="6670" max="6679" width="15.7109375" style="70" customWidth="1"/>
    <col min="6680" max="6912" width="9.140625" style="70"/>
    <col min="6913" max="6913" width="5.7109375" style="70" customWidth="1"/>
    <col min="6914" max="6914" width="29" style="70" customWidth="1"/>
    <col min="6915" max="6915" width="30.28515625" style="70" customWidth="1"/>
    <col min="6916" max="6916" width="27.42578125" style="70" customWidth="1"/>
    <col min="6917" max="6917" width="16.7109375" style="70" customWidth="1"/>
    <col min="6918" max="6924" width="15.7109375" style="70" customWidth="1"/>
    <col min="6925" max="6925" width="20.28515625" style="70" customWidth="1"/>
    <col min="6926" max="6935" width="15.7109375" style="70" customWidth="1"/>
    <col min="6936" max="7168" width="9.140625" style="70"/>
    <col min="7169" max="7169" width="5.7109375" style="70" customWidth="1"/>
    <col min="7170" max="7170" width="29" style="70" customWidth="1"/>
    <col min="7171" max="7171" width="30.28515625" style="70" customWidth="1"/>
    <col min="7172" max="7172" width="27.42578125" style="70" customWidth="1"/>
    <col min="7173" max="7173" width="16.7109375" style="70" customWidth="1"/>
    <col min="7174" max="7180" width="15.7109375" style="70" customWidth="1"/>
    <col min="7181" max="7181" width="20.28515625" style="70" customWidth="1"/>
    <col min="7182" max="7191" width="15.7109375" style="70" customWidth="1"/>
    <col min="7192" max="7424" width="9.140625" style="70"/>
    <col min="7425" max="7425" width="5.7109375" style="70" customWidth="1"/>
    <col min="7426" max="7426" width="29" style="70" customWidth="1"/>
    <col min="7427" max="7427" width="30.28515625" style="70" customWidth="1"/>
    <col min="7428" max="7428" width="27.42578125" style="70" customWidth="1"/>
    <col min="7429" max="7429" width="16.7109375" style="70" customWidth="1"/>
    <col min="7430" max="7436" width="15.7109375" style="70" customWidth="1"/>
    <col min="7437" max="7437" width="20.28515625" style="70" customWidth="1"/>
    <col min="7438" max="7447" width="15.7109375" style="70" customWidth="1"/>
    <col min="7448" max="7680" width="9.140625" style="70"/>
    <col min="7681" max="7681" width="5.7109375" style="70" customWidth="1"/>
    <col min="7682" max="7682" width="29" style="70" customWidth="1"/>
    <col min="7683" max="7683" width="30.28515625" style="70" customWidth="1"/>
    <col min="7684" max="7684" width="27.42578125" style="70" customWidth="1"/>
    <col min="7685" max="7685" width="16.7109375" style="70" customWidth="1"/>
    <col min="7686" max="7692" width="15.7109375" style="70" customWidth="1"/>
    <col min="7693" max="7693" width="20.28515625" style="70" customWidth="1"/>
    <col min="7694" max="7703" width="15.7109375" style="70" customWidth="1"/>
    <col min="7704" max="7936" width="9.140625" style="70"/>
    <col min="7937" max="7937" width="5.7109375" style="70" customWidth="1"/>
    <col min="7938" max="7938" width="29" style="70" customWidth="1"/>
    <col min="7939" max="7939" width="30.28515625" style="70" customWidth="1"/>
    <col min="7940" max="7940" width="27.42578125" style="70" customWidth="1"/>
    <col min="7941" max="7941" width="16.7109375" style="70" customWidth="1"/>
    <col min="7942" max="7948" width="15.7109375" style="70" customWidth="1"/>
    <col min="7949" max="7949" width="20.28515625" style="70" customWidth="1"/>
    <col min="7950" max="7959" width="15.7109375" style="70" customWidth="1"/>
    <col min="7960" max="8192" width="9.140625" style="70"/>
    <col min="8193" max="8193" width="5.7109375" style="70" customWidth="1"/>
    <col min="8194" max="8194" width="29" style="70" customWidth="1"/>
    <col min="8195" max="8195" width="30.28515625" style="70" customWidth="1"/>
    <col min="8196" max="8196" width="27.42578125" style="70" customWidth="1"/>
    <col min="8197" max="8197" width="16.7109375" style="70" customWidth="1"/>
    <col min="8198" max="8204" width="15.7109375" style="70" customWidth="1"/>
    <col min="8205" max="8205" width="20.28515625" style="70" customWidth="1"/>
    <col min="8206" max="8215" width="15.7109375" style="70" customWidth="1"/>
    <col min="8216" max="8448" width="9.140625" style="70"/>
    <col min="8449" max="8449" width="5.7109375" style="70" customWidth="1"/>
    <col min="8450" max="8450" width="29" style="70" customWidth="1"/>
    <col min="8451" max="8451" width="30.28515625" style="70" customWidth="1"/>
    <col min="8452" max="8452" width="27.42578125" style="70" customWidth="1"/>
    <col min="8453" max="8453" width="16.7109375" style="70" customWidth="1"/>
    <col min="8454" max="8460" width="15.7109375" style="70" customWidth="1"/>
    <col min="8461" max="8461" width="20.28515625" style="70" customWidth="1"/>
    <col min="8462" max="8471" width="15.7109375" style="70" customWidth="1"/>
    <col min="8472" max="8704" width="9.140625" style="70"/>
    <col min="8705" max="8705" width="5.7109375" style="70" customWidth="1"/>
    <col min="8706" max="8706" width="29" style="70" customWidth="1"/>
    <col min="8707" max="8707" width="30.28515625" style="70" customWidth="1"/>
    <col min="8708" max="8708" width="27.42578125" style="70" customWidth="1"/>
    <col min="8709" max="8709" width="16.7109375" style="70" customWidth="1"/>
    <col min="8710" max="8716" width="15.7109375" style="70" customWidth="1"/>
    <col min="8717" max="8717" width="20.28515625" style="70" customWidth="1"/>
    <col min="8718" max="8727" width="15.7109375" style="70" customWidth="1"/>
    <col min="8728" max="8960" width="9.140625" style="70"/>
    <col min="8961" max="8961" width="5.7109375" style="70" customWidth="1"/>
    <col min="8962" max="8962" width="29" style="70" customWidth="1"/>
    <col min="8963" max="8963" width="30.28515625" style="70" customWidth="1"/>
    <col min="8964" max="8964" width="27.42578125" style="70" customWidth="1"/>
    <col min="8965" max="8965" width="16.7109375" style="70" customWidth="1"/>
    <col min="8966" max="8972" width="15.7109375" style="70" customWidth="1"/>
    <col min="8973" max="8973" width="20.28515625" style="70" customWidth="1"/>
    <col min="8974" max="8983" width="15.7109375" style="70" customWidth="1"/>
    <col min="8984" max="9216" width="9.140625" style="70"/>
    <col min="9217" max="9217" width="5.7109375" style="70" customWidth="1"/>
    <col min="9218" max="9218" width="29" style="70" customWidth="1"/>
    <col min="9219" max="9219" width="30.28515625" style="70" customWidth="1"/>
    <col min="9220" max="9220" width="27.42578125" style="70" customWidth="1"/>
    <col min="9221" max="9221" width="16.7109375" style="70" customWidth="1"/>
    <col min="9222" max="9228" width="15.7109375" style="70" customWidth="1"/>
    <col min="9229" max="9229" width="20.28515625" style="70" customWidth="1"/>
    <col min="9230" max="9239" width="15.7109375" style="70" customWidth="1"/>
    <col min="9240" max="9472" width="9.140625" style="70"/>
    <col min="9473" max="9473" width="5.7109375" style="70" customWidth="1"/>
    <col min="9474" max="9474" width="29" style="70" customWidth="1"/>
    <col min="9475" max="9475" width="30.28515625" style="70" customWidth="1"/>
    <col min="9476" max="9476" width="27.42578125" style="70" customWidth="1"/>
    <col min="9477" max="9477" width="16.7109375" style="70" customWidth="1"/>
    <col min="9478" max="9484" width="15.7109375" style="70" customWidth="1"/>
    <col min="9485" max="9485" width="20.28515625" style="70" customWidth="1"/>
    <col min="9486" max="9495" width="15.7109375" style="70" customWidth="1"/>
    <col min="9496" max="9728" width="9.140625" style="70"/>
    <col min="9729" max="9729" width="5.7109375" style="70" customWidth="1"/>
    <col min="9730" max="9730" width="29" style="70" customWidth="1"/>
    <col min="9731" max="9731" width="30.28515625" style="70" customWidth="1"/>
    <col min="9732" max="9732" width="27.42578125" style="70" customWidth="1"/>
    <col min="9733" max="9733" width="16.7109375" style="70" customWidth="1"/>
    <col min="9734" max="9740" width="15.7109375" style="70" customWidth="1"/>
    <col min="9741" max="9741" width="20.28515625" style="70" customWidth="1"/>
    <col min="9742" max="9751" width="15.7109375" style="70" customWidth="1"/>
    <col min="9752" max="9984" width="9.140625" style="70"/>
    <col min="9985" max="9985" width="5.7109375" style="70" customWidth="1"/>
    <col min="9986" max="9986" width="29" style="70" customWidth="1"/>
    <col min="9987" max="9987" width="30.28515625" style="70" customWidth="1"/>
    <col min="9988" max="9988" width="27.42578125" style="70" customWidth="1"/>
    <col min="9989" max="9989" width="16.7109375" style="70" customWidth="1"/>
    <col min="9990" max="9996" width="15.7109375" style="70" customWidth="1"/>
    <col min="9997" max="9997" width="20.28515625" style="70" customWidth="1"/>
    <col min="9998" max="10007" width="15.7109375" style="70" customWidth="1"/>
    <col min="10008" max="10240" width="9.140625" style="70"/>
    <col min="10241" max="10241" width="5.7109375" style="70" customWidth="1"/>
    <col min="10242" max="10242" width="29" style="70" customWidth="1"/>
    <col min="10243" max="10243" width="30.28515625" style="70" customWidth="1"/>
    <col min="10244" max="10244" width="27.42578125" style="70" customWidth="1"/>
    <col min="10245" max="10245" width="16.7109375" style="70" customWidth="1"/>
    <col min="10246" max="10252" width="15.7109375" style="70" customWidth="1"/>
    <col min="10253" max="10253" width="20.28515625" style="70" customWidth="1"/>
    <col min="10254" max="10263" width="15.7109375" style="70" customWidth="1"/>
    <col min="10264" max="10496" width="9.140625" style="70"/>
    <col min="10497" max="10497" width="5.7109375" style="70" customWidth="1"/>
    <col min="10498" max="10498" width="29" style="70" customWidth="1"/>
    <col min="10499" max="10499" width="30.28515625" style="70" customWidth="1"/>
    <col min="10500" max="10500" width="27.42578125" style="70" customWidth="1"/>
    <col min="10501" max="10501" width="16.7109375" style="70" customWidth="1"/>
    <col min="10502" max="10508" width="15.7109375" style="70" customWidth="1"/>
    <col min="10509" max="10509" width="20.28515625" style="70" customWidth="1"/>
    <col min="10510" max="10519" width="15.7109375" style="70" customWidth="1"/>
    <col min="10520" max="10752" width="9.140625" style="70"/>
    <col min="10753" max="10753" width="5.7109375" style="70" customWidth="1"/>
    <col min="10754" max="10754" width="29" style="70" customWidth="1"/>
    <col min="10755" max="10755" width="30.28515625" style="70" customWidth="1"/>
    <col min="10756" max="10756" width="27.42578125" style="70" customWidth="1"/>
    <col min="10757" max="10757" width="16.7109375" style="70" customWidth="1"/>
    <col min="10758" max="10764" width="15.7109375" style="70" customWidth="1"/>
    <col min="10765" max="10765" width="20.28515625" style="70" customWidth="1"/>
    <col min="10766" max="10775" width="15.7109375" style="70" customWidth="1"/>
    <col min="10776" max="11008" width="9.140625" style="70"/>
    <col min="11009" max="11009" width="5.7109375" style="70" customWidth="1"/>
    <col min="11010" max="11010" width="29" style="70" customWidth="1"/>
    <col min="11011" max="11011" width="30.28515625" style="70" customWidth="1"/>
    <col min="11012" max="11012" width="27.42578125" style="70" customWidth="1"/>
    <col min="11013" max="11013" width="16.7109375" style="70" customWidth="1"/>
    <col min="11014" max="11020" width="15.7109375" style="70" customWidth="1"/>
    <col min="11021" max="11021" width="20.28515625" style="70" customWidth="1"/>
    <col min="11022" max="11031" width="15.7109375" style="70" customWidth="1"/>
    <col min="11032" max="11264" width="9.140625" style="70"/>
    <col min="11265" max="11265" width="5.7109375" style="70" customWidth="1"/>
    <col min="11266" max="11266" width="29" style="70" customWidth="1"/>
    <col min="11267" max="11267" width="30.28515625" style="70" customWidth="1"/>
    <col min="11268" max="11268" width="27.42578125" style="70" customWidth="1"/>
    <col min="11269" max="11269" width="16.7109375" style="70" customWidth="1"/>
    <col min="11270" max="11276" width="15.7109375" style="70" customWidth="1"/>
    <col min="11277" max="11277" width="20.28515625" style="70" customWidth="1"/>
    <col min="11278" max="11287" width="15.7109375" style="70" customWidth="1"/>
    <col min="11288" max="11520" width="9.140625" style="70"/>
    <col min="11521" max="11521" width="5.7109375" style="70" customWidth="1"/>
    <col min="11522" max="11522" width="29" style="70" customWidth="1"/>
    <col min="11523" max="11523" width="30.28515625" style="70" customWidth="1"/>
    <col min="11524" max="11524" width="27.42578125" style="70" customWidth="1"/>
    <col min="11525" max="11525" width="16.7109375" style="70" customWidth="1"/>
    <col min="11526" max="11532" width="15.7109375" style="70" customWidth="1"/>
    <col min="11533" max="11533" width="20.28515625" style="70" customWidth="1"/>
    <col min="11534" max="11543" width="15.7109375" style="70" customWidth="1"/>
    <col min="11544" max="11776" width="9.140625" style="70"/>
    <col min="11777" max="11777" width="5.7109375" style="70" customWidth="1"/>
    <col min="11778" max="11778" width="29" style="70" customWidth="1"/>
    <col min="11779" max="11779" width="30.28515625" style="70" customWidth="1"/>
    <col min="11780" max="11780" width="27.42578125" style="70" customWidth="1"/>
    <col min="11781" max="11781" width="16.7109375" style="70" customWidth="1"/>
    <col min="11782" max="11788" width="15.7109375" style="70" customWidth="1"/>
    <col min="11789" max="11789" width="20.28515625" style="70" customWidth="1"/>
    <col min="11790" max="11799" width="15.7109375" style="70" customWidth="1"/>
    <col min="11800" max="12032" width="9.140625" style="70"/>
    <col min="12033" max="12033" width="5.7109375" style="70" customWidth="1"/>
    <col min="12034" max="12034" width="29" style="70" customWidth="1"/>
    <col min="12035" max="12035" width="30.28515625" style="70" customWidth="1"/>
    <col min="12036" max="12036" width="27.42578125" style="70" customWidth="1"/>
    <col min="12037" max="12037" width="16.7109375" style="70" customWidth="1"/>
    <col min="12038" max="12044" width="15.7109375" style="70" customWidth="1"/>
    <col min="12045" max="12045" width="20.28515625" style="70" customWidth="1"/>
    <col min="12046" max="12055" width="15.7109375" style="70" customWidth="1"/>
    <col min="12056" max="12288" width="9.140625" style="70"/>
    <col min="12289" max="12289" width="5.7109375" style="70" customWidth="1"/>
    <col min="12290" max="12290" width="29" style="70" customWidth="1"/>
    <col min="12291" max="12291" width="30.28515625" style="70" customWidth="1"/>
    <col min="12292" max="12292" width="27.42578125" style="70" customWidth="1"/>
    <col min="12293" max="12293" width="16.7109375" style="70" customWidth="1"/>
    <col min="12294" max="12300" width="15.7109375" style="70" customWidth="1"/>
    <col min="12301" max="12301" width="20.28515625" style="70" customWidth="1"/>
    <col min="12302" max="12311" width="15.7109375" style="70" customWidth="1"/>
    <col min="12312" max="12544" width="9.140625" style="70"/>
    <col min="12545" max="12545" width="5.7109375" style="70" customWidth="1"/>
    <col min="12546" max="12546" width="29" style="70" customWidth="1"/>
    <col min="12547" max="12547" width="30.28515625" style="70" customWidth="1"/>
    <col min="12548" max="12548" width="27.42578125" style="70" customWidth="1"/>
    <col min="12549" max="12549" width="16.7109375" style="70" customWidth="1"/>
    <col min="12550" max="12556" width="15.7109375" style="70" customWidth="1"/>
    <col min="12557" max="12557" width="20.28515625" style="70" customWidth="1"/>
    <col min="12558" max="12567" width="15.7109375" style="70" customWidth="1"/>
    <col min="12568" max="12800" width="9.140625" style="70"/>
    <col min="12801" max="12801" width="5.7109375" style="70" customWidth="1"/>
    <col min="12802" max="12802" width="29" style="70" customWidth="1"/>
    <col min="12803" max="12803" width="30.28515625" style="70" customWidth="1"/>
    <col min="12804" max="12804" width="27.42578125" style="70" customWidth="1"/>
    <col min="12805" max="12805" width="16.7109375" style="70" customWidth="1"/>
    <col min="12806" max="12812" width="15.7109375" style="70" customWidth="1"/>
    <col min="12813" max="12813" width="20.28515625" style="70" customWidth="1"/>
    <col min="12814" max="12823" width="15.7109375" style="70" customWidth="1"/>
    <col min="12824" max="13056" width="9.140625" style="70"/>
    <col min="13057" max="13057" width="5.7109375" style="70" customWidth="1"/>
    <col min="13058" max="13058" width="29" style="70" customWidth="1"/>
    <col min="13059" max="13059" width="30.28515625" style="70" customWidth="1"/>
    <col min="13060" max="13060" width="27.42578125" style="70" customWidth="1"/>
    <col min="13061" max="13061" width="16.7109375" style="70" customWidth="1"/>
    <col min="13062" max="13068" width="15.7109375" style="70" customWidth="1"/>
    <col min="13069" max="13069" width="20.28515625" style="70" customWidth="1"/>
    <col min="13070" max="13079" width="15.7109375" style="70" customWidth="1"/>
    <col min="13080" max="13312" width="9.140625" style="70"/>
    <col min="13313" max="13313" width="5.7109375" style="70" customWidth="1"/>
    <col min="13314" max="13314" width="29" style="70" customWidth="1"/>
    <col min="13315" max="13315" width="30.28515625" style="70" customWidth="1"/>
    <col min="13316" max="13316" width="27.42578125" style="70" customWidth="1"/>
    <col min="13317" max="13317" width="16.7109375" style="70" customWidth="1"/>
    <col min="13318" max="13324" width="15.7109375" style="70" customWidth="1"/>
    <col min="13325" max="13325" width="20.28515625" style="70" customWidth="1"/>
    <col min="13326" max="13335" width="15.7109375" style="70" customWidth="1"/>
    <col min="13336" max="13568" width="9.140625" style="70"/>
    <col min="13569" max="13569" width="5.7109375" style="70" customWidth="1"/>
    <col min="13570" max="13570" width="29" style="70" customWidth="1"/>
    <col min="13571" max="13571" width="30.28515625" style="70" customWidth="1"/>
    <col min="13572" max="13572" width="27.42578125" style="70" customWidth="1"/>
    <col min="13573" max="13573" width="16.7109375" style="70" customWidth="1"/>
    <col min="13574" max="13580" width="15.7109375" style="70" customWidth="1"/>
    <col min="13581" max="13581" width="20.28515625" style="70" customWidth="1"/>
    <col min="13582" max="13591" width="15.7109375" style="70" customWidth="1"/>
    <col min="13592" max="13824" width="9.140625" style="70"/>
    <col min="13825" max="13825" width="5.7109375" style="70" customWidth="1"/>
    <col min="13826" max="13826" width="29" style="70" customWidth="1"/>
    <col min="13827" max="13827" width="30.28515625" style="70" customWidth="1"/>
    <col min="13828" max="13828" width="27.42578125" style="70" customWidth="1"/>
    <col min="13829" max="13829" width="16.7109375" style="70" customWidth="1"/>
    <col min="13830" max="13836" width="15.7109375" style="70" customWidth="1"/>
    <col min="13837" max="13837" width="20.28515625" style="70" customWidth="1"/>
    <col min="13838" max="13847" width="15.7109375" style="70" customWidth="1"/>
    <col min="13848" max="14080" width="9.140625" style="70"/>
    <col min="14081" max="14081" width="5.7109375" style="70" customWidth="1"/>
    <col min="14082" max="14082" width="29" style="70" customWidth="1"/>
    <col min="14083" max="14083" width="30.28515625" style="70" customWidth="1"/>
    <col min="14084" max="14084" width="27.42578125" style="70" customWidth="1"/>
    <col min="14085" max="14085" width="16.7109375" style="70" customWidth="1"/>
    <col min="14086" max="14092" width="15.7109375" style="70" customWidth="1"/>
    <col min="14093" max="14093" width="20.28515625" style="70" customWidth="1"/>
    <col min="14094" max="14103" width="15.7109375" style="70" customWidth="1"/>
    <col min="14104" max="14336" width="9.140625" style="70"/>
    <col min="14337" max="14337" width="5.7109375" style="70" customWidth="1"/>
    <col min="14338" max="14338" width="29" style="70" customWidth="1"/>
    <col min="14339" max="14339" width="30.28515625" style="70" customWidth="1"/>
    <col min="14340" max="14340" width="27.42578125" style="70" customWidth="1"/>
    <col min="14341" max="14341" width="16.7109375" style="70" customWidth="1"/>
    <col min="14342" max="14348" width="15.7109375" style="70" customWidth="1"/>
    <col min="14349" max="14349" width="20.28515625" style="70" customWidth="1"/>
    <col min="14350" max="14359" width="15.7109375" style="70" customWidth="1"/>
    <col min="14360" max="14592" width="9.140625" style="70"/>
    <col min="14593" max="14593" width="5.7109375" style="70" customWidth="1"/>
    <col min="14594" max="14594" width="29" style="70" customWidth="1"/>
    <col min="14595" max="14595" width="30.28515625" style="70" customWidth="1"/>
    <col min="14596" max="14596" width="27.42578125" style="70" customWidth="1"/>
    <col min="14597" max="14597" width="16.7109375" style="70" customWidth="1"/>
    <col min="14598" max="14604" width="15.7109375" style="70" customWidth="1"/>
    <col min="14605" max="14605" width="20.28515625" style="70" customWidth="1"/>
    <col min="14606" max="14615" width="15.7109375" style="70" customWidth="1"/>
    <col min="14616" max="14848" width="9.140625" style="70"/>
    <col min="14849" max="14849" width="5.7109375" style="70" customWidth="1"/>
    <col min="14850" max="14850" width="29" style="70" customWidth="1"/>
    <col min="14851" max="14851" width="30.28515625" style="70" customWidth="1"/>
    <col min="14852" max="14852" width="27.42578125" style="70" customWidth="1"/>
    <col min="14853" max="14853" width="16.7109375" style="70" customWidth="1"/>
    <col min="14854" max="14860" width="15.7109375" style="70" customWidth="1"/>
    <col min="14861" max="14861" width="20.28515625" style="70" customWidth="1"/>
    <col min="14862" max="14871" width="15.7109375" style="70" customWidth="1"/>
    <col min="14872" max="15104" width="9.140625" style="70"/>
    <col min="15105" max="15105" width="5.7109375" style="70" customWidth="1"/>
    <col min="15106" max="15106" width="29" style="70" customWidth="1"/>
    <col min="15107" max="15107" width="30.28515625" style="70" customWidth="1"/>
    <col min="15108" max="15108" width="27.42578125" style="70" customWidth="1"/>
    <col min="15109" max="15109" width="16.7109375" style="70" customWidth="1"/>
    <col min="15110" max="15116" width="15.7109375" style="70" customWidth="1"/>
    <col min="15117" max="15117" width="20.28515625" style="70" customWidth="1"/>
    <col min="15118" max="15127" width="15.7109375" style="70" customWidth="1"/>
    <col min="15128" max="15360" width="9.140625" style="70"/>
    <col min="15361" max="15361" width="5.7109375" style="70" customWidth="1"/>
    <col min="15362" max="15362" width="29" style="70" customWidth="1"/>
    <col min="15363" max="15363" width="30.28515625" style="70" customWidth="1"/>
    <col min="15364" max="15364" width="27.42578125" style="70" customWidth="1"/>
    <col min="15365" max="15365" width="16.7109375" style="70" customWidth="1"/>
    <col min="15366" max="15372" width="15.7109375" style="70" customWidth="1"/>
    <col min="15373" max="15373" width="20.28515625" style="70" customWidth="1"/>
    <col min="15374" max="15383" width="15.7109375" style="70" customWidth="1"/>
    <col min="15384" max="15616" width="9.140625" style="70"/>
    <col min="15617" max="15617" width="5.7109375" style="70" customWidth="1"/>
    <col min="15618" max="15618" width="29" style="70" customWidth="1"/>
    <col min="15619" max="15619" width="30.28515625" style="70" customWidth="1"/>
    <col min="15620" max="15620" width="27.42578125" style="70" customWidth="1"/>
    <col min="15621" max="15621" width="16.7109375" style="70" customWidth="1"/>
    <col min="15622" max="15628" width="15.7109375" style="70" customWidth="1"/>
    <col min="15629" max="15629" width="20.28515625" style="70" customWidth="1"/>
    <col min="15630" max="15639" width="15.7109375" style="70" customWidth="1"/>
    <col min="15640" max="15872" width="9.140625" style="70"/>
    <col min="15873" max="15873" width="5.7109375" style="70" customWidth="1"/>
    <col min="15874" max="15874" width="29" style="70" customWidth="1"/>
    <col min="15875" max="15875" width="30.28515625" style="70" customWidth="1"/>
    <col min="15876" max="15876" width="27.42578125" style="70" customWidth="1"/>
    <col min="15877" max="15877" width="16.7109375" style="70" customWidth="1"/>
    <col min="15878" max="15884" width="15.7109375" style="70" customWidth="1"/>
    <col min="15885" max="15885" width="20.28515625" style="70" customWidth="1"/>
    <col min="15886" max="15895" width="15.7109375" style="70" customWidth="1"/>
    <col min="15896" max="16128" width="9.140625" style="70"/>
    <col min="16129" max="16129" width="5.7109375" style="70" customWidth="1"/>
    <col min="16130" max="16130" width="29" style="70" customWidth="1"/>
    <col min="16131" max="16131" width="30.28515625" style="70" customWidth="1"/>
    <col min="16132" max="16132" width="27.42578125" style="70" customWidth="1"/>
    <col min="16133" max="16133" width="16.7109375" style="70" customWidth="1"/>
    <col min="16134" max="16140" width="15.7109375" style="70" customWidth="1"/>
    <col min="16141" max="16141" width="20.28515625" style="70" customWidth="1"/>
    <col min="16142" max="16151" width="15.7109375" style="70" customWidth="1"/>
    <col min="16152" max="16384" width="9.140625" style="70"/>
  </cols>
  <sheetData>
    <row r="1" spans="1:27" ht="15.75" x14ac:dyDescent="0.25">
      <c r="A1" s="289" t="s">
        <v>1132</v>
      </c>
      <c r="B1" s="69"/>
      <c r="C1" s="133"/>
      <c r="D1" s="133"/>
      <c r="E1" s="133"/>
    </row>
    <row r="2" spans="1:27" x14ac:dyDescent="0.25">
      <c r="A2" s="127" t="s">
        <v>316</v>
      </c>
      <c r="B2" s="127"/>
    </row>
    <row r="3" spans="1:27" ht="15.75" x14ac:dyDescent="0.25">
      <c r="A3" s="586" t="s">
        <v>937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</row>
    <row r="4" spans="1:27" ht="15.75" x14ac:dyDescent="0.25">
      <c r="A4" s="586" t="s">
        <v>938</v>
      </c>
      <c r="B4" s="586"/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</row>
    <row r="5" spans="1:27" ht="15.75" x14ac:dyDescent="0.25">
      <c r="A5" s="222"/>
      <c r="B5" s="587"/>
      <c r="C5" s="222"/>
      <c r="D5" s="222"/>
      <c r="E5" s="222"/>
      <c r="F5" s="222"/>
      <c r="G5" s="222"/>
      <c r="H5" s="222"/>
      <c r="I5" s="222"/>
      <c r="J5" s="222"/>
      <c r="K5" s="587" t="str">
        <f>'1'!$E$5</f>
        <v>KABUPATEN/KOTA</v>
      </c>
      <c r="L5" s="588" t="str">
        <f>'1'!$F$5</f>
        <v>….......</v>
      </c>
      <c r="M5" s="222"/>
      <c r="N5" s="222"/>
      <c r="O5" s="222"/>
      <c r="P5" s="222"/>
      <c r="Q5" s="222"/>
      <c r="R5" s="586"/>
      <c r="S5" s="586"/>
      <c r="T5" s="586"/>
      <c r="U5" s="586"/>
      <c r="V5" s="586"/>
      <c r="W5" s="586"/>
    </row>
    <row r="6" spans="1:27" ht="15.75" x14ac:dyDescent="0.25">
      <c r="A6" s="222"/>
      <c r="B6" s="587"/>
      <c r="C6" s="587"/>
      <c r="D6" s="587"/>
      <c r="E6" s="222"/>
      <c r="F6" s="222"/>
      <c r="G6" s="222"/>
      <c r="H6" s="222"/>
      <c r="I6" s="222"/>
      <c r="J6" s="222"/>
      <c r="K6" s="587" t="str">
        <f>'1'!$E$6</f>
        <v>TAHUN</v>
      </c>
      <c r="L6" s="588" t="str">
        <f>'1'!$F$6</f>
        <v>….......</v>
      </c>
      <c r="M6" s="222"/>
      <c r="N6" s="222"/>
      <c r="O6" s="222"/>
      <c r="P6" s="222"/>
      <c r="Q6" s="222"/>
      <c r="R6" s="586"/>
      <c r="S6" s="586"/>
      <c r="T6" s="586"/>
      <c r="U6" s="586"/>
      <c r="V6" s="586"/>
      <c r="W6" s="586"/>
    </row>
    <row r="7" spans="1:27" ht="15.75" thickBot="1" x14ac:dyDescent="0.3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</row>
    <row r="8" spans="1:27" ht="49.9" customHeight="1" x14ac:dyDescent="0.25">
      <c r="A8" s="1070" t="s">
        <v>2</v>
      </c>
      <c r="B8" s="1070" t="s">
        <v>254</v>
      </c>
      <c r="C8" s="1070" t="s">
        <v>409</v>
      </c>
      <c r="D8" s="1084" t="s">
        <v>939</v>
      </c>
      <c r="E8" s="1359" t="s">
        <v>940</v>
      </c>
      <c r="F8" s="1085" t="s">
        <v>941</v>
      </c>
      <c r="G8" s="1087"/>
      <c r="H8" s="1085" t="s">
        <v>942</v>
      </c>
      <c r="I8" s="1087"/>
      <c r="J8" s="1132" t="s">
        <v>943</v>
      </c>
      <c r="K8" s="1134"/>
      <c r="L8" s="1085" t="s">
        <v>944</v>
      </c>
      <c r="M8" s="1087"/>
      <c r="N8" s="1132" t="s">
        <v>945</v>
      </c>
      <c r="O8" s="1134"/>
      <c r="P8" s="1085" t="s">
        <v>1133</v>
      </c>
      <c r="Q8" s="1087"/>
      <c r="R8" s="1085" t="s">
        <v>946</v>
      </c>
      <c r="S8" s="1087"/>
      <c r="T8" s="1085" t="s">
        <v>947</v>
      </c>
      <c r="U8" s="1087"/>
      <c r="V8" s="1085" t="s">
        <v>1134</v>
      </c>
      <c r="W8" s="1087"/>
    </row>
    <row r="9" spans="1:27" ht="15.75" x14ac:dyDescent="0.25">
      <c r="A9" s="1070"/>
      <c r="B9" s="1070"/>
      <c r="C9" s="1070"/>
      <c r="D9" s="1077"/>
      <c r="E9" s="1360"/>
      <c r="F9" s="761" t="s">
        <v>256</v>
      </c>
      <c r="G9" s="761" t="s">
        <v>27</v>
      </c>
      <c r="H9" s="761" t="s">
        <v>256</v>
      </c>
      <c r="I9" s="761" t="s">
        <v>27</v>
      </c>
      <c r="J9" s="761" t="s">
        <v>256</v>
      </c>
      <c r="K9" s="761" t="s">
        <v>27</v>
      </c>
      <c r="L9" s="761" t="s">
        <v>256</v>
      </c>
      <c r="M9" s="761" t="s">
        <v>27</v>
      </c>
      <c r="N9" s="761" t="s">
        <v>256</v>
      </c>
      <c r="O9" s="761" t="s">
        <v>27</v>
      </c>
      <c r="P9" s="761" t="s">
        <v>256</v>
      </c>
      <c r="Q9" s="761" t="s">
        <v>27</v>
      </c>
      <c r="R9" s="761" t="s">
        <v>256</v>
      </c>
      <c r="S9" s="761" t="s">
        <v>27</v>
      </c>
      <c r="T9" s="761" t="s">
        <v>256</v>
      </c>
      <c r="U9" s="761" t="s">
        <v>27</v>
      </c>
      <c r="V9" s="761" t="s">
        <v>256</v>
      </c>
      <c r="W9" s="761" t="s">
        <v>27</v>
      </c>
    </row>
    <row r="10" spans="1:27" s="908" customFormat="1" ht="12" x14ac:dyDescent="0.25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06">
        <v>12</v>
      </c>
      <c r="M10" s="906">
        <v>13</v>
      </c>
      <c r="N10" s="906">
        <v>14</v>
      </c>
      <c r="O10" s="906">
        <v>15</v>
      </c>
      <c r="P10" s="906">
        <v>16</v>
      </c>
      <c r="Q10" s="906">
        <v>17</v>
      </c>
      <c r="R10" s="906">
        <v>18</v>
      </c>
      <c r="S10" s="906">
        <v>19</v>
      </c>
      <c r="T10" s="906">
        <v>20</v>
      </c>
      <c r="U10" s="906">
        <v>21</v>
      </c>
      <c r="V10" s="906">
        <v>22</v>
      </c>
      <c r="W10" s="906">
        <v>23</v>
      </c>
      <c r="X10" s="915"/>
      <c r="Y10" s="915"/>
      <c r="Z10" s="915"/>
      <c r="AA10" s="915"/>
    </row>
    <row r="11" spans="1:27" x14ac:dyDescent="0.25">
      <c r="A11" s="560">
        <v>1</v>
      </c>
      <c r="B11" s="130">
        <f>'9'!B9</f>
        <v>0</v>
      </c>
      <c r="C11" s="130">
        <f>'9'!C9</f>
        <v>0</v>
      </c>
      <c r="D11" s="533"/>
      <c r="E11" s="228"/>
      <c r="F11" s="291"/>
      <c r="G11" s="277" t="e">
        <f>F11/E11*100</f>
        <v>#DIV/0!</v>
      </c>
      <c r="H11" s="277"/>
      <c r="I11" s="279" t="e">
        <f>H11/E11*100</f>
        <v>#DIV/0!</v>
      </c>
      <c r="J11" s="291"/>
      <c r="K11" s="277" t="e">
        <f t="shared" ref="K11:K30" si="0">J11/$F11*100</f>
        <v>#DIV/0!</v>
      </c>
      <c r="L11" s="291"/>
      <c r="M11" s="277" t="e">
        <f t="shared" ref="M11:M30" si="1">L11/$F11*100</f>
        <v>#DIV/0!</v>
      </c>
      <c r="N11" s="291"/>
      <c r="O11" s="279" t="e">
        <f t="shared" ref="O11:O30" si="2">N11/$J11*100</f>
        <v>#DIV/0!</v>
      </c>
      <c r="P11" s="291"/>
      <c r="Q11" s="279" t="e">
        <f>P11/($J11-$N11+$L11)*100</f>
        <v>#DIV/0!</v>
      </c>
      <c r="R11" s="291"/>
      <c r="S11" s="279" t="e">
        <f>R11/$H11*100</f>
        <v>#DIV/0!</v>
      </c>
      <c r="T11" s="291"/>
      <c r="U11" s="279" t="e">
        <f>T11/$H11*100</f>
        <v>#DIV/0!</v>
      </c>
      <c r="V11" s="291"/>
      <c r="W11" s="279" t="e">
        <f>V11/($R11+$T11)*100</f>
        <v>#DIV/0!</v>
      </c>
    </row>
    <row r="12" spans="1:27" x14ac:dyDescent="0.25">
      <c r="A12" s="556">
        <v>2</v>
      </c>
      <c r="B12" s="130">
        <f>'9'!B10</f>
        <v>0</v>
      </c>
      <c r="C12" s="130">
        <f>'9'!C10</f>
        <v>0</v>
      </c>
      <c r="D12" s="533"/>
      <c r="E12" s="228"/>
      <c r="F12" s="295"/>
      <c r="G12" s="279" t="e">
        <f t="shared" ref="G12:G30" si="3">F12/E12*100</f>
        <v>#DIV/0!</v>
      </c>
      <c r="H12" s="279"/>
      <c r="I12" s="279" t="e">
        <f t="shared" ref="I12:I30" si="4">H12/E12*100</f>
        <v>#DIV/0!</v>
      </c>
      <c r="J12" s="295"/>
      <c r="K12" s="279" t="e">
        <f t="shared" si="0"/>
        <v>#DIV/0!</v>
      </c>
      <c r="L12" s="295"/>
      <c r="M12" s="279" t="e">
        <f t="shared" si="1"/>
        <v>#DIV/0!</v>
      </c>
      <c r="N12" s="295"/>
      <c r="O12" s="279" t="e">
        <f t="shared" si="2"/>
        <v>#DIV/0!</v>
      </c>
      <c r="P12" s="295"/>
      <c r="Q12" s="279" t="e">
        <f t="shared" ref="Q12:Q30" si="5">P12/($J12-$N12+$L12)*100</f>
        <v>#DIV/0!</v>
      </c>
      <c r="R12" s="295"/>
      <c r="S12" s="279" t="e">
        <f t="shared" ref="S12:S30" si="6">R12/$H12*100</f>
        <v>#DIV/0!</v>
      </c>
      <c r="T12" s="295"/>
      <c r="U12" s="279" t="e">
        <f t="shared" ref="U12:U30" si="7">T12/$H12*100</f>
        <v>#DIV/0!</v>
      </c>
      <c r="V12" s="295"/>
      <c r="W12" s="279" t="e">
        <f t="shared" ref="W12:W30" si="8">V12/($R12+$T12)*100</f>
        <v>#DIV/0!</v>
      </c>
    </row>
    <row r="13" spans="1:27" x14ac:dyDescent="0.25">
      <c r="A13" s="556">
        <v>3</v>
      </c>
      <c r="B13" s="130">
        <f>'9'!B11</f>
        <v>0</v>
      </c>
      <c r="C13" s="130">
        <f>'9'!C11</f>
        <v>0</v>
      </c>
      <c r="D13" s="533"/>
      <c r="E13" s="228"/>
      <c r="F13" s="295"/>
      <c r="G13" s="279" t="e">
        <f t="shared" si="3"/>
        <v>#DIV/0!</v>
      </c>
      <c r="H13" s="279"/>
      <c r="I13" s="279" t="e">
        <f t="shared" si="4"/>
        <v>#DIV/0!</v>
      </c>
      <c r="J13" s="295"/>
      <c r="K13" s="279" t="e">
        <f t="shared" si="0"/>
        <v>#DIV/0!</v>
      </c>
      <c r="L13" s="295"/>
      <c r="M13" s="279" t="e">
        <f t="shared" si="1"/>
        <v>#DIV/0!</v>
      </c>
      <c r="N13" s="295"/>
      <c r="O13" s="279" t="e">
        <f t="shared" si="2"/>
        <v>#DIV/0!</v>
      </c>
      <c r="P13" s="295"/>
      <c r="Q13" s="279" t="e">
        <f t="shared" si="5"/>
        <v>#DIV/0!</v>
      </c>
      <c r="R13" s="295"/>
      <c r="S13" s="279" t="e">
        <f t="shared" si="6"/>
        <v>#DIV/0!</v>
      </c>
      <c r="T13" s="295"/>
      <c r="U13" s="279" t="e">
        <f t="shared" si="7"/>
        <v>#DIV/0!</v>
      </c>
      <c r="V13" s="295"/>
      <c r="W13" s="279" t="e">
        <f t="shared" si="8"/>
        <v>#DIV/0!</v>
      </c>
    </row>
    <row r="14" spans="1:27" x14ac:dyDescent="0.25">
      <c r="A14" s="556">
        <v>4</v>
      </c>
      <c r="B14" s="130">
        <f>'9'!B12</f>
        <v>0</v>
      </c>
      <c r="C14" s="130">
        <f>'9'!C12</f>
        <v>0</v>
      </c>
      <c r="D14" s="533"/>
      <c r="E14" s="228"/>
      <c r="F14" s="295"/>
      <c r="G14" s="279" t="e">
        <f t="shared" si="3"/>
        <v>#DIV/0!</v>
      </c>
      <c r="H14" s="279"/>
      <c r="I14" s="279" t="e">
        <f t="shared" si="4"/>
        <v>#DIV/0!</v>
      </c>
      <c r="J14" s="295"/>
      <c r="K14" s="279" t="e">
        <f t="shared" si="0"/>
        <v>#DIV/0!</v>
      </c>
      <c r="L14" s="295"/>
      <c r="M14" s="279" t="e">
        <f t="shared" si="1"/>
        <v>#DIV/0!</v>
      </c>
      <c r="N14" s="295"/>
      <c r="O14" s="279" t="e">
        <f t="shared" si="2"/>
        <v>#DIV/0!</v>
      </c>
      <c r="P14" s="295"/>
      <c r="Q14" s="279" t="e">
        <f t="shared" si="5"/>
        <v>#DIV/0!</v>
      </c>
      <c r="R14" s="295"/>
      <c r="S14" s="279" t="e">
        <f t="shared" si="6"/>
        <v>#DIV/0!</v>
      </c>
      <c r="T14" s="295"/>
      <c r="U14" s="279" t="e">
        <f t="shared" si="7"/>
        <v>#DIV/0!</v>
      </c>
      <c r="V14" s="295"/>
      <c r="W14" s="279" t="e">
        <f t="shared" si="8"/>
        <v>#DIV/0!</v>
      </c>
    </row>
    <row r="15" spans="1:27" x14ac:dyDescent="0.25">
      <c r="A15" s="556">
        <v>5</v>
      </c>
      <c r="B15" s="130">
        <f>'9'!B13</f>
        <v>0</v>
      </c>
      <c r="C15" s="130">
        <f>'9'!C13</f>
        <v>0</v>
      </c>
      <c r="D15" s="533"/>
      <c r="E15" s="228"/>
      <c r="F15" s="295"/>
      <c r="G15" s="279" t="e">
        <f t="shared" si="3"/>
        <v>#DIV/0!</v>
      </c>
      <c r="H15" s="279"/>
      <c r="I15" s="279" t="e">
        <f t="shared" si="4"/>
        <v>#DIV/0!</v>
      </c>
      <c r="J15" s="295"/>
      <c r="K15" s="279" t="e">
        <f t="shared" si="0"/>
        <v>#DIV/0!</v>
      </c>
      <c r="L15" s="295"/>
      <c r="M15" s="279" t="e">
        <f t="shared" si="1"/>
        <v>#DIV/0!</v>
      </c>
      <c r="N15" s="295"/>
      <c r="O15" s="279" t="e">
        <f t="shared" si="2"/>
        <v>#DIV/0!</v>
      </c>
      <c r="P15" s="295"/>
      <c r="Q15" s="279" t="e">
        <f t="shared" si="5"/>
        <v>#DIV/0!</v>
      </c>
      <c r="R15" s="295"/>
      <c r="S15" s="279" t="e">
        <f t="shared" si="6"/>
        <v>#DIV/0!</v>
      </c>
      <c r="T15" s="295"/>
      <c r="U15" s="279" t="e">
        <f t="shared" si="7"/>
        <v>#DIV/0!</v>
      </c>
      <c r="V15" s="295"/>
      <c r="W15" s="279" t="e">
        <f t="shared" si="8"/>
        <v>#DIV/0!</v>
      </c>
    </row>
    <row r="16" spans="1:27" x14ac:dyDescent="0.25">
      <c r="A16" s="556">
        <v>6</v>
      </c>
      <c r="B16" s="130">
        <f>'9'!B14</f>
        <v>0</v>
      </c>
      <c r="C16" s="130">
        <f>'9'!C14</f>
        <v>0</v>
      </c>
      <c r="D16" s="533"/>
      <c r="E16" s="228"/>
      <c r="F16" s="295"/>
      <c r="G16" s="279" t="e">
        <f t="shared" si="3"/>
        <v>#DIV/0!</v>
      </c>
      <c r="H16" s="279"/>
      <c r="I16" s="279" t="e">
        <f t="shared" si="4"/>
        <v>#DIV/0!</v>
      </c>
      <c r="J16" s="295"/>
      <c r="K16" s="279" t="e">
        <f t="shared" si="0"/>
        <v>#DIV/0!</v>
      </c>
      <c r="L16" s="295"/>
      <c r="M16" s="279" t="e">
        <f t="shared" si="1"/>
        <v>#DIV/0!</v>
      </c>
      <c r="N16" s="295"/>
      <c r="O16" s="279" t="e">
        <f t="shared" si="2"/>
        <v>#DIV/0!</v>
      </c>
      <c r="P16" s="295"/>
      <c r="Q16" s="279" t="e">
        <f t="shared" si="5"/>
        <v>#DIV/0!</v>
      </c>
      <c r="R16" s="295"/>
      <c r="S16" s="279" t="e">
        <f t="shared" si="6"/>
        <v>#DIV/0!</v>
      </c>
      <c r="T16" s="295"/>
      <c r="U16" s="279" t="e">
        <f t="shared" si="7"/>
        <v>#DIV/0!</v>
      </c>
      <c r="V16" s="295"/>
      <c r="W16" s="279" t="e">
        <f t="shared" si="8"/>
        <v>#DIV/0!</v>
      </c>
    </row>
    <row r="17" spans="1:23" x14ac:dyDescent="0.25">
      <c r="A17" s="556">
        <v>7</v>
      </c>
      <c r="B17" s="130">
        <f>'9'!B15</f>
        <v>0</v>
      </c>
      <c r="C17" s="130">
        <f>'9'!C15</f>
        <v>0</v>
      </c>
      <c r="D17" s="533"/>
      <c r="E17" s="228"/>
      <c r="F17" s="295"/>
      <c r="G17" s="279" t="e">
        <f t="shared" si="3"/>
        <v>#DIV/0!</v>
      </c>
      <c r="H17" s="279"/>
      <c r="I17" s="279" t="e">
        <f t="shared" si="4"/>
        <v>#DIV/0!</v>
      </c>
      <c r="J17" s="295"/>
      <c r="K17" s="279" t="e">
        <f t="shared" si="0"/>
        <v>#DIV/0!</v>
      </c>
      <c r="L17" s="295"/>
      <c r="M17" s="279" t="e">
        <f t="shared" si="1"/>
        <v>#DIV/0!</v>
      </c>
      <c r="N17" s="295"/>
      <c r="O17" s="279" t="e">
        <f t="shared" si="2"/>
        <v>#DIV/0!</v>
      </c>
      <c r="P17" s="295"/>
      <c r="Q17" s="279" t="e">
        <f t="shared" si="5"/>
        <v>#DIV/0!</v>
      </c>
      <c r="R17" s="295"/>
      <c r="S17" s="279" t="e">
        <f t="shared" si="6"/>
        <v>#DIV/0!</v>
      </c>
      <c r="T17" s="295"/>
      <c r="U17" s="279" t="e">
        <f t="shared" si="7"/>
        <v>#DIV/0!</v>
      </c>
      <c r="V17" s="295"/>
      <c r="W17" s="279" t="e">
        <f t="shared" si="8"/>
        <v>#DIV/0!</v>
      </c>
    </row>
    <row r="18" spans="1:23" x14ac:dyDescent="0.25">
      <c r="A18" s="556">
        <v>8</v>
      </c>
      <c r="B18" s="130">
        <f>'9'!B16</f>
        <v>0</v>
      </c>
      <c r="C18" s="130">
        <f>'9'!C16</f>
        <v>0</v>
      </c>
      <c r="D18" s="533"/>
      <c r="E18" s="228"/>
      <c r="F18" s="295"/>
      <c r="G18" s="279" t="e">
        <f t="shared" si="3"/>
        <v>#DIV/0!</v>
      </c>
      <c r="H18" s="279"/>
      <c r="I18" s="279" t="e">
        <f t="shared" si="4"/>
        <v>#DIV/0!</v>
      </c>
      <c r="J18" s="295"/>
      <c r="K18" s="279" t="e">
        <f t="shared" si="0"/>
        <v>#DIV/0!</v>
      </c>
      <c r="L18" s="295"/>
      <c r="M18" s="279" t="e">
        <f t="shared" si="1"/>
        <v>#DIV/0!</v>
      </c>
      <c r="N18" s="295"/>
      <c r="O18" s="279" t="e">
        <f t="shared" si="2"/>
        <v>#DIV/0!</v>
      </c>
      <c r="P18" s="295"/>
      <c r="Q18" s="279" t="e">
        <f t="shared" si="5"/>
        <v>#DIV/0!</v>
      </c>
      <c r="R18" s="295"/>
      <c r="S18" s="279" t="e">
        <f t="shared" si="6"/>
        <v>#DIV/0!</v>
      </c>
      <c r="T18" s="295"/>
      <c r="U18" s="279" t="e">
        <f t="shared" si="7"/>
        <v>#DIV/0!</v>
      </c>
      <c r="V18" s="295"/>
      <c r="W18" s="279" t="e">
        <f t="shared" si="8"/>
        <v>#DIV/0!</v>
      </c>
    </row>
    <row r="19" spans="1:23" x14ac:dyDescent="0.25">
      <c r="A19" s="556">
        <v>9</v>
      </c>
      <c r="B19" s="130">
        <f>'9'!B17</f>
        <v>0</v>
      </c>
      <c r="C19" s="130">
        <f>'9'!C17</f>
        <v>0</v>
      </c>
      <c r="D19" s="533"/>
      <c r="E19" s="228"/>
      <c r="F19" s="295"/>
      <c r="G19" s="279" t="e">
        <f t="shared" si="3"/>
        <v>#DIV/0!</v>
      </c>
      <c r="H19" s="279"/>
      <c r="I19" s="279" t="e">
        <f t="shared" si="4"/>
        <v>#DIV/0!</v>
      </c>
      <c r="J19" s="295"/>
      <c r="K19" s="279" t="e">
        <f t="shared" si="0"/>
        <v>#DIV/0!</v>
      </c>
      <c r="L19" s="295"/>
      <c r="M19" s="279" t="e">
        <f t="shared" si="1"/>
        <v>#DIV/0!</v>
      </c>
      <c r="N19" s="295"/>
      <c r="O19" s="279" t="e">
        <f t="shared" si="2"/>
        <v>#DIV/0!</v>
      </c>
      <c r="P19" s="295"/>
      <c r="Q19" s="279" t="e">
        <f t="shared" si="5"/>
        <v>#DIV/0!</v>
      </c>
      <c r="R19" s="295"/>
      <c r="S19" s="279" t="e">
        <f t="shared" si="6"/>
        <v>#DIV/0!</v>
      </c>
      <c r="T19" s="295"/>
      <c r="U19" s="279" t="e">
        <f t="shared" si="7"/>
        <v>#DIV/0!</v>
      </c>
      <c r="V19" s="295"/>
      <c r="W19" s="279" t="e">
        <f t="shared" si="8"/>
        <v>#DIV/0!</v>
      </c>
    </row>
    <row r="20" spans="1:23" x14ac:dyDescent="0.25">
      <c r="A20" s="556">
        <v>10</v>
      </c>
      <c r="B20" s="130">
        <f>'9'!B18</f>
        <v>0</v>
      </c>
      <c r="C20" s="130">
        <f>'9'!C18</f>
        <v>0</v>
      </c>
      <c r="D20" s="533"/>
      <c r="E20" s="228"/>
      <c r="F20" s="295"/>
      <c r="G20" s="279" t="e">
        <f t="shared" si="3"/>
        <v>#DIV/0!</v>
      </c>
      <c r="H20" s="279"/>
      <c r="I20" s="279" t="e">
        <f t="shared" si="4"/>
        <v>#DIV/0!</v>
      </c>
      <c r="J20" s="295"/>
      <c r="K20" s="279" t="e">
        <f t="shared" si="0"/>
        <v>#DIV/0!</v>
      </c>
      <c r="L20" s="295"/>
      <c r="M20" s="279" t="e">
        <f t="shared" si="1"/>
        <v>#DIV/0!</v>
      </c>
      <c r="N20" s="295"/>
      <c r="O20" s="279" t="e">
        <f t="shared" si="2"/>
        <v>#DIV/0!</v>
      </c>
      <c r="P20" s="295"/>
      <c r="Q20" s="279" t="e">
        <f t="shared" si="5"/>
        <v>#DIV/0!</v>
      </c>
      <c r="R20" s="295"/>
      <c r="S20" s="279" t="e">
        <f t="shared" si="6"/>
        <v>#DIV/0!</v>
      </c>
      <c r="T20" s="295"/>
      <c r="U20" s="279" t="e">
        <f t="shared" si="7"/>
        <v>#DIV/0!</v>
      </c>
      <c r="V20" s="295"/>
      <c r="W20" s="279" t="e">
        <f t="shared" si="8"/>
        <v>#DIV/0!</v>
      </c>
    </row>
    <row r="21" spans="1:23" x14ac:dyDescent="0.25">
      <c r="A21" s="556">
        <v>11</v>
      </c>
      <c r="B21" s="130">
        <f>'9'!B19</f>
        <v>0</v>
      </c>
      <c r="C21" s="130">
        <f>'9'!C19</f>
        <v>0</v>
      </c>
      <c r="D21" s="533"/>
      <c r="E21" s="228"/>
      <c r="F21" s="295"/>
      <c r="G21" s="279" t="e">
        <f t="shared" si="3"/>
        <v>#DIV/0!</v>
      </c>
      <c r="H21" s="279"/>
      <c r="I21" s="279" t="e">
        <f t="shared" si="4"/>
        <v>#DIV/0!</v>
      </c>
      <c r="J21" s="295"/>
      <c r="K21" s="279" t="e">
        <f t="shared" si="0"/>
        <v>#DIV/0!</v>
      </c>
      <c r="L21" s="295"/>
      <c r="M21" s="279" t="e">
        <f t="shared" si="1"/>
        <v>#DIV/0!</v>
      </c>
      <c r="N21" s="295"/>
      <c r="O21" s="279" t="e">
        <f t="shared" si="2"/>
        <v>#DIV/0!</v>
      </c>
      <c r="P21" s="295"/>
      <c r="Q21" s="279" t="e">
        <f t="shared" si="5"/>
        <v>#DIV/0!</v>
      </c>
      <c r="R21" s="295"/>
      <c r="S21" s="279" t="e">
        <f t="shared" si="6"/>
        <v>#DIV/0!</v>
      </c>
      <c r="T21" s="295"/>
      <c r="U21" s="279" t="e">
        <f t="shared" si="7"/>
        <v>#DIV/0!</v>
      </c>
      <c r="V21" s="295"/>
      <c r="W21" s="279" t="e">
        <f t="shared" si="8"/>
        <v>#DIV/0!</v>
      </c>
    </row>
    <row r="22" spans="1:23" x14ac:dyDescent="0.25">
      <c r="A22" s="556">
        <v>12</v>
      </c>
      <c r="B22" s="130">
        <f>'9'!B20</f>
        <v>0</v>
      </c>
      <c r="C22" s="130">
        <f>'9'!C20</f>
        <v>0</v>
      </c>
      <c r="D22" s="533"/>
      <c r="E22" s="228"/>
      <c r="F22" s="295"/>
      <c r="G22" s="279" t="e">
        <f t="shared" si="3"/>
        <v>#DIV/0!</v>
      </c>
      <c r="H22" s="279"/>
      <c r="I22" s="279" t="e">
        <f t="shared" si="4"/>
        <v>#DIV/0!</v>
      </c>
      <c r="J22" s="295"/>
      <c r="K22" s="279" t="e">
        <f t="shared" si="0"/>
        <v>#DIV/0!</v>
      </c>
      <c r="L22" s="295"/>
      <c r="M22" s="279" t="e">
        <f t="shared" si="1"/>
        <v>#DIV/0!</v>
      </c>
      <c r="N22" s="295"/>
      <c r="O22" s="279" t="e">
        <f t="shared" si="2"/>
        <v>#DIV/0!</v>
      </c>
      <c r="P22" s="295"/>
      <c r="Q22" s="279" t="e">
        <f t="shared" si="5"/>
        <v>#DIV/0!</v>
      </c>
      <c r="R22" s="295"/>
      <c r="S22" s="279" t="e">
        <f t="shared" si="6"/>
        <v>#DIV/0!</v>
      </c>
      <c r="T22" s="295"/>
      <c r="U22" s="279" t="e">
        <f t="shared" si="7"/>
        <v>#DIV/0!</v>
      </c>
      <c r="V22" s="295"/>
      <c r="W22" s="279" t="e">
        <f t="shared" si="8"/>
        <v>#DIV/0!</v>
      </c>
    </row>
    <row r="23" spans="1:23" x14ac:dyDescent="0.25">
      <c r="A23" s="556">
        <v>13</v>
      </c>
      <c r="B23" s="130">
        <f>'9'!B21</f>
        <v>0</v>
      </c>
      <c r="C23" s="130">
        <f>'9'!C21</f>
        <v>0</v>
      </c>
      <c r="D23" s="533"/>
      <c r="E23" s="228"/>
      <c r="F23" s="295"/>
      <c r="G23" s="279" t="e">
        <f t="shared" si="3"/>
        <v>#DIV/0!</v>
      </c>
      <c r="H23" s="279"/>
      <c r="I23" s="279" t="e">
        <f t="shared" si="4"/>
        <v>#DIV/0!</v>
      </c>
      <c r="J23" s="295"/>
      <c r="K23" s="279" t="e">
        <f t="shared" si="0"/>
        <v>#DIV/0!</v>
      </c>
      <c r="L23" s="295"/>
      <c r="M23" s="279" t="e">
        <f t="shared" si="1"/>
        <v>#DIV/0!</v>
      </c>
      <c r="N23" s="295"/>
      <c r="O23" s="279" t="e">
        <f t="shared" si="2"/>
        <v>#DIV/0!</v>
      </c>
      <c r="P23" s="295"/>
      <c r="Q23" s="279" t="e">
        <f t="shared" si="5"/>
        <v>#DIV/0!</v>
      </c>
      <c r="R23" s="295"/>
      <c r="S23" s="279" t="e">
        <f t="shared" si="6"/>
        <v>#DIV/0!</v>
      </c>
      <c r="T23" s="295"/>
      <c r="U23" s="279" t="e">
        <f t="shared" si="7"/>
        <v>#DIV/0!</v>
      </c>
      <c r="V23" s="295"/>
      <c r="W23" s="279" t="e">
        <f t="shared" si="8"/>
        <v>#DIV/0!</v>
      </c>
    </row>
    <row r="24" spans="1:23" x14ac:dyDescent="0.25">
      <c r="A24" s="556">
        <v>14</v>
      </c>
      <c r="B24" s="130">
        <f>'9'!B22</f>
        <v>0</v>
      </c>
      <c r="C24" s="130">
        <f>'9'!C22</f>
        <v>0</v>
      </c>
      <c r="D24" s="533"/>
      <c r="E24" s="228"/>
      <c r="F24" s="295"/>
      <c r="G24" s="279" t="e">
        <f t="shared" si="3"/>
        <v>#DIV/0!</v>
      </c>
      <c r="H24" s="279"/>
      <c r="I24" s="279" t="e">
        <f t="shared" si="4"/>
        <v>#DIV/0!</v>
      </c>
      <c r="J24" s="295"/>
      <c r="K24" s="279" t="e">
        <f t="shared" si="0"/>
        <v>#DIV/0!</v>
      </c>
      <c r="L24" s="295"/>
      <c r="M24" s="279" t="e">
        <f t="shared" si="1"/>
        <v>#DIV/0!</v>
      </c>
      <c r="N24" s="295"/>
      <c r="O24" s="279" t="e">
        <f t="shared" si="2"/>
        <v>#DIV/0!</v>
      </c>
      <c r="P24" s="295"/>
      <c r="Q24" s="279" t="e">
        <f t="shared" si="5"/>
        <v>#DIV/0!</v>
      </c>
      <c r="R24" s="295"/>
      <c r="S24" s="279" t="e">
        <f t="shared" si="6"/>
        <v>#DIV/0!</v>
      </c>
      <c r="T24" s="295"/>
      <c r="U24" s="279" t="e">
        <f t="shared" si="7"/>
        <v>#DIV/0!</v>
      </c>
      <c r="V24" s="295"/>
      <c r="W24" s="279" t="e">
        <f t="shared" si="8"/>
        <v>#DIV/0!</v>
      </c>
    </row>
    <row r="25" spans="1:23" x14ac:dyDescent="0.25">
      <c r="A25" s="556">
        <v>15</v>
      </c>
      <c r="B25" s="130">
        <f>'9'!B23</f>
        <v>0</v>
      </c>
      <c r="C25" s="130">
        <f>'9'!C23</f>
        <v>0</v>
      </c>
      <c r="D25" s="533"/>
      <c r="E25" s="228"/>
      <c r="F25" s="295"/>
      <c r="G25" s="279" t="e">
        <f t="shared" si="3"/>
        <v>#DIV/0!</v>
      </c>
      <c r="H25" s="279"/>
      <c r="I25" s="279" t="e">
        <f t="shared" si="4"/>
        <v>#DIV/0!</v>
      </c>
      <c r="J25" s="295"/>
      <c r="K25" s="279" t="e">
        <f t="shared" si="0"/>
        <v>#DIV/0!</v>
      </c>
      <c r="L25" s="295"/>
      <c r="M25" s="279" t="e">
        <f t="shared" si="1"/>
        <v>#DIV/0!</v>
      </c>
      <c r="N25" s="295"/>
      <c r="O25" s="279" t="e">
        <f t="shared" si="2"/>
        <v>#DIV/0!</v>
      </c>
      <c r="P25" s="295"/>
      <c r="Q25" s="279" t="e">
        <f t="shared" si="5"/>
        <v>#DIV/0!</v>
      </c>
      <c r="R25" s="295"/>
      <c r="S25" s="279" t="e">
        <f t="shared" si="6"/>
        <v>#DIV/0!</v>
      </c>
      <c r="T25" s="295"/>
      <c r="U25" s="279" t="e">
        <f t="shared" si="7"/>
        <v>#DIV/0!</v>
      </c>
      <c r="V25" s="295"/>
      <c r="W25" s="279" t="e">
        <f t="shared" si="8"/>
        <v>#DIV/0!</v>
      </c>
    </row>
    <row r="26" spans="1:23" x14ac:dyDescent="0.25">
      <c r="A26" s="556">
        <v>16</v>
      </c>
      <c r="B26" s="130">
        <f>'9'!B24</f>
        <v>0</v>
      </c>
      <c r="C26" s="130">
        <f>'9'!C24</f>
        <v>0</v>
      </c>
      <c r="D26" s="533"/>
      <c r="E26" s="228"/>
      <c r="F26" s="295"/>
      <c r="G26" s="279" t="e">
        <f t="shared" si="3"/>
        <v>#DIV/0!</v>
      </c>
      <c r="H26" s="279"/>
      <c r="I26" s="279" t="e">
        <f t="shared" si="4"/>
        <v>#DIV/0!</v>
      </c>
      <c r="J26" s="295"/>
      <c r="K26" s="279" t="e">
        <f t="shared" si="0"/>
        <v>#DIV/0!</v>
      </c>
      <c r="L26" s="295"/>
      <c r="M26" s="279" t="e">
        <f t="shared" si="1"/>
        <v>#DIV/0!</v>
      </c>
      <c r="N26" s="295"/>
      <c r="O26" s="279" t="e">
        <f t="shared" si="2"/>
        <v>#DIV/0!</v>
      </c>
      <c r="P26" s="295"/>
      <c r="Q26" s="279" t="e">
        <f t="shared" si="5"/>
        <v>#DIV/0!</v>
      </c>
      <c r="R26" s="295"/>
      <c r="S26" s="279" t="e">
        <f t="shared" si="6"/>
        <v>#DIV/0!</v>
      </c>
      <c r="T26" s="295"/>
      <c r="U26" s="279" t="e">
        <f t="shared" si="7"/>
        <v>#DIV/0!</v>
      </c>
      <c r="V26" s="295"/>
      <c r="W26" s="279" t="e">
        <f t="shared" si="8"/>
        <v>#DIV/0!</v>
      </c>
    </row>
    <row r="27" spans="1:23" x14ac:dyDescent="0.25">
      <c r="A27" s="556">
        <v>17</v>
      </c>
      <c r="B27" s="130">
        <f>'9'!B25</f>
        <v>0</v>
      </c>
      <c r="C27" s="130">
        <f>'9'!C25</f>
        <v>0</v>
      </c>
      <c r="D27" s="533"/>
      <c r="E27" s="228"/>
      <c r="F27" s="295"/>
      <c r="G27" s="279" t="e">
        <f t="shared" si="3"/>
        <v>#DIV/0!</v>
      </c>
      <c r="H27" s="279"/>
      <c r="I27" s="279" t="e">
        <f t="shared" si="4"/>
        <v>#DIV/0!</v>
      </c>
      <c r="J27" s="295"/>
      <c r="K27" s="279" t="e">
        <f t="shared" si="0"/>
        <v>#DIV/0!</v>
      </c>
      <c r="L27" s="295"/>
      <c r="M27" s="279" t="e">
        <f t="shared" si="1"/>
        <v>#DIV/0!</v>
      </c>
      <c r="N27" s="295"/>
      <c r="O27" s="279" t="e">
        <f t="shared" si="2"/>
        <v>#DIV/0!</v>
      </c>
      <c r="P27" s="295"/>
      <c r="Q27" s="279" t="e">
        <f t="shared" si="5"/>
        <v>#DIV/0!</v>
      </c>
      <c r="R27" s="295"/>
      <c r="S27" s="279" t="e">
        <f t="shared" si="6"/>
        <v>#DIV/0!</v>
      </c>
      <c r="T27" s="295"/>
      <c r="U27" s="279" t="e">
        <f t="shared" si="7"/>
        <v>#DIV/0!</v>
      </c>
      <c r="V27" s="295"/>
      <c r="W27" s="279" t="e">
        <f t="shared" si="8"/>
        <v>#DIV/0!</v>
      </c>
    </row>
    <row r="28" spans="1:23" x14ac:dyDescent="0.25">
      <c r="A28" s="556">
        <v>18</v>
      </c>
      <c r="B28" s="130">
        <f>'9'!B26</f>
        <v>0</v>
      </c>
      <c r="C28" s="130">
        <f>'9'!C26</f>
        <v>0</v>
      </c>
      <c r="D28" s="533"/>
      <c r="E28" s="228"/>
      <c r="F28" s="295"/>
      <c r="G28" s="279" t="e">
        <f t="shared" si="3"/>
        <v>#DIV/0!</v>
      </c>
      <c r="H28" s="279"/>
      <c r="I28" s="279" t="e">
        <f t="shared" si="4"/>
        <v>#DIV/0!</v>
      </c>
      <c r="J28" s="295"/>
      <c r="K28" s="279" t="e">
        <f t="shared" si="0"/>
        <v>#DIV/0!</v>
      </c>
      <c r="L28" s="295"/>
      <c r="M28" s="279" t="e">
        <f t="shared" si="1"/>
        <v>#DIV/0!</v>
      </c>
      <c r="N28" s="295"/>
      <c r="O28" s="279" t="e">
        <f t="shared" si="2"/>
        <v>#DIV/0!</v>
      </c>
      <c r="P28" s="295"/>
      <c r="Q28" s="279" t="e">
        <f t="shared" si="5"/>
        <v>#DIV/0!</v>
      </c>
      <c r="R28" s="295"/>
      <c r="S28" s="279" t="e">
        <f t="shared" si="6"/>
        <v>#DIV/0!</v>
      </c>
      <c r="T28" s="295"/>
      <c r="U28" s="279" t="e">
        <f t="shared" si="7"/>
        <v>#DIV/0!</v>
      </c>
      <c r="V28" s="295"/>
      <c r="W28" s="279" t="e">
        <f t="shared" si="8"/>
        <v>#DIV/0!</v>
      </c>
    </row>
    <row r="29" spans="1:23" x14ac:dyDescent="0.25">
      <c r="A29" s="556">
        <v>19</v>
      </c>
      <c r="B29" s="130">
        <f>'9'!B27</f>
        <v>0</v>
      </c>
      <c r="C29" s="130">
        <f>'9'!C27</f>
        <v>0</v>
      </c>
      <c r="D29" s="533"/>
      <c r="E29" s="228"/>
      <c r="F29" s="295"/>
      <c r="G29" s="279" t="e">
        <f t="shared" si="3"/>
        <v>#DIV/0!</v>
      </c>
      <c r="H29" s="279"/>
      <c r="I29" s="279" t="e">
        <f t="shared" si="4"/>
        <v>#DIV/0!</v>
      </c>
      <c r="J29" s="295"/>
      <c r="K29" s="279" t="e">
        <f t="shared" si="0"/>
        <v>#DIV/0!</v>
      </c>
      <c r="L29" s="295"/>
      <c r="M29" s="279" t="e">
        <f t="shared" si="1"/>
        <v>#DIV/0!</v>
      </c>
      <c r="N29" s="295"/>
      <c r="O29" s="279" t="e">
        <f t="shared" si="2"/>
        <v>#DIV/0!</v>
      </c>
      <c r="P29" s="295"/>
      <c r="Q29" s="279" t="e">
        <f t="shared" si="5"/>
        <v>#DIV/0!</v>
      </c>
      <c r="R29" s="295"/>
      <c r="S29" s="279" t="e">
        <f t="shared" si="6"/>
        <v>#DIV/0!</v>
      </c>
      <c r="T29" s="295"/>
      <c r="U29" s="279" t="e">
        <f t="shared" si="7"/>
        <v>#DIV/0!</v>
      </c>
      <c r="V29" s="295"/>
      <c r="W29" s="279" t="e">
        <f t="shared" si="8"/>
        <v>#DIV/0!</v>
      </c>
    </row>
    <row r="30" spans="1:23" x14ac:dyDescent="0.25">
      <c r="A30" s="556">
        <v>20</v>
      </c>
      <c r="B30" s="130">
        <f>'9'!B28</f>
        <v>0</v>
      </c>
      <c r="C30" s="130">
        <f>'9'!C28</f>
        <v>0</v>
      </c>
      <c r="D30" s="533"/>
      <c r="E30" s="228"/>
      <c r="F30" s="295"/>
      <c r="G30" s="279" t="e">
        <f t="shared" si="3"/>
        <v>#DIV/0!</v>
      </c>
      <c r="H30" s="279"/>
      <c r="I30" s="279" t="e">
        <f t="shared" si="4"/>
        <v>#DIV/0!</v>
      </c>
      <c r="J30" s="295"/>
      <c r="K30" s="279" t="e">
        <f t="shared" si="0"/>
        <v>#DIV/0!</v>
      </c>
      <c r="L30" s="295"/>
      <c r="M30" s="279" t="e">
        <f t="shared" si="1"/>
        <v>#DIV/0!</v>
      </c>
      <c r="N30" s="295"/>
      <c r="O30" s="279" t="e">
        <f t="shared" si="2"/>
        <v>#DIV/0!</v>
      </c>
      <c r="P30" s="295"/>
      <c r="Q30" s="279" t="e">
        <f t="shared" si="5"/>
        <v>#DIV/0!</v>
      </c>
      <c r="R30" s="295"/>
      <c r="S30" s="279" t="e">
        <f t="shared" si="6"/>
        <v>#DIV/0!</v>
      </c>
      <c r="T30" s="295"/>
      <c r="U30" s="279" t="e">
        <f t="shared" si="7"/>
        <v>#DIV/0!</v>
      </c>
      <c r="V30" s="295"/>
      <c r="W30" s="279" t="e">
        <f t="shared" si="8"/>
        <v>#DIV/0!</v>
      </c>
    </row>
    <row r="31" spans="1:23" x14ac:dyDescent="0.25">
      <c r="A31" s="556"/>
      <c r="B31" s="72"/>
      <c r="C31" s="72"/>
      <c r="D31" s="533"/>
      <c r="E31" s="228"/>
      <c r="F31" s="295"/>
      <c r="G31" s="279"/>
      <c r="H31" s="279"/>
      <c r="I31" s="279"/>
      <c r="J31" s="295"/>
      <c r="K31" s="279"/>
      <c r="L31" s="295"/>
      <c r="M31" s="279"/>
      <c r="N31" s="295"/>
      <c r="O31" s="279"/>
      <c r="P31" s="295"/>
      <c r="Q31" s="279"/>
      <c r="R31" s="295"/>
      <c r="S31" s="279"/>
      <c r="T31" s="295"/>
      <c r="U31" s="279"/>
      <c r="V31" s="295"/>
      <c r="W31" s="279"/>
    </row>
    <row r="32" spans="1:23" x14ac:dyDescent="0.25">
      <c r="A32" s="556"/>
      <c r="B32" s="72"/>
      <c r="C32" s="72"/>
      <c r="D32" s="533"/>
      <c r="E32" s="228"/>
      <c r="F32" s="295"/>
      <c r="G32" s="279"/>
      <c r="H32" s="279"/>
      <c r="I32" s="279"/>
      <c r="J32" s="295"/>
      <c r="K32" s="279"/>
      <c r="L32" s="295"/>
      <c r="M32" s="279"/>
      <c r="N32" s="295"/>
      <c r="O32" s="279"/>
      <c r="P32" s="295"/>
      <c r="Q32" s="279"/>
      <c r="R32" s="295"/>
      <c r="S32" s="279"/>
      <c r="T32" s="295"/>
      <c r="U32" s="279"/>
      <c r="V32" s="295"/>
      <c r="W32" s="279"/>
    </row>
    <row r="33" spans="1:23" x14ac:dyDescent="0.25">
      <c r="A33" s="556"/>
      <c r="B33" s="72"/>
      <c r="C33" s="72"/>
      <c r="D33" s="533"/>
      <c r="E33" s="228"/>
      <c r="F33" s="295"/>
      <c r="G33" s="279"/>
      <c r="H33" s="279"/>
      <c r="I33" s="279"/>
      <c r="J33" s="295"/>
      <c r="K33" s="279"/>
      <c r="L33" s="295"/>
      <c r="M33" s="279"/>
      <c r="N33" s="295"/>
      <c r="O33" s="279"/>
      <c r="P33" s="295"/>
      <c r="Q33" s="279"/>
      <c r="R33" s="295"/>
      <c r="S33" s="279"/>
      <c r="T33" s="295"/>
      <c r="U33" s="279"/>
      <c r="V33" s="295"/>
      <c r="W33" s="279"/>
    </row>
    <row r="34" spans="1:23" x14ac:dyDescent="0.25">
      <c r="A34" s="556"/>
      <c r="B34" s="72"/>
      <c r="C34" s="72"/>
      <c r="D34" s="533"/>
      <c r="E34" s="228"/>
      <c r="F34" s="295"/>
      <c r="G34" s="279"/>
      <c r="H34" s="279"/>
      <c r="I34" s="279"/>
      <c r="J34" s="295"/>
      <c r="K34" s="279"/>
      <c r="L34" s="295"/>
      <c r="M34" s="279"/>
      <c r="N34" s="295"/>
      <c r="O34" s="279"/>
      <c r="P34" s="295"/>
      <c r="Q34" s="279"/>
      <c r="R34" s="295"/>
      <c r="S34" s="279"/>
      <c r="T34" s="295"/>
      <c r="U34" s="279"/>
      <c r="V34" s="295"/>
      <c r="W34" s="279"/>
    </row>
    <row r="35" spans="1:23" x14ac:dyDescent="0.25">
      <c r="A35" s="556"/>
      <c r="B35" s="72"/>
      <c r="C35" s="72"/>
      <c r="D35" s="533"/>
      <c r="E35" s="228"/>
      <c r="F35" s="295"/>
      <c r="G35" s="279"/>
      <c r="H35" s="279"/>
      <c r="I35" s="279"/>
      <c r="J35" s="295"/>
      <c r="K35" s="279"/>
      <c r="L35" s="295"/>
      <c r="M35" s="279"/>
      <c r="N35" s="295"/>
      <c r="O35" s="279"/>
      <c r="P35" s="295"/>
      <c r="Q35" s="279"/>
      <c r="R35" s="295"/>
      <c r="S35" s="279"/>
      <c r="T35" s="295"/>
      <c r="U35" s="279"/>
      <c r="V35" s="295"/>
      <c r="W35" s="279"/>
    </row>
    <row r="36" spans="1:23" ht="16.5" thickBot="1" x14ac:dyDescent="0.3">
      <c r="A36" s="83" t="s">
        <v>484</v>
      </c>
      <c r="B36" s="83"/>
      <c r="C36" s="192"/>
      <c r="D36" s="534">
        <f>COUNTIF(D11:D35,"v")</f>
        <v>0</v>
      </c>
      <c r="E36" s="306">
        <f>SUM(E11:E35)</f>
        <v>0</v>
      </c>
      <c r="F36" s="306">
        <f>SUM(F11:F35)</f>
        <v>0</v>
      </c>
      <c r="G36" s="374" t="e">
        <f t="shared" ref="G36" si="9">F36/E36*100</f>
        <v>#DIV/0!</v>
      </c>
      <c r="H36" s="306">
        <f>SUM(H11:H35)</f>
        <v>0</v>
      </c>
      <c r="I36" s="374" t="e">
        <f>H36/E36</f>
        <v>#DIV/0!</v>
      </c>
      <c r="J36" s="306">
        <f>SUM(J11:J35)</f>
        <v>0</v>
      </c>
      <c r="K36" s="282" t="e">
        <f>J36/$F36*100</f>
        <v>#DIV/0!</v>
      </c>
      <c r="L36" s="306">
        <f>SUM(L11:L35)</f>
        <v>0</v>
      </c>
      <c r="M36" s="282" t="e">
        <f>L36/$F36*100</f>
        <v>#DIV/0!</v>
      </c>
      <c r="N36" s="306">
        <f>SUM(N11:N35)</f>
        <v>0</v>
      </c>
      <c r="O36" s="282" t="e">
        <f>N36/$J36*100</f>
        <v>#DIV/0!</v>
      </c>
      <c r="P36" s="306">
        <f>SUM(P11:P35)</f>
        <v>0</v>
      </c>
      <c r="Q36" s="282" t="e">
        <f>P36/($J36-$N36+$L36)*100</f>
        <v>#DIV/0!</v>
      </c>
      <c r="R36" s="306">
        <f>SUM(R11:R35)</f>
        <v>0</v>
      </c>
      <c r="S36" s="282" t="e">
        <f>R36/$H36*100</f>
        <v>#DIV/0!</v>
      </c>
      <c r="T36" s="306">
        <f>SUM(T11:T35)</f>
        <v>0</v>
      </c>
      <c r="U36" s="282" t="e">
        <f>T36/$H36*100</f>
        <v>#DIV/0!</v>
      </c>
      <c r="V36" s="306">
        <f>SUM(V11:V35)</f>
        <v>0</v>
      </c>
      <c r="W36" s="282" t="e">
        <f>V36/($R36+$T36)*100</f>
        <v>#DIV/0!</v>
      </c>
    </row>
    <row r="37" spans="1:23" x14ac:dyDescent="0.25">
      <c r="C37" s="69"/>
      <c r="D37" s="69"/>
      <c r="E37" s="69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</row>
    <row r="38" spans="1:23" x14ac:dyDescent="0.25">
      <c r="A38" s="727" t="s">
        <v>411</v>
      </c>
      <c r="B38" s="727"/>
      <c r="C38" s="727"/>
    </row>
    <row r="39" spans="1:23" x14ac:dyDescent="0.25">
      <c r="A39" s="727" t="s">
        <v>948</v>
      </c>
      <c r="B39" s="727"/>
      <c r="C39" s="727"/>
    </row>
    <row r="40" spans="1:23" x14ac:dyDescent="0.25">
      <c r="A40" s="727"/>
      <c r="B40" s="727" t="s">
        <v>949</v>
      </c>
      <c r="C40" s="727"/>
    </row>
  </sheetData>
  <mergeCells count="14">
    <mergeCell ref="F8:G8"/>
    <mergeCell ref="A8:A9"/>
    <mergeCell ref="B8:B9"/>
    <mergeCell ref="C8:C9"/>
    <mergeCell ref="D8:D9"/>
    <mergeCell ref="E8:E9"/>
    <mergeCell ref="T8:U8"/>
    <mergeCell ref="V8:W8"/>
    <mergeCell ref="H8:I8"/>
    <mergeCell ref="J8:K8"/>
    <mergeCell ref="L8:M8"/>
    <mergeCell ref="N8:O8"/>
    <mergeCell ref="P8:Q8"/>
    <mergeCell ref="R8:S8"/>
  </mergeCells>
  <printOptions horizontalCentered="1"/>
  <pageMargins left="0.47244094488188981" right="0.47244094488188981" top="0.74803149606299213" bottom="0.74803149606299213" header="0.31496062992125984" footer="0.31496062992125984"/>
  <pageSetup paperSize="9" scale="34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8FD11-DC8D-440B-A689-B4C60B998917}">
  <sheetPr codeName="Sheet73">
    <tabColor rgb="FF92D050"/>
    <pageSetUpPr fitToPage="1"/>
  </sheetPr>
  <dimension ref="A1:P38"/>
  <sheetViews>
    <sheetView zoomScale="70" zoomScaleNormal="70" workbookViewId="0">
      <selection activeCell="P29" sqref="P29"/>
    </sheetView>
  </sheetViews>
  <sheetFormatPr defaultRowHeight="15" x14ac:dyDescent="0.2"/>
  <cols>
    <col min="1" max="1" width="5.7109375" style="70" customWidth="1"/>
    <col min="2" max="3" width="30.7109375" style="70" customWidth="1"/>
    <col min="4" max="4" width="17.42578125" style="70" customWidth="1"/>
    <col min="5" max="5" width="9.5703125" style="70" customWidth="1"/>
    <col min="6" max="6" width="13.42578125" style="70" customWidth="1"/>
    <col min="7" max="7" width="8.7109375" style="70" customWidth="1"/>
    <col min="8" max="8" width="9.42578125" style="70" customWidth="1"/>
    <col min="9" max="9" width="12.85546875" style="70" customWidth="1"/>
    <col min="10" max="10" width="9.7109375" style="70" customWidth="1"/>
    <col min="11" max="13" width="9" style="70" customWidth="1"/>
    <col min="14" max="14" width="17" style="70" customWidth="1"/>
    <col min="15" max="15" width="21.7109375" style="70" customWidth="1"/>
    <col min="16" max="16" width="9.140625" style="70" customWidth="1"/>
    <col min="17" max="256" width="8.7109375" style="330"/>
    <col min="257" max="257" width="5.7109375" style="330" customWidth="1"/>
    <col min="258" max="259" width="30.7109375" style="330" customWidth="1"/>
    <col min="260" max="260" width="17.42578125" style="330" customWidth="1"/>
    <col min="261" max="261" width="9.5703125" style="330" customWidth="1"/>
    <col min="262" max="262" width="13.42578125" style="330" customWidth="1"/>
    <col min="263" max="263" width="8.7109375" style="330" customWidth="1"/>
    <col min="264" max="264" width="9.42578125" style="330" customWidth="1"/>
    <col min="265" max="265" width="12.85546875" style="330" customWidth="1"/>
    <col min="266" max="269" width="9" style="330" customWidth="1"/>
    <col min="270" max="271" width="25.7109375" style="330" customWidth="1"/>
    <col min="272" max="272" width="9.140625" style="330" customWidth="1"/>
    <col min="273" max="512" width="8.7109375" style="330"/>
    <col min="513" max="513" width="5.7109375" style="330" customWidth="1"/>
    <col min="514" max="515" width="30.7109375" style="330" customWidth="1"/>
    <col min="516" max="516" width="17.42578125" style="330" customWidth="1"/>
    <col min="517" max="517" width="9.5703125" style="330" customWidth="1"/>
    <col min="518" max="518" width="13.42578125" style="330" customWidth="1"/>
    <col min="519" max="519" width="8.7109375" style="330" customWidth="1"/>
    <col min="520" max="520" width="9.42578125" style="330" customWidth="1"/>
    <col min="521" max="521" width="12.85546875" style="330" customWidth="1"/>
    <col min="522" max="525" width="9" style="330" customWidth="1"/>
    <col min="526" max="527" width="25.7109375" style="330" customWidth="1"/>
    <col min="528" max="528" width="9.140625" style="330" customWidth="1"/>
    <col min="529" max="768" width="8.7109375" style="330"/>
    <col min="769" max="769" width="5.7109375" style="330" customWidth="1"/>
    <col min="770" max="771" width="30.7109375" style="330" customWidth="1"/>
    <col min="772" max="772" width="17.42578125" style="330" customWidth="1"/>
    <col min="773" max="773" width="9.5703125" style="330" customWidth="1"/>
    <col min="774" max="774" width="13.42578125" style="330" customWidth="1"/>
    <col min="775" max="775" width="8.7109375" style="330" customWidth="1"/>
    <col min="776" max="776" width="9.42578125" style="330" customWidth="1"/>
    <col min="777" max="777" width="12.85546875" style="330" customWidth="1"/>
    <col min="778" max="781" width="9" style="330" customWidth="1"/>
    <col min="782" max="783" width="25.7109375" style="330" customWidth="1"/>
    <col min="784" max="784" width="9.140625" style="330" customWidth="1"/>
    <col min="785" max="1024" width="8.7109375" style="330"/>
    <col min="1025" max="1025" width="5.7109375" style="330" customWidth="1"/>
    <col min="1026" max="1027" width="30.7109375" style="330" customWidth="1"/>
    <col min="1028" max="1028" width="17.42578125" style="330" customWidth="1"/>
    <col min="1029" max="1029" width="9.5703125" style="330" customWidth="1"/>
    <col min="1030" max="1030" width="13.42578125" style="330" customWidth="1"/>
    <col min="1031" max="1031" width="8.7109375" style="330" customWidth="1"/>
    <col min="1032" max="1032" width="9.42578125" style="330" customWidth="1"/>
    <col min="1033" max="1033" width="12.85546875" style="330" customWidth="1"/>
    <col min="1034" max="1037" width="9" style="330" customWidth="1"/>
    <col min="1038" max="1039" width="25.7109375" style="330" customWidth="1"/>
    <col min="1040" max="1040" width="9.140625" style="330" customWidth="1"/>
    <col min="1041" max="1280" width="8.7109375" style="330"/>
    <col min="1281" max="1281" width="5.7109375" style="330" customWidth="1"/>
    <col min="1282" max="1283" width="30.7109375" style="330" customWidth="1"/>
    <col min="1284" max="1284" width="17.42578125" style="330" customWidth="1"/>
    <col min="1285" max="1285" width="9.5703125" style="330" customWidth="1"/>
    <col min="1286" max="1286" width="13.42578125" style="330" customWidth="1"/>
    <col min="1287" max="1287" width="8.7109375" style="330" customWidth="1"/>
    <col min="1288" max="1288" width="9.42578125" style="330" customWidth="1"/>
    <col min="1289" max="1289" width="12.85546875" style="330" customWidth="1"/>
    <col min="1290" max="1293" width="9" style="330" customWidth="1"/>
    <col min="1294" max="1295" width="25.7109375" style="330" customWidth="1"/>
    <col min="1296" max="1296" width="9.140625" style="330" customWidth="1"/>
    <col min="1297" max="1536" width="8.7109375" style="330"/>
    <col min="1537" max="1537" width="5.7109375" style="330" customWidth="1"/>
    <col min="1538" max="1539" width="30.7109375" style="330" customWidth="1"/>
    <col min="1540" max="1540" width="17.42578125" style="330" customWidth="1"/>
    <col min="1541" max="1541" width="9.5703125" style="330" customWidth="1"/>
    <col min="1542" max="1542" width="13.42578125" style="330" customWidth="1"/>
    <col min="1543" max="1543" width="8.7109375" style="330" customWidth="1"/>
    <col min="1544" max="1544" width="9.42578125" style="330" customWidth="1"/>
    <col min="1545" max="1545" width="12.85546875" style="330" customWidth="1"/>
    <col min="1546" max="1549" width="9" style="330" customWidth="1"/>
    <col min="1550" max="1551" width="25.7109375" style="330" customWidth="1"/>
    <col min="1552" max="1552" width="9.140625" style="330" customWidth="1"/>
    <col min="1553" max="1792" width="8.7109375" style="330"/>
    <col min="1793" max="1793" width="5.7109375" style="330" customWidth="1"/>
    <col min="1794" max="1795" width="30.7109375" style="330" customWidth="1"/>
    <col min="1796" max="1796" width="17.42578125" style="330" customWidth="1"/>
    <col min="1797" max="1797" width="9.5703125" style="330" customWidth="1"/>
    <col min="1798" max="1798" width="13.42578125" style="330" customWidth="1"/>
    <col min="1799" max="1799" width="8.7109375" style="330" customWidth="1"/>
    <col min="1800" max="1800" width="9.42578125" style="330" customWidth="1"/>
    <col min="1801" max="1801" width="12.85546875" style="330" customWidth="1"/>
    <col min="1802" max="1805" width="9" style="330" customWidth="1"/>
    <col min="1806" max="1807" width="25.7109375" style="330" customWidth="1"/>
    <col min="1808" max="1808" width="9.140625" style="330" customWidth="1"/>
    <col min="1809" max="2048" width="8.7109375" style="330"/>
    <col min="2049" max="2049" width="5.7109375" style="330" customWidth="1"/>
    <col min="2050" max="2051" width="30.7109375" style="330" customWidth="1"/>
    <col min="2052" max="2052" width="17.42578125" style="330" customWidth="1"/>
    <col min="2053" max="2053" width="9.5703125" style="330" customWidth="1"/>
    <col min="2054" max="2054" width="13.42578125" style="330" customWidth="1"/>
    <col min="2055" max="2055" width="8.7109375" style="330" customWidth="1"/>
    <col min="2056" max="2056" width="9.42578125" style="330" customWidth="1"/>
    <col min="2057" max="2057" width="12.85546875" style="330" customWidth="1"/>
    <col min="2058" max="2061" width="9" style="330" customWidth="1"/>
    <col min="2062" max="2063" width="25.7109375" style="330" customWidth="1"/>
    <col min="2064" max="2064" width="9.140625" style="330" customWidth="1"/>
    <col min="2065" max="2304" width="8.7109375" style="330"/>
    <col min="2305" max="2305" width="5.7109375" style="330" customWidth="1"/>
    <col min="2306" max="2307" width="30.7109375" style="330" customWidth="1"/>
    <col min="2308" max="2308" width="17.42578125" style="330" customWidth="1"/>
    <col min="2309" max="2309" width="9.5703125" style="330" customWidth="1"/>
    <col min="2310" max="2310" width="13.42578125" style="330" customWidth="1"/>
    <col min="2311" max="2311" width="8.7109375" style="330" customWidth="1"/>
    <col min="2312" max="2312" width="9.42578125" style="330" customWidth="1"/>
    <col min="2313" max="2313" width="12.85546875" style="330" customWidth="1"/>
    <col min="2314" max="2317" width="9" style="330" customWidth="1"/>
    <col min="2318" max="2319" width="25.7109375" style="330" customWidth="1"/>
    <col min="2320" max="2320" width="9.140625" style="330" customWidth="1"/>
    <col min="2321" max="2560" width="8.7109375" style="330"/>
    <col min="2561" max="2561" width="5.7109375" style="330" customWidth="1"/>
    <col min="2562" max="2563" width="30.7109375" style="330" customWidth="1"/>
    <col min="2564" max="2564" width="17.42578125" style="330" customWidth="1"/>
    <col min="2565" max="2565" width="9.5703125" style="330" customWidth="1"/>
    <col min="2566" max="2566" width="13.42578125" style="330" customWidth="1"/>
    <col min="2567" max="2567" width="8.7109375" style="330" customWidth="1"/>
    <col min="2568" max="2568" width="9.42578125" style="330" customWidth="1"/>
    <col min="2569" max="2569" width="12.85546875" style="330" customWidth="1"/>
    <col min="2570" max="2573" width="9" style="330" customWidth="1"/>
    <col min="2574" max="2575" width="25.7109375" style="330" customWidth="1"/>
    <col min="2576" max="2576" width="9.140625" style="330" customWidth="1"/>
    <col min="2577" max="2816" width="8.7109375" style="330"/>
    <col min="2817" max="2817" width="5.7109375" style="330" customWidth="1"/>
    <col min="2818" max="2819" width="30.7109375" style="330" customWidth="1"/>
    <col min="2820" max="2820" width="17.42578125" style="330" customWidth="1"/>
    <col min="2821" max="2821" width="9.5703125" style="330" customWidth="1"/>
    <col min="2822" max="2822" width="13.42578125" style="330" customWidth="1"/>
    <col min="2823" max="2823" width="8.7109375" style="330" customWidth="1"/>
    <col min="2824" max="2824" width="9.42578125" style="330" customWidth="1"/>
    <col min="2825" max="2825" width="12.85546875" style="330" customWidth="1"/>
    <col min="2826" max="2829" width="9" style="330" customWidth="1"/>
    <col min="2830" max="2831" width="25.7109375" style="330" customWidth="1"/>
    <col min="2832" max="2832" width="9.140625" style="330" customWidth="1"/>
    <col min="2833" max="3072" width="8.7109375" style="330"/>
    <col min="3073" max="3073" width="5.7109375" style="330" customWidth="1"/>
    <col min="3074" max="3075" width="30.7109375" style="330" customWidth="1"/>
    <col min="3076" max="3076" width="17.42578125" style="330" customWidth="1"/>
    <col min="3077" max="3077" width="9.5703125" style="330" customWidth="1"/>
    <col min="3078" max="3078" width="13.42578125" style="330" customWidth="1"/>
    <col min="3079" max="3079" width="8.7109375" style="330" customWidth="1"/>
    <col min="3080" max="3080" width="9.42578125" style="330" customWidth="1"/>
    <col min="3081" max="3081" width="12.85546875" style="330" customWidth="1"/>
    <col min="3082" max="3085" width="9" style="330" customWidth="1"/>
    <col min="3086" max="3087" width="25.7109375" style="330" customWidth="1"/>
    <col min="3088" max="3088" width="9.140625" style="330" customWidth="1"/>
    <col min="3089" max="3328" width="8.7109375" style="330"/>
    <col min="3329" max="3329" width="5.7109375" style="330" customWidth="1"/>
    <col min="3330" max="3331" width="30.7109375" style="330" customWidth="1"/>
    <col min="3332" max="3332" width="17.42578125" style="330" customWidth="1"/>
    <col min="3333" max="3333" width="9.5703125" style="330" customWidth="1"/>
    <col min="3334" max="3334" width="13.42578125" style="330" customWidth="1"/>
    <col min="3335" max="3335" width="8.7109375" style="330" customWidth="1"/>
    <col min="3336" max="3336" width="9.42578125" style="330" customWidth="1"/>
    <col min="3337" max="3337" width="12.85546875" style="330" customWidth="1"/>
    <col min="3338" max="3341" width="9" style="330" customWidth="1"/>
    <col min="3342" max="3343" width="25.7109375" style="330" customWidth="1"/>
    <col min="3344" max="3344" width="9.140625" style="330" customWidth="1"/>
    <col min="3345" max="3584" width="8.7109375" style="330"/>
    <col min="3585" max="3585" width="5.7109375" style="330" customWidth="1"/>
    <col min="3586" max="3587" width="30.7109375" style="330" customWidth="1"/>
    <col min="3588" max="3588" width="17.42578125" style="330" customWidth="1"/>
    <col min="3589" max="3589" width="9.5703125" style="330" customWidth="1"/>
    <col min="3590" max="3590" width="13.42578125" style="330" customWidth="1"/>
    <col min="3591" max="3591" width="8.7109375" style="330" customWidth="1"/>
    <col min="3592" max="3592" width="9.42578125" style="330" customWidth="1"/>
    <col min="3593" max="3593" width="12.85546875" style="330" customWidth="1"/>
    <col min="3594" max="3597" width="9" style="330" customWidth="1"/>
    <col min="3598" max="3599" width="25.7109375" style="330" customWidth="1"/>
    <col min="3600" max="3600" width="9.140625" style="330" customWidth="1"/>
    <col min="3601" max="3840" width="8.7109375" style="330"/>
    <col min="3841" max="3841" width="5.7109375" style="330" customWidth="1"/>
    <col min="3842" max="3843" width="30.7109375" style="330" customWidth="1"/>
    <col min="3844" max="3844" width="17.42578125" style="330" customWidth="1"/>
    <col min="3845" max="3845" width="9.5703125" style="330" customWidth="1"/>
    <col min="3846" max="3846" width="13.42578125" style="330" customWidth="1"/>
    <col min="3847" max="3847" width="8.7109375" style="330" customWidth="1"/>
    <col min="3848" max="3848" width="9.42578125" style="330" customWidth="1"/>
    <col min="3849" max="3849" width="12.85546875" style="330" customWidth="1"/>
    <col min="3850" max="3853" width="9" style="330" customWidth="1"/>
    <col min="3854" max="3855" width="25.7109375" style="330" customWidth="1"/>
    <col min="3856" max="3856" width="9.140625" style="330" customWidth="1"/>
    <col min="3857" max="4096" width="8.7109375" style="330"/>
    <col min="4097" max="4097" width="5.7109375" style="330" customWidth="1"/>
    <col min="4098" max="4099" width="30.7109375" style="330" customWidth="1"/>
    <col min="4100" max="4100" width="17.42578125" style="330" customWidth="1"/>
    <col min="4101" max="4101" width="9.5703125" style="330" customWidth="1"/>
    <col min="4102" max="4102" width="13.42578125" style="330" customWidth="1"/>
    <col min="4103" max="4103" width="8.7109375" style="330" customWidth="1"/>
    <col min="4104" max="4104" width="9.42578125" style="330" customWidth="1"/>
    <col min="4105" max="4105" width="12.85546875" style="330" customWidth="1"/>
    <col min="4106" max="4109" width="9" style="330" customWidth="1"/>
    <col min="4110" max="4111" width="25.7109375" style="330" customWidth="1"/>
    <col min="4112" max="4112" width="9.140625" style="330" customWidth="1"/>
    <col min="4113" max="4352" width="8.7109375" style="330"/>
    <col min="4353" max="4353" width="5.7109375" style="330" customWidth="1"/>
    <col min="4354" max="4355" width="30.7109375" style="330" customWidth="1"/>
    <col min="4356" max="4356" width="17.42578125" style="330" customWidth="1"/>
    <col min="4357" max="4357" width="9.5703125" style="330" customWidth="1"/>
    <col min="4358" max="4358" width="13.42578125" style="330" customWidth="1"/>
    <col min="4359" max="4359" width="8.7109375" style="330" customWidth="1"/>
    <col min="4360" max="4360" width="9.42578125" style="330" customWidth="1"/>
    <col min="4361" max="4361" width="12.85546875" style="330" customWidth="1"/>
    <col min="4362" max="4365" width="9" style="330" customWidth="1"/>
    <col min="4366" max="4367" width="25.7109375" style="330" customWidth="1"/>
    <col min="4368" max="4368" width="9.140625" style="330" customWidth="1"/>
    <col min="4369" max="4608" width="8.7109375" style="330"/>
    <col min="4609" max="4609" width="5.7109375" style="330" customWidth="1"/>
    <col min="4610" max="4611" width="30.7109375" style="330" customWidth="1"/>
    <col min="4612" max="4612" width="17.42578125" style="330" customWidth="1"/>
    <col min="4613" max="4613" width="9.5703125" style="330" customWidth="1"/>
    <col min="4614" max="4614" width="13.42578125" style="330" customWidth="1"/>
    <col min="4615" max="4615" width="8.7109375" style="330" customWidth="1"/>
    <col min="4616" max="4616" width="9.42578125" style="330" customWidth="1"/>
    <col min="4617" max="4617" width="12.85546875" style="330" customWidth="1"/>
    <col min="4618" max="4621" width="9" style="330" customWidth="1"/>
    <col min="4622" max="4623" width="25.7109375" style="330" customWidth="1"/>
    <col min="4624" max="4624" width="9.140625" style="330" customWidth="1"/>
    <col min="4625" max="4864" width="8.7109375" style="330"/>
    <col min="4865" max="4865" width="5.7109375" style="330" customWidth="1"/>
    <col min="4866" max="4867" width="30.7109375" style="330" customWidth="1"/>
    <col min="4868" max="4868" width="17.42578125" style="330" customWidth="1"/>
    <col min="4869" max="4869" width="9.5703125" style="330" customWidth="1"/>
    <col min="4870" max="4870" width="13.42578125" style="330" customWidth="1"/>
    <col min="4871" max="4871" width="8.7109375" style="330" customWidth="1"/>
    <col min="4872" max="4872" width="9.42578125" style="330" customWidth="1"/>
    <col min="4873" max="4873" width="12.85546875" style="330" customWidth="1"/>
    <col min="4874" max="4877" width="9" style="330" customWidth="1"/>
    <col min="4878" max="4879" width="25.7109375" style="330" customWidth="1"/>
    <col min="4880" max="4880" width="9.140625" style="330" customWidth="1"/>
    <col min="4881" max="5120" width="8.7109375" style="330"/>
    <col min="5121" max="5121" width="5.7109375" style="330" customWidth="1"/>
    <col min="5122" max="5123" width="30.7109375" style="330" customWidth="1"/>
    <col min="5124" max="5124" width="17.42578125" style="330" customWidth="1"/>
    <col min="5125" max="5125" width="9.5703125" style="330" customWidth="1"/>
    <col min="5126" max="5126" width="13.42578125" style="330" customWidth="1"/>
    <col min="5127" max="5127" width="8.7109375" style="330" customWidth="1"/>
    <col min="5128" max="5128" width="9.42578125" style="330" customWidth="1"/>
    <col min="5129" max="5129" width="12.85546875" style="330" customWidth="1"/>
    <col min="5130" max="5133" width="9" style="330" customWidth="1"/>
    <col min="5134" max="5135" width="25.7109375" style="330" customWidth="1"/>
    <col min="5136" max="5136" width="9.140625" style="330" customWidth="1"/>
    <col min="5137" max="5376" width="8.7109375" style="330"/>
    <col min="5377" max="5377" width="5.7109375" style="330" customWidth="1"/>
    <col min="5378" max="5379" width="30.7109375" style="330" customWidth="1"/>
    <col min="5380" max="5380" width="17.42578125" style="330" customWidth="1"/>
    <col min="5381" max="5381" width="9.5703125" style="330" customWidth="1"/>
    <col min="5382" max="5382" width="13.42578125" style="330" customWidth="1"/>
    <col min="5383" max="5383" width="8.7109375" style="330" customWidth="1"/>
    <col min="5384" max="5384" width="9.42578125" style="330" customWidth="1"/>
    <col min="5385" max="5385" width="12.85546875" style="330" customWidth="1"/>
    <col min="5386" max="5389" width="9" style="330" customWidth="1"/>
    <col min="5390" max="5391" width="25.7109375" style="330" customWidth="1"/>
    <col min="5392" max="5392" width="9.140625" style="330" customWidth="1"/>
    <col min="5393" max="5632" width="8.7109375" style="330"/>
    <col min="5633" max="5633" width="5.7109375" style="330" customWidth="1"/>
    <col min="5634" max="5635" width="30.7109375" style="330" customWidth="1"/>
    <col min="5636" max="5636" width="17.42578125" style="330" customWidth="1"/>
    <col min="5637" max="5637" width="9.5703125" style="330" customWidth="1"/>
    <col min="5638" max="5638" width="13.42578125" style="330" customWidth="1"/>
    <col min="5639" max="5639" width="8.7109375" style="330" customWidth="1"/>
    <col min="5640" max="5640" width="9.42578125" style="330" customWidth="1"/>
    <col min="5641" max="5641" width="12.85546875" style="330" customWidth="1"/>
    <col min="5642" max="5645" width="9" style="330" customWidth="1"/>
    <col min="5646" max="5647" width="25.7109375" style="330" customWidth="1"/>
    <col min="5648" max="5648" width="9.140625" style="330" customWidth="1"/>
    <col min="5649" max="5888" width="8.7109375" style="330"/>
    <col min="5889" max="5889" width="5.7109375" style="330" customWidth="1"/>
    <col min="5890" max="5891" width="30.7109375" style="330" customWidth="1"/>
    <col min="5892" max="5892" width="17.42578125" style="330" customWidth="1"/>
    <col min="5893" max="5893" width="9.5703125" style="330" customWidth="1"/>
    <col min="5894" max="5894" width="13.42578125" style="330" customWidth="1"/>
    <col min="5895" max="5895" width="8.7109375" style="330" customWidth="1"/>
    <col min="5896" max="5896" width="9.42578125" style="330" customWidth="1"/>
    <col min="5897" max="5897" width="12.85546875" style="330" customWidth="1"/>
    <col min="5898" max="5901" width="9" style="330" customWidth="1"/>
    <col min="5902" max="5903" width="25.7109375" style="330" customWidth="1"/>
    <col min="5904" max="5904" width="9.140625" style="330" customWidth="1"/>
    <col min="5905" max="6144" width="8.7109375" style="330"/>
    <col min="6145" max="6145" width="5.7109375" style="330" customWidth="1"/>
    <col min="6146" max="6147" width="30.7109375" style="330" customWidth="1"/>
    <col min="6148" max="6148" width="17.42578125" style="330" customWidth="1"/>
    <col min="6149" max="6149" width="9.5703125" style="330" customWidth="1"/>
    <col min="6150" max="6150" width="13.42578125" style="330" customWidth="1"/>
    <col min="6151" max="6151" width="8.7109375" style="330" customWidth="1"/>
    <col min="6152" max="6152" width="9.42578125" style="330" customWidth="1"/>
    <col min="6153" max="6153" width="12.85546875" style="330" customWidth="1"/>
    <col min="6154" max="6157" width="9" style="330" customWidth="1"/>
    <col min="6158" max="6159" width="25.7109375" style="330" customWidth="1"/>
    <col min="6160" max="6160" width="9.140625" style="330" customWidth="1"/>
    <col min="6161" max="6400" width="8.7109375" style="330"/>
    <col min="6401" max="6401" width="5.7109375" style="330" customWidth="1"/>
    <col min="6402" max="6403" width="30.7109375" style="330" customWidth="1"/>
    <col min="6404" max="6404" width="17.42578125" style="330" customWidth="1"/>
    <col min="6405" max="6405" width="9.5703125" style="330" customWidth="1"/>
    <col min="6406" max="6406" width="13.42578125" style="330" customWidth="1"/>
    <col min="6407" max="6407" width="8.7109375" style="330" customWidth="1"/>
    <col min="6408" max="6408" width="9.42578125" style="330" customWidth="1"/>
    <col min="6409" max="6409" width="12.85546875" style="330" customWidth="1"/>
    <col min="6410" max="6413" width="9" style="330" customWidth="1"/>
    <col min="6414" max="6415" width="25.7109375" style="330" customWidth="1"/>
    <col min="6416" max="6416" width="9.140625" style="330" customWidth="1"/>
    <col min="6417" max="6656" width="8.7109375" style="330"/>
    <col min="6657" max="6657" width="5.7109375" style="330" customWidth="1"/>
    <col min="6658" max="6659" width="30.7109375" style="330" customWidth="1"/>
    <col min="6660" max="6660" width="17.42578125" style="330" customWidth="1"/>
    <col min="6661" max="6661" width="9.5703125" style="330" customWidth="1"/>
    <col min="6662" max="6662" width="13.42578125" style="330" customWidth="1"/>
    <col min="6663" max="6663" width="8.7109375" style="330" customWidth="1"/>
    <col min="6664" max="6664" width="9.42578125" style="330" customWidth="1"/>
    <col min="6665" max="6665" width="12.85546875" style="330" customWidth="1"/>
    <col min="6666" max="6669" width="9" style="330" customWidth="1"/>
    <col min="6670" max="6671" width="25.7109375" style="330" customWidth="1"/>
    <col min="6672" max="6672" width="9.140625" style="330" customWidth="1"/>
    <col min="6673" max="6912" width="8.7109375" style="330"/>
    <col min="6913" max="6913" width="5.7109375" style="330" customWidth="1"/>
    <col min="6914" max="6915" width="30.7109375" style="330" customWidth="1"/>
    <col min="6916" max="6916" width="17.42578125" style="330" customWidth="1"/>
    <col min="6917" max="6917" width="9.5703125" style="330" customWidth="1"/>
    <col min="6918" max="6918" width="13.42578125" style="330" customWidth="1"/>
    <col min="6919" max="6919" width="8.7109375" style="330" customWidth="1"/>
    <col min="6920" max="6920" width="9.42578125" style="330" customWidth="1"/>
    <col min="6921" max="6921" width="12.85546875" style="330" customWidth="1"/>
    <col min="6922" max="6925" width="9" style="330" customWidth="1"/>
    <col min="6926" max="6927" width="25.7109375" style="330" customWidth="1"/>
    <col min="6928" max="6928" width="9.140625" style="330" customWidth="1"/>
    <col min="6929" max="7168" width="8.7109375" style="330"/>
    <col min="7169" max="7169" width="5.7109375" style="330" customWidth="1"/>
    <col min="7170" max="7171" width="30.7109375" style="330" customWidth="1"/>
    <col min="7172" max="7172" width="17.42578125" style="330" customWidth="1"/>
    <col min="7173" max="7173" width="9.5703125" style="330" customWidth="1"/>
    <col min="7174" max="7174" width="13.42578125" style="330" customWidth="1"/>
    <col min="7175" max="7175" width="8.7109375" style="330" customWidth="1"/>
    <col min="7176" max="7176" width="9.42578125" style="330" customWidth="1"/>
    <col min="7177" max="7177" width="12.85546875" style="330" customWidth="1"/>
    <col min="7178" max="7181" width="9" style="330" customWidth="1"/>
    <col min="7182" max="7183" width="25.7109375" style="330" customWidth="1"/>
    <col min="7184" max="7184" width="9.140625" style="330" customWidth="1"/>
    <col min="7185" max="7424" width="8.7109375" style="330"/>
    <col min="7425" max="7425" width="5.7109375" style="330" customWidth="1"/>
    <col min="7426" max="7427" width="30.7109375" style="330" customWidth="1"/>
    <col min="7428" max="7428" width="17.42578125" style="330" customWidth="1"/>
    <col min="7429" max="7429" width="9.5703125" style="330" customWidth="1"/>
    <col min="7430" max="7430" width="13.42578125" style="330" customWidth="1"/>
    <col min="7431" max="7431" width="8.7109375" style="330" customWidth="1"/>
    <col min="7432" max="7432" width="9.42578125" style="330" customWidth="1"/>
    <col min="7433" max="7433" width="12.85546875" style="330" customWidth="1"/>
    <col min="7434" max="7437" width="9" style="330" customWidth="1"/>
    <col min="7438" max="7439" width="25.7109375" style="330" customWidth="1"/>
    <col min="7440" max="7440" width="9.140625" style="330" customWidth="1"/>
    <col min="7441" max="7680" width="8.7109375" style="330"/>
    <col min="7681" max="7681" width="5.7109375" style="330" customWidth="1"/>
    <col min="7682" max="7683" width="30.7109375" style="330" customWidth="1"/>
    <col min="7684" max="7684" width="17.42578125" style="330" customWidth="1"/>
    <col min="7685" max="7685" width="9.5703125" style="330" customWidth="1"/>
    <col min="7686" max="7686" width="13.42578125" style="330" customWidth="1"/>
    <col min="7687" max="7687" width="8.7109375" style="330" customWidth="1"/>
    <col min="7688" max="7688" width="9.42578125" style="330" customWidth="1"/>
    <col min="7689" max="7689" width="12.85546875" style="330" customWidth="1"/>
    <col min="7690" max="7693" width="9" style="330" customWidth="1"/>
    <col min="7694" max="7695" width="25.7109375" style="330" customWidth="1"/>
    <col min="7696" max="7696" width="9.140625" style="330" customWidth="1"/>
    <col min="7697" max="7936" width="8.7109375" style="330"/>
    <col min="7937" max="7937" width="5.7109375" style="330" customWidth="1"/>
    <col min="7938" max="7939" width="30.7109375" style="330" customWidth="1"/>
    <col min="7940" max="7940" width="17.42578125" style="330" customWidth="1"/>
    <col min="7941" max="7941" width="9.5703125" style="330" customWidth="1"/>
    <col min="7942" max="7942" width="13.42578125" style="330" customWidth="1"/>
    <col min="7943" max="7943" width="8.7109375" style="330" customWidth="1"/>
    <col min="7944" max="7944" width="9.42578125" style="330" customWidth="1"/>
    <col min="7945" max="7945" width="12.85546875" style="330" customWidth="1"/>
    <col min="7946" max="7949" width="9" style="330" customWidth="1"/>
    <col min="7950" max="7951" width="25.7109375" style="330" customWidth="1"/>
    <col min="7952" max="7952" width="9.140625" style="330" customWidth="1"/>
    <col min="7953" max="8192" width="8.7109375" style="330"/>
    <col min="8193" max="8193" width="5.7109375" style="330" customWidth="1"/>
    <col min="8194" max="8195" width="30.7109375" style="330" customWidth="1"/>
    <col min="8196" max="8196" width="17.42578125" style="330" customWidth="1"/>
    <col min="8197" max="8197" width="9.5703125" style="330" customWidth="1"/>
    <col min="8198" max="8198" width="13.42578125" style="330" customWidth="1"/>
    <col min="8199" max="8199" width="8.7109375" style="330" customWidth="1"/>
    <col min="8200" max="8200" width="9.42578125" style="330" customWidth="1"/>
    <col min="8201" max="8201" width="12.85546875" style="330" customWidth="1"/>
    <col min="8202" max="8205" width="9" style="330" customWidth="1"/>
    <col min="8206" max="8207" width="25.7109375" style="330" customWidth="1"/>
    <col min="8208" max="8208" width="9.140625" style="330" customWidth="1"/>
    <col min="8209" max="8448" width="8.7109375" style="330"/>
    <col min="8449" max="8449" width="5.7109375" style="330" customWidth="1"/>
    <col min="8450" max="8451" width="30.7109375" style="330" customWidth="1"/>
    <col min="8452" max="8452" width="17.42578125" style="330" customWidth="1"/>
    <col min="8453" max="8453" width="9.5703125" style="330" customWidth="1"/>
    <col min="8454" max="8454" width="13.42578125" style="330" customWidth="1"/>
    <col min="8455" max="8455" width="8.7109375" style="330" customWidth="1"/>
    <col min="8456" max="8456" width="9.42578125" style="330" customWidth="1"/>
    <col min="8457" max="8457" width="12.85546875" style="330" customWidth="1"/>
    <col min="8458" max="8461" width="9" style="330" customWidth="1"/>
    <col min="8462" max="8463" width="25.7109375" style="330" customWidth="1"/>
    <col min="8464" max="8464" width="9.140625" style="330" customWidth="1"/>
    <col min="8465" max="8704" width="8.7109375" style="330"/>
    <col min="8705" max="8705" width="5.7109375" style="330" customWidth="1"/>
    <col min="8706" max="8707" width="30.7109375" style="330" customWidth="1"/>
    <col min="8708" max="8708" width="17.42578125" style="330" customWidth="1"/>
    <col min="8709" max="8709" width="9.5703125" style="330" customWidth="1"/>
    <col min="8710" max="8710" width="13.42578125" style="330" customWidth="1"/>
    <col min="8711" max="8711" width="8.7109375" style="330" customWidth="1"/>
    <col min="8712" max="8712" width="9.42578125" style="330" customWidth="1"/>
    <col min="8713" max="8713" width="12.85546875" style="330" customWidth="1"/>
    <col min="8714" max="8717" width="9" style="330" customWidth="1"/>
    <col min="8718" max="8719" width="25.7109375" style="330" customWidth="1"/>
    <col min="8720" max="8720" width="9.140625" style="330" customWidth="1"/>
    <col min="8721" max="8960" width="8.7109375" style="330"/>
    <col min="8961" max="8961" width="5.7109375" style="330" customWidth="1"/>
    <col min="8962" max="8963" width="30.7109375" style="330" customWidth="1"/>
    <col min="8964" max="8964" width="17.42578125" style="330" customWidth="1"/>
    <col min="8965" max="8965" width="9.5703125" style="330" customWidth="1"/>
    <col min="8966" max="8966" width="13.42578125" style="330" customWidth="1"/>
    <col min="8967" max="8967" width="8.7109375" style="330" customWidth="1"/>
    <col min="8968" max="8968" width="9.42578125" style="330" customWidth="1"/>
    <col min="8969" max="8969" width="12.85546875" style="330" customWidth="1"/>
    <col min="8970" max="8973" width="9" style="330" customWidth="1"/>
    <col min="8974" max="8975" width="25.7109375" style="330" customWidth="1"/>
    <col min="8976" max="8976" width="9.140625" style="330" customWidth="1"/>
    <col min="8977" max="9216" width="8.7109375" style="330"/>
    <col min="9217" max="9217" width="5.7109375" style="330" customWidth="1"/>
    <col min="9218" max="9219" width="30.7109375" style="330" customWidth="1"/>
    <col min="9220" max="9220" width="17.42578125" style="330" customWidth="1"/>
    <col min="9221" max="9221" width="9.5703125" style="330" customWidth="1"/>
    <col min="9222" max="9222" width="13.42578125" style="330" customWidth="1"/>
    <col min="9223" max="9223" width="8.7109375" style="330" customWidth="1"/>
    <col min="9224" max="9224" width="9.42578125" style="330" customWidth="1"/>
    <col min="9225" max="9225" width="12.85546875" style="330" customWidth="1"/>
    <col min="9226" max="9229" width="9" style="330" customWidth="1"/>
    <col min="9230" max="9231" width="25.7109375" style="330" customWidth="1"/>
    <col min="9232" max="9232" width="9.140625" style="330" customWidth="1"/>
    <col min="9233" max="9472" width="8.7109375" style="330"/>
    <col min="9473" max="9473" width="5.7109375" style="330" customWidth="1"/>
    <col min="9474" max="9475" width="30.7109375" style="330" customWidth="1"/>
    <col min="9476" max="9476" width="17.42578125" style="330" customWidth="1"/>
    <col min="9477" max="9477" width="9.5703125" style="330" customWidth="1"/>
    <col min="9478" max="9478" width="13.42578125" style="330" customWidth="1"/>
    <col min="9479" max="9479" width="8.7109375" style="330" customWidth="1"/>
    <col min="9480" max="9480" width="9.42578125" style="330" customWidth="1"/>
    <col min="9481" max="9481" width="12.85546875" style="330" customWidth="1"/>
    <col min="9482" max="9485" width="9" style="330" customWidth="1"/>
    <col min="9486" max="9487" width="25.7109375" style="330" customWidth="1"/>
    <col min="9488" max="9488" width="9.140625" style="330" customWidth="1"/>
    <col min="9489" max="9728" width="8.7109375" style="330"/>
    <col min="9729" max="9729" width="5.7109375" style="330" customWidth="1"/>
    <col min="9730" max="9731" width="30.7109375" style="330" customWidth="1"/>
    <col min="9732" max="9732" width="17.42578125" style="330" customWidth="1"/>
    <col min="9733" max="9733" width="9.5703125" style="330" customWidth="1"/>
    <col min="9734" max="9734" width="13.42578125" style="330" customWidth="1"/>
    <col min="9735" max="9735" width="8.7109375" style="330" customWidth="1"/>
    <col min="9736" max="9736" width="9.42578125" style="330" customWidth="1"/>
    <col min="9737" max="9737" width="12.85546875" style="330" customWidth="1"/>
    <col min="9738" max="9741" width="9" style="330" customWidth="1"/>
    <col min="9742" max="9743" width="25.7109375" style="330" customWidth="1"/>
    <col min="9744" max="9744" width="9.140625" style="330" customWidth="1"/>
    <col min="9745" max="9984" width="8.7109375" style="330"/>
    <col min="9985" max="9985" width="5.7109375" style="330" customWidth="1"/>
    <col min="9986" max="9987" width="30.7109375" style="330" customWidth="1"/>
    <col min="9988" max="9988" width="17.42578125" style="330" customWidth="1"/>
    <col min="9989" max="9989" width="9.5703125" style="330" customWidth="1"/>
    <col min="9990" max="9990" width="13.42578125" style="330" customWidth="1"/>
    <col min="9991" max="9991" width="8.7109375" style="330" customWidth="1"/>
    <col min="9992" max="9992" width="9.42578125" style="330" customWidth="1"/>
    <col min="9993" max="9993" width="12.85546875" style="330" customWidth="1"/>
    <col min="9994" max="9997" width="9" style="330" customWidth="1"/>
    <col min="9998" max="9999" width="25.7109375" style="330" customWidth="1"/>
    <col min="10000" max="10000" width="9.140625" style="330" customWidth="1"/>
    <col min="10001" max="10240" width="8.7109375" style="330"/>
    <col min="10241" max="10241" width="5.7109375" style="330" customWidth="1"/>
    <col min="10242" max="10243" width="30.7109375" style="330" customWidth="1"/>
    <col min="10244" max="10244" width="17.42578125" style="330" customWidth="1"/>
    <col min="10245" max="10245" width="9.5703125" style="330" customWidth="1"/>
    <col min="10246" max="10246" width="13.42578125" style="330" customWidth="1"/>
    <col min="10247" max="10247" width="8.7109375" style="330" customWidth="1"/>
    <col min="10248" max="10248" width="9.42578125" style="330" customWidth="1"/>
    <col min="10249" max="10249" width="12.85546875" style="330" customWidth="1"/>
    <col min="10250" max="10253" width="9" style="330" customWidth="1"/>
    <col min="10254" max="10255" width="25.7109375" style="330" customWidth="1"/>
    <col min="10256" max="10256" width="9.140625" style="330" customWidth="1"/>
    <col min="10257" max="10496" width="8.7109375" style="330"/>
    <col min="10497" max="10497" width="5.7109375" style="330" customWidth="1"/>
    <col min="10498" max="10499" width="30.7109375" style="330" customWidth="1"/>
    <col min="10500" max="10500" width="17.42578125" style="330" customWidth="1"/>
    <col min="10501" max="10501" width="9.5703125" style="330" customWidth="1"/>
    <col min="10502" max="10502" width="13.42578125" style="330" customWidth="1"/>
    <col min="10503" max="10503" width="8.7109375" style="330" customWidth="1"/>
    <col min="10504" max="10504" width="9.42578125" style="330" customWidth="1"/>
    <col min="10505" max="10505" width="12.85546875" style="330" customWidth="1"/>
    <col min="10506" max="10509" width="9" style="330" customWidth="1"/>
    <col min="10510" max="10511" width="25.7109375" style="330" customWidth="1"/>
    <col min="10512" max="10512" width="9.140625" style="330" customWidth="1"/>
    <col min="10513" max="10752" width="8.7109375" style="330"/>
    <col min="10753" max="10753" width="5.7109375" style="330" customWidth="1"/>
    <col min="10754" max="10755" width="30.7109375" style="330" customWidth="1"/>
    <col min="10756" max="10756" width="17.42578125" style="330" customWidth="1"/>
    <col min="10757" max="10757" width="9.5703125" style="330" customWidth="1"/>
    <col min="10758" max="10758" width="13.42578125" style="330" customWidth="1"/>
    <col min="10759" max="10759" width="8.7109375" style="330" customWidth="1"/>
    <col min="10760" max="10760" width="9.42578125" style="330" customWidth="1"/>
    <col min="10761" max="10761" width="12.85546875" style="330" customWidth="1"/>
    <col min="10762" max="10765" width="9" style="330" customWidth="1"/>
    <col min="10766" max="10767" width="25.7109375" style="330" customWidth="1"/>
    <col min="10768" max="10768" width="9.140625" style="330" customWidth="1"/>
    <col min="10769" max="11008" width="8.7109375" style="330"/>
    <col min="11009" max="11009" width="5.7109375" style="330" customWidth="1"/>
    <col min="11010" max="11011" width="30.7109375" style="330" customWidth="1"/>
    <col min="11012" max="11012" width="17.42578125" style="330" customWidth="1"/>
    <col min="11013" max="11013" width="9.5703125" style="330" customWidth="1"/>
    <col min="11014" max="11014" width="13.42578125" style="330" customWidth="1"/>
    <col min="11015" max="11015" width="8.7109375" style="330" customWidth="1"/>
    <col min="11016" max="11016" width="9.42578125" style="330" customWidth="1"/>
    <col min="11017" max="11017" width="12.85546875" style="330" customWidth="1"/>
    <col min="11018" max="11021" width="9" style="330" customWidth="1"/>
    <col min="11022" max="11023" width="25.7109375" style="330" customWidth="1"/>
    <col min="11024" max="11024" width="9.140625" style="330" customWidth="1"/>
    <col min="11025" max="11264" width="8.7109375" style="330"/>
    <col min="11265" max="11265" width="5.7109375" style="330" customWidth="1"/>
    <col min="11266" max="11267" width="30.7109375" style="330" customWidth="1"/>
    <col min="11268" max="11268" width="17.42578125" style="330" customWidth="1"/>
    <col min="11269" max="11269" width="9.5703125" style="330" customWidth="1"/>
    <col min="11270" max="11270" width="13.42578125" style="330" customWidth="1"/>
    <col min="11271" max="11271" width="8.7109375" style="330" customWidth="1"/>
    <col min="11272" max="11272" width="9.42578125" style="330" customWidth="1"/>
    <col min="11273" max="11273" width="12.85546875" style="330" customWidth="1"/>
    <col min="11274" max="11277" width="9" style="330" customWidth="1"/>
    <col min="11278" max="11279" width="25.7109375" style="330" customWidth="1"/>
    <col min="11280" max="11280" width="9.140625" style="330" customWidth="1"/>
    <col min="11281" max="11520" width="8.7109375" style="330"/>
    <col min="11521" max="11521" width="5.7109375" style="330" customWidth="1"/>
    <col min="11522" max="11523" width="30.7109375" style="330" customWidth="1"/>
    <col min="11524" max="11524" width="17.42578125" style="330" customWidth="1"/>
    <col min="11525" max="11525" width="9.5703125" style="330" customWidth="1"/>
    <col min="11526" max="11526" width="13.42578125" style="330" customWidth="1"/>
    <col min="11527" max="11527" width="8.7109375" style="330" customWidth="1"/>
    <col min="11528" max="11528" width="9.42578125" style="330" customWidth="1"/>
    <col min="11529" max="11529" width="12.85546875" style="330" customWidth="1"/>
    <col min="11530" max="11533" width="9" style="330" customWidth="1"/>
    <col min="11534" max="11535" width="25.7109375" style="330" customWidth="1"/>
    <col min="11536" max="11536" width="9.140625" style="330" customWidth="1"/>
    <col min="11537" max="11776" width="8.7109375" style="330"/>
    <col min="11777" max="11777" width="5.7109375" style="330" customWidth="1"/>
    <col min="11778" max="11779" width="30.7109375" style="330" customWidth="1"/>
    <col min="11780" max="11780" width="17.42578125" style="330" customWidth="1"/>
    <col min="11781" max="11781" width="9.5703125" style="330" customWidth="1"/>
    <col min="11782" max="11782" width="13.42578125" style="330" customWidth="1"/>
    <col min="11783" max="11783" width="8.7109375" style="330" customWidth="1"/>
    <col min="11784" max="11784" width="9.42578125" style="330" customWidth="1"/>
    <col min="11785" max="11785" width="12.85546875" style="330" customWidth="1"/>
    <col min="11786" max="11789" width="9" style="330" customWidth="1"/>
    <col min="11790" max="11791" width="25.7109375" style="330" customWidth="1"/>
    <col min="11792" max="11792" width="9.140625" style="330" customWidth="1"/>
    <col min="11793" max="12032" width="8.7109375" style="330"/>
    <col min="12033" max="12033" width="5.7109375" style="330" customWidth="1"/>
    <col min="12034" max="12035" width="30.7109375" style="330" customWidth="1"/>
    <col min="12036" max="12036" width="17.42578125" style="330" customWidth="1"/>
    <col min="12037" max="12037" width="9.5703125" style="330" customWidth="1"/>
    <col min="12038" max="12038" width="13.42578125" style="330" customWidth="1"/>
    <col min="12039" max="12039" width="8.7109375" style="330" customWidth="1"/>
    <col min="12040" max="12040" width="9.42578125" style="330" customWidth="1"/>
    <col min="12041" max="12041" width="12.85546875" style="330" customWidth="1"/>
    <col min="12042" max="12045" width="9" style="330" customWidth="1"/>
    <col min="12046" max="12047" width="25.7109375" style="330" customWidth="1"/>
    <col min="12048" max="12048" width="9.140625" style="330" customWidth="1"/>
    <col min="12049" max="12288" width="8.7109375" style="330"/>
    <col min="12289" max="12289" width="5.7109375" style="330" customWidth="1"/>
    <col min="12290" max="12291" width="30.7109375" style="330" customWidth="1"/>
    <col min="12292" max="12292" width="17.42578125" style="330" customWidth="1"/>
    <col min="12293" max="12293" width="9.5703125" style="330" customWidth="1"/>
    <col min="12294" max="12294" width="13.42578125" style="330" customWidth="1"/>
    <col min="12295" max="12295" width="8.7109375" style="330" customWidth="1"/>
    <col min="12296" max="12296" width="9.42578125" style="330" customWidth="1"/>
    <col min="12297" max="12297" width="12.85546875" style="330" customWidth="1"/>
    <col min="12298" max="12301" width="9" style="330" customWidth="1"/>
    <col min="12302" max="12303" width="25.7109375" style="330" customWidth="1"/>
    <col min="12304" max="12304" width="9.140625" style="330" customWidth="1"/>
    <col min="12305" max="12544" width="8.7109375" style="330"/>
    <col min="12545" max="12545" width="5.7109375" style="330" customWidth="1"/>
    <col min="12546" max="12547" width="30.7109375" style="330" customWidth="1"/>
    <col min="12548" max="12548" width="17.42578125" style="330" customWidth="1"/>
    <col min="12549" max="12549" width="9.5703125" style="330" customWidth="1"/>
    <col min="12550" max="12550" width="13.42578125" style="330" customWidth="1"/>
    <col min="12551" max="12551" width="8.7109375" style="330" customWidth="1"/>
    <col min="12552" max="12552" width="9.42578125" style="330" customWidth="1"/>
    <col min="12553" max="12553" width="12.85546875" style="330" customWidth="1"/>
    <col min="12554" max="12557" width="9" style="330" customWidth="1"/>
    <col min="12558" max="12559" width="25.7109375" style="330" customWidth="1"/>
    <col min="12560" max="12560" width="9.140625" style="330" customWidth="1"/>
    <col min="12561" max="12800" width="8.7109375" style="330"/>
    <col min="12801" max="12801" width="5.7109375" style="330" customWidth="1"/>
    <col min="12802" max="12803" width="30.7109375" style="330" customWidth="1"/>
    <col min="12804" max="12804" width="17.42578125" style="330" customWidth="1"/>
    <col min="12805" max="12805" width="9.5703125" style="330" customWidth="1"/>
    <col min="12806" max="12806" width="13.42578125" style="330" customWidth="1"/>
    <col min="12807" max="12807" width="8.7109375" style="330" customWidth="1"/>
    <col min="12808" max="12808" width="9.42578125" style="330" customWidth="1"/>
    <col min="12809" max="12809" width="12.85546875" style="330" customWidth="1"/>
    <col min="12810" max="12813" width="9" style="330" customWidth="1"/>
    <col min="12814" max="12815" width="25.7109375" style="330" customWidth="1"/>
    <col min="12816" max="12816" width="9.140625" style="330" customWidth="1"/>
    <col min="12817" max="13056" width="8.7109375" style="330"/>
    <col min="13057" max="13057" width="5.7109375" style="330" customWidth="1"/>
    <col min="13058" max="13059" width="30.7109375" style="330" customWidth="1"/>
    <col min="13060" max="13060" width="17.42578125" style="330" customWidth="1"/>
    <col min="13061" max="13061" width="9.5703125" style="330" customWidth="1"/>
    <col min="13062" max="13062" width="13.42578125" style="330" customWidth="1"/>
    <col min="13063" max="13063" width="8.7109375" style="330" customWidth="1"/>
    <col min="13064" max="13064" width="9.42578125" style="330" customWidth="1"/>
    <col min="13065" max="13065" width="12.85546875" style="330" customWidth="1"/>
    <col min="13066" max="13069" width="9" style="330" customWidth="1"/>
    <col min="13070" max="13071" width="25.7109375" style="330" customWidth="1"/>
    <col min="13072" max="13072" width="9.140625" style="330" customWidth="1"/>
    <col min="13073" max="13312" width="8.7109375" style="330"/>
    <col min="13313" max="13313" width="5.7109375" style="330" customWidth="1"/>
    <col min="13314" max="13315" width="30.7109375" style="330" customWidth="1"/>
    <col min="13316" max="13316" width="17.42578125" style="330" customWidth="1"/>
    <col min="13317" max="13317" width="9.5703125" style="330" customWidth="1"/>
    <col min="13318" max="13318" width="13.42578125" style="330" customWidth="1"/>
    <col min="13319" max="13319" width="8.7109375" style="330" customWidth="1"/>
    <col min="13320" max="13320" width="9.42578125" style="330" customWidth="1"/>
    <col min="13321" max="13321" width="12.85546875" style="330" customWidth="1"/>
    <col min="13322" max="13325" width="9" style="330" customWidth="1"/>
    <col min="13326" max="13327" width="25.7109375" style="330" customWidth="1"/>
    <col min="13328" max="13328" width="9.140625" style="330" customWidth="1"/>
    <col min="13329" max="13568" width="8.7109375" style="330"/>
    <col min="13569" max="13569" width="5.7109375" style="330" customWidth="1"/>
    <col min="13570" max="13571" width="30.7109375" style="330" customWidth="1"/>
    <col min="13572" max="13572" width="17.42578125" style="330" customWidth="1"/>
    <col min="13573" max="13573" width="9.5703125" style="330" customWidth="1"/>
    <col min="13574" max="13574" width="13.42578125" style="330" customWidth="1"/>
    <col min="13575" max="13575" width="8.7109375" style="330" customWidth="1"/>
    <col min="13576" max="13576" width="9.42578125" style="330" customWidth="1"/>
    <col min="13577" max="13577" width="12.85546875" style="330" customWidth="1"/>
    <col min="13578" max="13581" width="9" style="330" customWidth="1"/>
    <col min="13582" max="13583" width="25.7109375" style="330" customWidth="1"/>
    <col min="13584" max="13584" width="9.140625" style="330" customWidth="1"/>
    <col min="13585" max="13824" width="8.7109375" style="330"/>
    <col min="13825" max="13825" width="5.7109375" style="330" customWidth="1"/>
    <col min="13826" max="13827" width="30.7109375" style="330" customWidth="1"/>
    <col min="13828" max="13828" width="17.42578125" style="330" customWidth="1"/>
    <col min="13829" max="13829" width="9.5703125" style="330" customWidth="1"/>
    <col min="13830" max="13830" width="13.42578125" style="330" customWidth="1"/>
    <col min="13831" max="13831" width="8.7109375" style="330" customWidth="1"/>
    <col min="13832" max="13832" width="9.42578125" style="330" customWidth="1"/>
    <col min="13833" max="13833" width="12.85546875" style="330" customWidth="1"/>
    <col min="13834" max="13837" width="9" style="330" customWidth="1"/>
    <col min="13838" max="13839" width="25.7109375" style="330" customWidth="1"/>
    <col min="13840" max="13840" width="9.140625" style="330" customWidth="1"/>
    <col min="13841" max="14080" width="8.7109375" style="330"/>
    <col min="14081" max="14081" width="5.7109375" style="330" customWidth="1"/>
    <col min="14082" max="14083" width="30.7109375" style="330" customWidth="1"/>
    <col min="14084" max="14084" width="17.42578125" style="330" customWidth="1"/>
    <col min="14085" max="14085" width="9.5703125" style="330" customWidth="1"/>
    <col min="14086" max="14086" width="13.42578125" style="330" customWidth="1"/>
    <col min="14087" max="14087" width="8.7109375" style="330" customWidth="1"/>
    <col min="14088" max="14088" width="9.42578125" style="330" customWidth="1"/>
    <col min="14089" max="14089" width="12.85546875" style="330" customWidth="1"/>
    <col min="14090" max="14093" width="9" style="330" customWidth="1"/>
    <col min="14094" max="14095" width="25.7109375" style="330" customWidth="1"/>
    <col min="14096" max="14096" width="9.140625" style="330" customWidth="1"/>
    <col min="14097" max="14336" width="8.7109375" style="330"/>
    <col min="14337" max="14337" width="5.7109375" style="330" customWidth="1"/>
    <col min="14338" max="14339" width="30.7109375" style="330" customWidth="1"/>
    <col min="14340" max="14340" width="17.42578125" style="330" customWidth="1"/>
    <col min="14341" max="14341" width="9.5703125" style="330" customWidth="1"/>
    <col min="14342" max="14342" width="13.42578125" style="330" customWidth="1"/>
    <col min="14343" max="14343" width="8.7109375" style="330" customWidth="1"/>
    <col min="14344" max="14344" width="9.42578125" style="330" customWidth="1"/>
    <col min="14345" max="14345" width="12.85546875" style="330" customWidth="1"/>
    <col min="14346" max="14349" width="9" style="330" customWidth="1"/>
    <col min="14350" max="14351" width="25.7109375" style="330" customWidth="1"/>
    <col min="14352" max="14352" width="9.140625" style="330" customWidth="1"/>
    <col min="14353" max="14592" width="8.7109375" style="330"/>
    <col min="14593" max="14593" width="5.7109375" style="330" customWidth="1"/>
    <col min="14594" max="14595" width="30.7109375" style="330" customWidth="1"/>
    <col min="14596" max="14596" width="17.42578125" style="330" customWidth="1"/>
    <col min="14597" max="14597" width="9.5703125" style="330" customWidth="1"/>
    <col min="14598" max="14598" width="13.42578125" style="330" customWidth="1"/>
    <col min="14599" max="14599" width="8.7109375" style="330" customWidth="1"/>
    <col min="14600" max="14600" width="9.42578125" style="330" customWidth="1"/>
    <col min="14601" max="14601" width="12.85546875" style="330" customWidth="1"/>
    <col min="14602" max="14605" width="9" style="330" customWidth="1"/>
    <col min="14606" max="14607" width="25.7109375" style="330" customWidth="1"/>
    <col min="14608" max="14608" width="9.140625" style="330" customWidth="1"/>
    <col min="14609" max="14848" width="8.7109375" style="330"/>
    <col min="14849" max="14849" width="5.7109375" style="330" customWidth="1"/>
    <col min="14850" max="14851" width="30.7109375" style="330" customWidth="1"/>
    <col min="14852" max="14852" width="17.42578125" style="330" customWidth="1"/>
    <col min="14853" max="14853" width="9.5703125" style="330" customWidth="1"/>
    <col min="14854" max="14854" width="13.42578125" style="330" customWidth="1"/>
    <col min="14855" max="14855" width="8.7109375" style="330" customWidth="1"/>
    <col min="14856" max="14856" width="9.42578125" style="330" customWidth="1"/>
    <col min="14857" max="14857" width="12.85546875" style="330" customWidth="1"/>
    <col min="14858" max="14861" width="9" style="330" customWidth="1"/>
    <col min="14862" max="14863" width="25.7109375" style="330" customWidth="1"/>
    <col min="14864" max="14864" width="9.140625" style="330" customWidth="1"/>
    <col min="14865" max="15104" width="8.7109375" style="330"/>
    <col min="15105" max="15105" width="5.7109375" style="330" customWidth="1"/>
    <col min="15106" max="15107" width="30.7109375" style="330" customWidth="1"/>
    <col min="15108" max="15108" width="17.42578125" style="330" customWidth="1"/>
    <col min="15109" max="15109" width="9.5703125" style="330" customWidth="1"/>
    <col min="15110" max="15110" width="13.42578125" style="330" customWidth="1"/>
    <col min="15111" max="15111" width="8.7109375" style="330" customWidth="1"/>
    <col min="15112" max="15112" width="9.42578125" style="330" customWidth="1"/>
    <col min="15113" max="15113" width="12.85546875" style="330" customWidth="1"/>
    <col min="15114" max="15117" width="9" style="330" customWidth="1"/>
    <col min="15118" max="15119" width="25.7109375" style="330" customWidth="1"/>
    <col min="15120" max="15120" width="9.140625" style="330" customWidth="1"/>
    <col min="15121" max="15360" width="8.7109375" style="330"/>
    <col min="15361" max="15361" width="5.7109375" style="330" customWidth="1"/>
    <col min="15362" max="15363" width="30.7109375" style="330" customWidth="1"/>
    <col min="15364" max="15364" width="17.42578125" style="330" customWidth="1"/>
    <col min="15365" max="15365" width="9.5703125" style="330" customWidth="1"/>
    <col min="15366" max="15366" width="13.42578125" style="330" customWidth="1"/>
    <col min="15367" max="15367" width="8.7109375" style="330" customWidth="1"/>
    <col min="15368" max="15368" width="9.42578125" style="330" customWidth="1"/>
    <col min="15369" max="15369" width="12.85546875" style="330" customWidth="1"/>
    <col min="15370" max="15373" width="9" style="330" customWidth="1"/>
    <col min="15374" max="15375" width="25.7109375" style="330" customWidth="1"/>
    <col min="15376" max="15376" width="9.140625" style="330" customWidth="1"/>
    <col min="15377" max="15616" width="8.7109375" style="330"/>
    <col min="15617" max="15617" width="5.7109375" style="330" customWidth="1"/>
    <col min="15618" max="15619" width="30.7109375" style="330" customWidth="1"/>
    <col min="15620" max="15620" width="17.42578125" style="330" customWidth="1"/>
    <col min="15621" max="15621" width="9.5703125" style="330" customWidth="1"/>
    <col min="15622" max="15622" width="13.42578125" style="330" customWidth="1"/>
    <col min="15623" max="15623" width="8.7109375" style="330" customWidth="1"/>
    <col min="15624" max="15624" width="9.42578125" style="330" customWidth="1"/>
    <col min="15625" max="15625" width="12.85546875" style="330" customWidth="1"/>
    <col min="15626" max="15629" width="9" style="330" customWidth="1"/>
    <col min="15630" max="15631" width="25.7109375" style="330" customWidth="1"/>
    <col min="15632" max="15632" width="9.140625" style="330" customWidth="1"/>
    <col min="15633" max="15872" width="8.7109375" style="330"/>
    <col min="15873" max="15873" width="5.7109375" style="330" customWidth="1"/>
    <col min="15874" max="15875" width="30.7109375" style="330" customWidth="1"/>
    <col min="15876" max="15876" width="17.42578125" style="330" customWidth="1"/>
    <col min="15877" max="15877" width="9.5703125" style="330" customWidth="1"/>
    <col min="15878" max="15878" width="13.42578125" style="330" customWidth="1"/>
    <col min="15879" max="15879" width="8.7109375" style="330" customWidth="1"/>
    <col min="15880" max="15880" width="9.42578125" style="330" customWidth="1"/>
    <col min="15881" max="15881" width="12.85546875" style="330" customWidth="1"/>
    <col min="15882" max="15885" width="9" style="330" customWidth="1"/>
    <col min="15886" max="15887" width="25.7109375" style="330" customWidth="1"/>
    <col min="15888" max="15888" width="9.140625" style="330" customWidth="1"/>
    <col min="15889" max="16128" width="8.7109375" style="330"/>
    <col min="16129" max="16129" width="5.7109375" style="330" customWidth="1"/>
    <col min="16130" max="16131" width="30.7109375" style="330" customWidth="1"/>
    <col min="16132" max="16132" width="17.42578125" style="330" customWidth="1"/>
    <col min="16133" max="16133" width="9.5703125" style="330" customWidth="1"/>
    <col min="16134" max="16134" width="13.42578125" style="330" customWidth="1"/>
    <col min="16135" max="16135" width="8.7109375" style="330" customWidth="1"/>
    <col min="16136" max="16136" width="9.42578125" style="330" customWidth="1"/>
    <col min="16137" max="16137" width="12.85546875" style="330" customWidth="1"/>
    <col min="16138" max="16141" width="9" style="330" customWidth="1"/>
    <col min="16142" max="16143" width="25.7109375" style="330" customWidth="1"/>
    <col min="16144" max="16144" width="9.140625" style="330" customWidth="1"/>
    <col min="16145" max="16384" width="8.7109375" style="330"/>
  </cols>
  <sheetData>
    <row r="1" spans="1:16" ht="15.75" x14ac:dyDescent="0.2">
      <c r="A1" s="289" t="s">
        <v>1135</v>
      </c>
    </row>
    <row r="3" spans="1:16" ht="15.75" x14ac:dyDescent="0.2">
      <c r="A3" s="1094" t="s">
        <v>951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94"/>
      <c r="M3" s="1094"/>
      <c r="N3" s="1094"/>
      <c r="O3" s="1094"/>
    </row>
    <row r="4" spans="1:16" ht="15.75" x14ac:dyDescent="0.2">
      <c r="A4" s="222"/>
      <c r="B4" s="222"/>
      <c r="C4" s="587"/>
      <c r="D4" s="588"/>
      <c r="E4" s="588"/>
      <c r="F4" s="588"/>
      <c r="G4" s="587" t="str">
        <f>'1'!$E$5</f>
        <v>KABUPATEN/KOTA</v>
      </c>
      <c r="H4" s="588" t="str">
        <f>'1'!$F$5</f>
        <v>….......</v>
      </c>
      <c r="I4" s="588"/>
      <c r="J4" s="588"/>
      <c r="K4" s="588"/>
      <c r="L4" s="588"/>
      <c r="M4" s="588"/>
      <c r="N4" s="586"/>
      <c r="O4" s="586"/>
    </row>
    <row r="5" spans="1:16" ht="15.75" x14ac:dyDescent="0.2">
      <c r="A5" s="222"/>
      <c r="B5" s="222"/>
      <c r="C5" s="587"/>
      <c r="D5" s="588"/>
      <c r="E5" s="588"/>
      <c r="F5" s="588"/>
      <c r="G5" s="587" t="str">
        <f>'1'!$E$6</f>
        <v>TAHUN</v>
      </c>
      <c r="H5" s="588" t="str">
        <f>'1'!$F$6</f>
        <v>….......</v>
      </c>
      <c r="I5" s="588"/>
      <c r="J5" s="588"/>
      <c r="K5" s="588"/>
      <c r="L5" s="588"/>
      <c r="M5" s="588"/>
      <c r="N5" s="586"/>
      <c r="O5" s="586"/>
    </row>
    <row r="6" spans="1:16" ht="15.75" thickBot="1" x14ac:dyDescent="0.25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</row>
    <row r="7" spans="1:16" x14ac:dyDescent="0.2">
      <c r="A7" s="1070" t="s">
        <v>2</v>
      </c>
      <c r="B7" s="1070" t="s">
        <v>254</v>
      </c>
      <c r="C7" s="1070" t="s">
        <v>409</v>
      </c>
      <c r="D7" s="1084" t="s">
        <v>952</v>
      </c>
      <c r="E7" s="1153" t="s">
        <v>953</v>
      </c>
      <c r="F7" s="1154"/>
      <c r="G7" s="1154"/>
      <c r="H7" s="1154"/>
      <c r="I7" s="1154"/>
      <c r="J7" s="1154"/>
      <c r="K7" s="1154"/>
      <c r="L7" s="1154"/>
      <c r="M7" s="1154"/>
      <c r="N7" s="1154"/>
      <c r="O7" s="1155"/>
      <c r="P7" s="82"/>
    </row>
    <row r="8" spans="1:16" x14ac:dyDescent="0.2">
      <c r="A8" s="1070"/>
      <c r="B8" s="1070"/>
      <c r="C8" s="1070"/>
      <c r="D8" s="1089"/>
      <c r="E8" s="1072"/>
      <c r="F8" s="1073"/>
      <c r="G8" s="1073"/>
      <c r="H8" s="1073"/>
      <c r="I8" s="1073"/>
      <c r="J8" s="1073"/>
      <c r="K8" s="1073"/>
      <c r="L8" s="1073"/>
      <c r="M8" s="1073"/>
      <c r="N8" s="1073"/>
      <c r="O8" s="1074"/>
      <c r="P8" s="82"/>
    </row>
    <row r="9" spans="1:16" ht="33.75" customHeight="1" x14ac:dyDescent="0.2">
      <c r="A9" s="1070"/>
      <c r="B9" s="1070"/>
      <c r="C9" s="1070"/>
      <c r="D9" s="1089"/>
      <c r="E9" s="1270" t="s">
        <v>954</v>
      </c>
      <c r="F9" s="1298"/>
      <c r="G9" s="1271"/>
      <c r="H9" s="1270" t="s">
        <v>955</v>
      </c>
      <c r="I9" s="1298"/>
      <c r="J9" s="1271"/>
      <c r="K9" s="1270" t="s">
        <v>491</v>
      </c>
      <c r="L9" s="1298"/>
      <c r="M9" s="1271"/>
      <c r="N9" s="1298" t="s">
        <v>723</v>
      </c>
      <c r="O9" s="1271"/>
      <c r="P9" s="82"/>
    </row>
    <row r="10" spans="1:16" ht="31.5" x14ac:dyDescent="0.2">
      <c r="A10" s="1071"/>
      <c r="B10" s="1071"/>
      <c r="C10" s="1071"/>
      <c r="D10" s="1077"/>
      <c r="E10" s="761" t="s">
        <v>956</v>
      </c>
      <c r="F10" s="761" t="s">
        <v>957</v>
      </c>
      <c r="G10" s="857" t="s">
        <v>1144</v>
      </c>
      <c r="H10" s="763" t="s">
        <v>956</v>
      </c>
      <c r="I10" s="763" t="s">
        <v>957</v>
      </c>
      <c r="J10" s="763" t="s">
        <v>1154</v>
      </c>
      <c r="K10" s="763" t="s">
        <v>956</v>
      </c>
      <c r="L10" s="763" t="s">
        <v>957</v>
      </c>
      <c r="M10" s="762" t="s">
        <v>1144</v>
      </c>
      <c r="N10" s="763" t="s">
        <v>256</v>
      </c>
      <c r="O10" s="763" t="s">
        <v>27</v>
      </c>
      <c r="P10" s="82"/>
    </row>
    <row r="11" spans="1:16" s="916" customFormat="1" ht="12" x14ac:dyDescent="0.2">
      <c r="A11" s="906">
        <v>1</v>
      </c>
      <c r="B11" s="906">
        <v>2</v>
      </c>
      <c r="C11" s="906">
        <v>3</v>
      </c>
      <c r="D11" s="906">
        <v>4</v>
      </c>
      <c r="E11" s="906">
        <v>5</v>
      </c>
      <c r="F11" s="906">
        <v>6</v>
      </c>
      <c r="G11" s="906">
        <v>7</v>
      </c>
      <c r="H11" s="906">
        <v>8</v>
      </c>
      <c r="I11" s="906">
        <v>9</v>
      </c>
      <c r="J11" s="906">
        <v>10</v>
      </c>
      <c r="K11" s="906">
        <v>11</v>
      </c>
      <c r="L11" s="906">
        <v>12</v>
      </c>
      <c r="M11" s="906">
        <v>13</v>
      </c>
      <c r="N11" s="906">
        <v>14</v>
      </c>
      <c r="O11" s="906">
        <v>15</v>
      </c>
      <c r="P11" s="911"/>
    </row>
    <row r="12" spans="1:16" x14ac:dyDescent="0.2">
      <c r="A12" s="560">
        <v>1</v>
      </c>
      <c r="B12" s="130">
        <f>'9'!B9</f>
        <v>0</v>
      </c>
      <c r="C12" s="130">
        <f>'9'!C9</f>
        <v>0</v>
      </c>
      <c r="D12" s="535"/>
      <c r="E12" s="535"/>
      <c r="F12" s="535"/>
      <c r="G12" s="535"/>
      <c r="H12" s="535"/>
      <c r="I12" s="535"/>
      <c r="J12" s="535"/>
      <c r="K12" s="535">
        <f>E12+H12</f>
        <v>0</v>
      </c>
      <c r="L12" s="535">
        <f>F12+I12</f>
        <v>0</v>
      </c>
      <c r="M12" s="535">
        <f>G12+J12</f>
        <v>0</v>
      </c>
      <c r="N12" s="214">
        <f>K12+L12+M12</f>
        <v>0</v>
      </c>
      <c r="O12" s="376" t="e">
        <f t="shared" ref="O12:O31" si="0">N12/D12*100</f>
        <v>#DIV/0!</v>
      </c>
      <c r="P12" s="82"/>
    </row>
    <row r="13" spans="1:16" x14ac:dyDescent="0.2">
      <c r="A13" s="556">
        <v>2</v>
      </c>
      <c r="B13" s="130">
        <f>'9'!B10</f>
        <v>0</v>
      </c>
      <c r="C13" s="130">
        <f>'9'!C10</f>
        <v>0</v>
      </c>
      <c r="D13" s="535"/>
      <c r="E13" s="535"/>
      <c r="F13" s="535"/>
      <c r="G13" s="535"/>
      <c r="H13" s="535"/>
      <c r="I13" s="535"/>
      <c r="J13" s="535"/>
      <c r="K13" s="535">
        <f t="shared" ref="K13:K31" si="1">E13+H13</f>
        <v>0</v>
      </c>
      <c r="L13" s="535">
        <f t="shared" ref="L13:L31" si="2">F13+I13</f>
        <v>0</v>
      </c>
      <c r="M13" s="535">
        <f t="shared" ref="M13:M31" si="3">G13+J13</f>
        <v>0</v>
      </c>
      <c r="N13" s="214">
        <f t="shared" ref="N13:N31" si="4">K13+L13+M13</f>
        <v>0</v>
      </c>
      <c r="O13" s="376" t="e">
        <f t="shared" si="0"/>
        <v>#DIV/0!</v>
      </c>
      <c r="P13" s="82"/>
    </row>
    <row r="14" spans="1:16" x14ac:dyDescent="0.2">
      <c r="A14" s="556">
        <v>3</v>
      </c>
      <c r="B14" s="130">
        <f>'9'!B11</f>
        <v>0</v>
      </c>
      <c r="C14" s="130">
        <f>'9'!C11</f>
        <v>0</v>
      </c>
      <c r="D14" s="535"/>
      <c r="E14" s="535"/>
      <c r="F14" s="535"/>
      <c r="G14" s="535"/>
      <c r="H14" s="535"/>
      <c r="I14" s="535"/>
      <c r="J14" s="535"/>
      <c r="K14" s="535">
        <f t="shared" si="1"/>
        <v>0</v>
      </c>
      <c r="L14" s="535">
        <f t="shared" si="2"/>
        <v>0</v>
      </c>
      <c r="M14" s="535">
        <f t="shared" si="3"/>
        <v>0</v>
      </c>
      <c r="N14" s="214">
        <f t="shared" si="4"/>
        <v>0</v>
      </c>
      <c r="O14" s="376" t="e">
        <f t="shared" si="0"/>
        <v>#DIV/0!</v>
      </c>
      <c r="P14" s="82"/>
    </row>
    <row r="15" spans="1:16" x14ac:dyDescent="0.2">
      <c r="A15" s="556">
        <v>4</v>
      </c>
      <c r="B15" s="130">
        <f>'9'!B12</f>
        <v>0</v>
      </c>
      <c r="C15" s="130">
        <f>'9'!C12</f>
        <v>0</v>
      </c>
      <c r="D15" s="535"/>
      <c r="E15" s="535"/>
      <c r="F15" s="535"/>
      <c r="G15" s="535"/>
      <c r="H15" s="535"/>
      <c r="I15" s="535"/>
      <c r="J15" s="535"/>
      <c r="K15" s="535">
        <f t="shared" si="1"/>
        <v>0</v>
      </c>
      <c r="L15" s="535">
        <f t="shared" si="2"/>
        <v>0</v>
      </c>
      <c r="M15" s="535">
        <f t="shared" si="3"/>
        <v>0</v>
      </c>
      <c r="N15" s="214">
        <f t="shared" si="4"/>
        <v>0</v>
      </c>
      <c r="O15" s="376" t="e">
        <f t="shared" si="0"/>
        <v>#DIV/0!</v>
      </c>
      <c r="P15" s="82"/>
    </row>
    <row r="16" spans="1:16" x14ac:dyDescent="0.2">
      <c r="A16" s="556">
        <v>5</v>
      </c>
      <c r="B16" s="130">
        <f>'9'!B13</f>
        <v>0</v>
      </c>
      <c r="C16" s="130">
        <f>'9'!C13</f>
        <v>0</v>
      </c>
      <c r="D16" s="535"/>
      <c r="E16" s="535"/>
      <c r="F16" s="535"/>
      <c r="G16" s="535"/>
      <c r="H16" s="535"/>
      <c r="I16" s="535"/>
      <c r="J16" s="535"/>
      <c r="K16" s="535">
        <f t="shared" si="1"/>
        <v>0</v>
      </c>
      <c r="L16" s="535">
        <f t="shared" si="2"/>
        <v>0</v>
      </c>
      <c r="M16" s="535">
        <f t="shared" si="3"/>
        <v>0</v>
      </c>
      <c r="N16" s="214">
        <f t="shared" si="4"/>
        <v>0</v>
      </c>
      <c r="O16" s="376" t="e">
        <f t="shared" si="0"/>
        <v>#DIV/0!</v>
      </c>
      <c r="P16" s="82"/>
    </row>
    <row r="17" spans="1:16" x14ac:dyDescent="0.2">
      <c r="A17" s="556">
        <v>6</v>
      </c>
      <c r="B17" s="130">
        <f>'9'!B14</f>
        <v>0</v>
      </c>
      <c r="C17" s="130">
        <f>'9'!C14</f>
        <v>0</v>
      </c>
      <c r="D17" s="535"/>
      <c r="E17" s="535"/>
      <c r="F17" s="535"/>
      <c r="G17" s="535"/>
      <c r="H17" s="535"/>
      <c r="I17" s="535"/>
      <c r="J17" s="535"/>
      <c r="K17" s="535">
        <f t="shared" si="1"/>
        <v>0</v>
      </c>
      <c r="L17" s="535">
        <f t="shared" si="2"/>
        <v>0</v>
      </c>
      <c r="M17" s="535">
        <f t="shared" si="3"/>
        <v>0</v>
      </c>
      <c r="N17" s="214">
        <f t="shared" si="4"/>
        <v>0</v>
      </c>
      <c r="O17" s="376" t="e">
        <f t="shared" si="0"/>
        <v>#DIV/0!</v>
      </c>
      <c r="P17" s="82"/>
    </row>
    <row r="18" spans="1:16" x14ac:dyDescent="0.2">
      <c r="A18" s="556">
        <v>7</v>
      </c>
      <c r="B18" s="130">
        <f>'9'!B15</f>
        <v>0</v>
      </c>
      <c r="C18" s="130">
        <f>'9'!C15</f>
        <v>0</v>
      </c>
      <c r="D18" s="535"/>
      <c r="E18" s="535"/>
      <c r="F18" s="535"/>
      <c r="G18" s="535"/>
      <c r="H18" s="535"/>
      <c r="I18" s="535"/>
      <c r="J18" s="535"/>
      <c r="K18" s="535">
        <f t="shared" si="1"/>
        <v>0</v>
      </c>
      <c r="L18" s="535">
        <f t="shared" si="2"/>
        <v>0</v>
      </c>
      <c r="M18" s="535">
        <f t="shared" si="3"/>
        <v>0</v>
      </c>
      <c r="N18" s="214">
        <f t="shared" si="4"/>
        <v>0</v>
      </c>
      <c r="O18" s="376" t="e">
        <f t="shared" si="0"/>
        <v>#DIV/0!</v>
      </c>
      <c r="P18" s="82"/>
    </row>
    <row r="19" spans="1:16" x14ac:dyDescent="0.2">
      <c r="A19" s="556">
        <v>8</v>
      </c>
      <c r="B19" s="130">
        <f>'9'!B16</f>
        <v>0</v>
      </c>
      <c r="C19" s="130">
        <f>'9'!C16</f>
        <v>0</v>
      </c>
      <c r="D19" s="535"/>
      <c r="E19" s="535"/>
      <c r="F19" s="535"/>
      <c r="G19" s="535"/>
      <c r="H19" s="535"/>
      <c r="I19" s="535"/>
      <c r="J19" s="535"/>
      <c r="K19" s="535">
        <f t="shared" si="1"/>
        <v>0</v>
      </c>
      <c r="L19" s="535">
        <f t="shared" si="2"/>
        <v>0</v>
      </c>
      <c r="M19" s="535">
        <f t="shared" si="3"/>
        <v>0</v>
      </c>
      <c r="N19" s="214">
        <f t="shared" si="4"/>
        <v>0</v>
      </c>
      <c r="O19" s="376" t="e">
        <f t="shared" si="0"/>
        <v>#DIV/0!</v>
      </c>
      <c r="P19" s="82"/>
    </row>
    <row r="20" spans="1:16" x14ac:dyDescent="0.2">
      <c r="A20" s="556">
        <v>9</v>
      </c>
      <c r="B20" s="130">
        <f>'9'!B17</f>
        <v>0</v>
      </c>
      <c r="C20" s="130">
        <f>'9'!C17</f>
        <v>0</v>
      </c>
      <c r="D20" s="535"/>
      <c r="E20" s="535"/>
      <c r="F20" s="535"/>
      <c r="G20" s="535"/>
      <c r="H20" s="535"/>
      <c r="I20" s="535"/>
      <c r="J20" s="535"/>
      <c r="K20" s="535">
        <f t="shared" si="1"/>
        <v>0</v>
      </c>
      <c r="L20" s="535">
        <f t="shared" si="2"/>
        <v>0</v>
      </c>
      <c r="M20" s="535">
        <f t="shared" si="3"/>
        <v>0</v>
      </c>
      <c r="N20" s="214">
        <f t="shared" si="4"/>
        <v>0</v>
      </c>
      <c r="O20" s="376" t="e">
        <f t="shared" si="0"/>
        <v>#DIV/0!</v>
      </c>
      <c r="P20" s="82"/>
    </row>
    <row r="21" spans="1:16" x14ac:dyDescent="0.2">
      <c r="A21" s="556">
        <v>10</v>
      </c>
      <c r="B21" s="130">
        <f>'9'!B18</f>
        <v>0</v>
      </c>
      <c r="C21" s="130">
        <f>'9'!C18</f>
        <v>0</v>
      </c>
      <c r="D21" s="535"/>
      <c r="E21" s="535"/>
      <c r="F21" s="535"/>
      <c r="G21" s="535"/>
      <c r="H21" s="535"/>
      <c r="I21" s="535"/>
      <c r="J21" s="535"/>
      <c r="K21" s="535">
        <f t="shared" si="1"/>
        <v>0</v>
      </c>
      <c r="L21" s="535">
        <f t="shared" si="2"/>
        <v>0</v>
      </c>
      <c r="M21" s="535">
        <f t="shared" si="3"/>
        <v>0</v>
      </c>
      <c r="N21" s="214">
        <f t="shared" si="4"/>
        <v>0</v>
      </c>
      <c r="O21" s="376" t="e">
        <f t="shared" si="0"/>
        <v>#DIV/0!</v>
      </c>
      <c r="P21" s="82"/>
    </row>
    <row r="22" spans="1:16" x14ac:dyDescent="0.2">
      <c r="A22" s="556">
        <v>11</v>
      </c>
      <c r="B22" s="130">
        <f>'9'!B19</f>
        <v>0</v>
      </c>
      <c r="C22" s="130">
        <f>'9'!C19</f>
        <v>0</v>
      </c>
      <c r="D22" s="535"/>
      <c r="E22" s="535"/>
      <c r="F22" s="535"/>
      <c r="G22" s="535"/>
      <c r="H22" s="535"/>
      <c r="I22" s="535"/>
      <c r="J22" s="535"/>
      <c r="K22" s="535">
        <f t="shared" si="1"/>
        <v>0</v>
      </c>
      <c r="L22" s="535">
        <f t="shared" si="2"/>
        <v>0</v>
      </c>
      <c r="M22" s="535">
        <f t="shared" si="3"/>
        <v>0</v>
      </c>
      <c r="N22" s="214">
        <f t="shared" si="4"/>
        <v>0</v>
      </c>
      <c r="O22" s="376" t="e">
        <f t="shared" si="0"/>
        <v>#DIV/0!</v>
      </c>
      <c r="P22" s="82"/>
    </row>
    <row r="23" spans="1:16" x14ac:dyDescent="0.2">
      <c r="A23" s="556">
        <v>12</v>
      </c>
      <c r="B23" s="130">
        <f>'9'!B20</f>
        <v>0</v>
      </c>
      <c r="C23" s="130">
        <f>'9'!C20</f>
        <v>0</v>
      </c>
      <c r="D23" s="535"/>
      <c r="E23" s="535"/>
      <c r="F23" s="535"/>
      <c r="G23" s="535"/>
      <c r="H23" s="535"/>
      <c r="I23" s="535"/>
      <c r="J23" s="535"/>
      <c r="K23" s="535">
        <f t="shared" si="1"/>
        <v>0</v>
      </c>
      <c r="L23" s="535">
        <f t="shared" si="2"/>
        <v>0</v>
      </c>
      <c r="M23" s="535">
        <f t="shared" si="3"/>
        <v>0</v>
      </c>
      <c r="N23" s="214">
        <f t="shared" si="4"/>
        <v>0</v>
      </c>
      <c r="O23" s="376" t="e">
        <f t="shared" si="0"/>
        <v>#DIV/0!</v>
      </c>
      <c r="P23" s="82"/>
    </row>
    <row r="24" spans="1:16" x14ac:dyDescent="0.2">
      <c r="A24" s="556">
        <v>13</v>
      </c>
      <c r="B24" s="130">
        <f>'9'!B21</f>
        <v>0</v>
      </c>
      <c r="C24" s="130">
        <f>'9'!C21</f>
        <v>0</v>
      </c>
      <c r="D24" s="535"/>
      <c r="E24" s="535"/>
      <c r="F24" s="535"/>
      <c r="G24" s="535"/>
      <c r="H24" s="535"/>
      <c r="I24" s="535"/>
      <c r="J24" s="535"/>
      <c r="K24" s="535">
        <f t="shared" si="1"/>
        <v>0</v>
      </c>
      <c r="L24" s="535">
        <f t="shared" si="2"/>
        <v>0</v>
      </c>
      <c r="M24" s="535">
        <f t="shared" si="3"/>
        <v>0</v>
      </c>
      <c r="N24" s="214">
        <f t="shared" si="4"/>
        <v>0</v>
      </c>
      <c r="O24" s="376" t="e">
        <f t="shared" si="0"/>
        <v>#DIV/0!</v>
      </c>
      <c r="P24" s="82"/>
    </row>
    <row r="25" spans="1:16" x14ac:dyDescent="0.2">
      <c r="A25" s="556">
        <v>14</v>
      </c>
      <c r="B25" s="130">
        <f>'9'!B22</f>
        <v>0</v>
      </c>
      <c r="C25" s="130">
        <f>'9'!C22</f>
        <v>0</v>
      </c>
      <c r="D25" s="535"/>
      <c r="E25" s="535"/>
      <c r="F25" s="535"/>
      <c r="G25" s="535"/>
      <c r="H25" s="535"/>
      <c r="I25" s="535"/>
      <c r="J25" s="535"/>
      <c r="K25" s="535">
        <f t="shared" si="1"/>
        <v>0</v>
      </c>
      <c r="L25" s="535">
        <f t="shared" si="2"/>
        <v>0</v>
      </c>
      <c r="M25" s="535">
        <f t="shared" si="3"/>
        <v>0</v>
      </c>
      <c r="N25" s="214">
        <f t="shared" si="4"/>
        <v>0</v>
      </c>
      <c r="O25" s="376" t="e">
        <f t="shared" si="0"/>
        <v>#DIV/0!</v>
      </c>
      <c r="P25" s="82"/>
    </row>
    <row r="26" spans="1:16" x14ac:dyDescent="0.2">
      <c r="A26" s="556">
        <v>15</v>
      </c>
      <c r="B26" s="130">
        <f>'9'!B23</f>
        <v>0</v>
      </c>
      <c r="C26" s="130">
        <f>'9'!C23</f>
        <v>0</v>
      </c>
      <c r="D26" s="535"/>
      <c r="E26" s="535"/>
      <c r="F26" s="535"/>
      <c r="G26" s="535"/>
      <c r="H26" s="535"/>
      <c r="I26" s="535"/>
      <c r="J26" s="535"/>
      <c r="K26" s="535">
        <f t="shared" si="1"/>
        <v>0</v>
      </c>
      <c r="L26" s="535">
        <f t="shared" si="2"/>
        <v>0</v>
      </c>
      <c r="M26" s="535">
        <f t="shared" si="3"/>
        <v>0</v>
      </c>
      <c r="N26" s="214">
        <f t="shared" si="4"/>
        <v>0</v>
      </c>
      <c r="O26" s="376" t="e">
        <f t="shared" si="0"/>
        <v>#DIV/0!</v>
      </c>
      <c r="P26" s="82"/>
    </row>
    <row r="27" spans="1:16" x14ac:dyDescent="0.2">
      <c r="A27" s="556">
        <v>16</v>
      </c>
      <c r="B27" s="130">
        <f>'9'!B24</f>
        <v>0</v>
      </c>
      <c r="C27" s="130">
        <f>'9'!C24</f>
        <v>0</v>
      </c>
      <c r="D27" s="535"/>
      <c r="E27" s="535"/>
      <c r="F27" s="535"/>
      <c r="G27" s="535"/>
      <c r="H27" s="535"/>
      <c r="I27" s="535"/>
      <c r="J27" s="535"/>
      <c r="K27" s="535">
        <f t="shared" si="1"/>
        <v>0</v>
      </c>
      <c r="L27" s="535">
        <f t="shared" si="2"/>
        <v>0</v>
      </c>
      <c r="M27" s="535">
        <f t="shared" si="3"/>
        <v>0</v>
      </c>
      <c r="N27" s="214">
        <f t="shared" si="4"/>
        <v>0</v>
      </c>
      <c r="O27" s="376" t="e">
        <f t="shared" si="0"/>
        <v>#DIV/0!</v>
      </c>
      <c r="P27" s="82"/>
    </row>
    <row r="28" spans="1:16" x14ac:dyDescent="0.2">
      <c r="A28" s="556">
        <v>17</v>
      </c>
      <c r="B28" s="130">
        <f>'9'!B25</f>
        <v>0</v>
      </c>
      <c r="C28" s="130">
        <f>'9'!C25</f>
        <v>0</v>
      </c>
      <c r="D28" s="535"/>
      <c r="E28" s="535"/>
      <c r="F28" s="535"/>
      <c r="G28" s="535"/>
      <c r="H28" s="535"/>
      <c r="I28" s="535"/>
      <c r="J28" s="535"/>
      <c r="K28" s="535">
        <f t="shared" si="1"/>
        <v>0</v>
      </c>
      <c r="L28" s="535">
        <f t="shared" si="2"/>
        <v>0</v>
      </c>
      <c r="M28" s="535">
        <f t="shared" si="3"/>
        <v>0</v>
      </c>
      <c r="N28" s="214">
        <f t="shared" si="4"/>
        <v>0</v>
      </c>
      <c r="O28" s="376" t="e">
        <f t="shared" si="0"/>
        <v>#DIV/0!</v>
      </c>
      <c r="P28" s="82"/>
    </row>
    <row r="29" spans="1:16" x14ac:dyDescent="0.2">
      <c r="A29" s="556">
        <v>18</v>
      </c>
      <c r="B29" s="130">
        <f>'9'!B26</f>
        <v>0</v>
      </c>
      <c r="C29" s="130">
        <f>'9'!C26</f>
        <v>0</v>
      </c>
      <c r="D29" s="535"/>
      <c r="E29" s="535"/>
      <c r="F29" s="535"/>
      <c r="G29" s="535"/>
      <c r="H29" s="535"/>
      <c r="I29" s="535"/>
      <c r="J29" s="535"/>
      <c r="K29" s="535">
        <f t="shared" si="1"/>
        <v>0</v>
      </c>
      <c r="L29" s="535">
        <f t="shared" si="2"/>
        <v>0</v>
      </c>
      <c r="M29" s="535">
        <f t="shared" si="3"/>
        <v>0</v>
      </c>
      <c r="N29" s="214">
        <f t="shared" si="4"/>
        <v>0</v>
      </c>
      <c r="O29" s="376" t="e">
        <f t="shared" si="0"/>
        <v>#DIV/0!</v>
      </c>
      <c r="P29" s="82"/>
    </row>
    <row r="30" spans="1:16" x14ac:dyDescent="0.2">
      <c r="A30" s="556">
        <v>19</v>
      </c>
      <c r="B30" s="130">
        <f>'9'!B27</f>
        <v>0</v>
      </c>
      <c r="C30" s="130">
        <f>'9'!C27</f>
        <v>0</v>
      </c>
      <c r="D30" s="535"/>
      <c r="E30" s="535"/>
      <c r="F30" s="535"/>
      <c r="G30" s="535"/>
      <c r="H30" s="535"/>
      <c r="I30" s="535"/>
      <c r="J30" s="535"/>
      <c r="K30" s="535">
        <f t="shared" si="1"/>
        <v>0</v>
      </c>
      <c r="L30" s="535">
        <f t="shared" si="2"/>
        <v>0</v>
      </c>
      <c r="M30" s="535">
        <f t="shared" si="3"/>
        <v>0</v>
      </c>
      <c r="N30" s="214">
        <f t="shared" si="4"/>
        <v>0</v>
      </c>
      <c r="O30" s="376" t="e">
        <f t="shared" si="0"/>
        <v>#DIV/0!</v>
      </c>
      <c r="P30" s="82"/>
    </row>
    <row r="31" spans="1:16" x14ac:dyDescent="0.2">
      <c r="A31" s="556">
        <v>20</v>
      </c>
      <c r="B31" s="130">
        <f>'9'!B28</f>
        <v>0</v>
      </c>
      <c r="C31" s="130">
        <f>'9'!C28</f>
        <v>0</v>
      </c>
      <c r="D31" s="535"/>
      <c r="E31" s="535"/>
      <c r="F31" s="535"/>
      <c r="G31" s="535"/>
      <c r="H31" s="535"/>
      <c r="I31" s="535"/>
      <c r="J31" s="535"/>
      <c r="K31" s="535">
        <f t="shared" si="1"/>
        <v>0</v>
      </c>
      <c r="L31" s="535">
        <f t="shared" si="2"/>
        <v>0</v>
      </c>
      <c r="M31" s="535">
        <f t="shared" si="3"/>
        <v>0</v>
      </c>
      <c r="N31" s="214">
        <f t="shared" si="4"/>
        <v>0</v>
      </c>
      <c r="O31" s="376" t="e">
        <f t="shared" si="0"/>
        <v>#DIV/0!</v>
      </c>
      <c r="P31" s="82"/>
    </row>
    <row r="32" spans="1:16" x14ac:dyDescent="0.2">
      <c r="A32" s="72"/>
      <c r="B32" s="72"/>
      <c r="C32" s="72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376"/>
      <c r="P32" s="82"/>
    </row>
    <row r="33" spans="1:16" x14ac:dyDescent="0.2">
      <c r="A33" s="72"/>
      <c r="B33" s="82"/>
      <c r="C33" s="82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376"/>
      <c r="P33" s="82"/>
    </row>
    <row r="34" spans="1:16" x14ac:dyDescent="0.2">
      <c r="A34" s="72"/>
      <c r="B34" s="82"/>
      <c r="C34" s="82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376"/>
      <c r="P34" s="82"/>
    </row>
    <row r="35" spans="1:16" x14ac:dyDescent="0.2">
      <c r="A35" s="78"/>
      <c r="B35" s="82"/>
      <c r="C35" s="82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376"/>
      <c r="P35" s="82"/>
    </row>
    <row r="36" spans="1:16" ht="16.5" thickBot="1" x14ac:dyDescent="0.25">
      <c r="A36" s="567" t="s">
        <v>484</v>
      </c>
      <c r="B36" s="568"/>
      <c r="C36" s="569"/>
      <c r="D36" s="333">
        <f t="shared" ref="D36:N36" si="5">SUM(D12:D35)</f>
        <v>0</v>
      </c>
      <c r="E36" s="333">
        <f t="shared" si="5"/>
        <v>0</v>
      </c>
      <c r="F36" s="333">
        <f t="shared" si="5"/>
        <v>0</v>
      </c>
      <c r="G36" s="333">
        <f t="shared" si="5"/>
        <v>0</v>
      </c>
      <c r="H36" s="333">
        <f t="shared" si="5"/>
        <v>0</v>
      </c>
      <c r="I36" s="333">
        <f t="shared" si="5"/>
        <v>0</v>
      </c>
      <c r="J36" s="333">
        <f t="shared" si="5"/>
        <v>0</v>
      </c>
      <c r="K36" s="333">
        <f t="shared" si="5"/>
        <v>0</v>
      </c>
      <c r="L36" s="333">
        <f t="shared" si="5"/>
        <v>0</v>
      </c>
      <c r="M36" s="333">
        <f t="shared" si="5"/>
        <v>0</v>
      </c>
      <c r="N36" s="333">
        <f t="shared" si="5"/>
        <v>0</v>
      </c>
      <c r="O36" s="377" t="e">
        <f>N36/D36*100</f>
        <v>#DIV/0!</v>
      </c>
      <c r="P36" s="82"/>
    </row>
    <row r="37" spans="1:16" x14ac:dyDescent="0.2">
      <c r="A37" s="563"/>
      <c r="B37" s="563"/>
      <c r="C37" s="563"/>
      <c r="D37" s="563"/>
      <c r="E37" s="563"/>
      <c r="F37" s="563"/>
      <c r="G37" s="563"/>
      <c r="H37" s="563"/>
      <c r="I37" s="563"/>
      <c r="J37" s="563"/>
      <c r="K37" s="563"/>
      <c r="L37" s="563"/>
      <c r="M37" s="563"/>
      <c r="N37" s="563"/>
      <c r="O37" s="563"/>
    </row>
    <row r="38" spans="1:16" x14ac:dyDescent="0.2">
      <c r="A38" s="727" t="s">
        <v>553</v>
      </c>
    </row>
  </sheetData>
  <mergeCells count="10">
    <mergeCell ref="A3:O3"/>
    <mergeCell ref="A7:A10"/>
    <mergeCell ref="B7:B10"/>
    <mergeCell ref="C7:C10"/>
    <mergeCell ref="D7:D10"/>
    <mergeCell ref="E7:O8"/>
    <mergeCell ref="E9:G9"/>
    <mergeCell ref="H9:J9"/>
    <mergeCell ref="K9:M9"/>
    <mergeCell ref="N9:O9"/>
  </mergeCells>
  <printOptions horizontalCentered="1"/>
  <pageMargins left="0.47244094488188981" right="0.47244094488188981" top="0.74803149606299213" bottom="0.74803149606299213" header="0.31496062992125984" footer="0.31496062992125984"/>
  <pageSetup paperSize="9" scale="6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E417C-ADA0-4D5F-9BC0-323D60E599C2}">
  <sheetPr codeName="Sheet3">
    <tabColor rgb="FF92D050"/>
    <pageSetUpPr fitToPage="1"/>
  </sheetPr>
  <dimension ref="A1:R35"/>
  <sheetViews>
    <sheetView view="pageBreakPreview" topLeftCell="C1" zoomScale="60" zoomScaleNormal="80" workbookViewId="0">
      <selection activeCell="H31" sqref="H31"/>
    </sheetView>
  </sheetViews>
  <sheetFormatPr defaultColWidth="9.140625" defaultRowHeight="15" x14ac:dyDescent="0.25"/>
  <cols>
    <col min="1" max="1" width="5" style="70" customWidth="1"/>
    <col min="2" max="2" width="21.85546875" style="70" customWidth="1"/>
    <col min="3" max="3" width="18.42578125" style="70" customWidth="1"/>
    <col min="4" max="12" width="8.7109375" style="70" customWidth="1"/>
    <col min="13" max="18" width="10.7109375" style="70" customWidth="1"/>
    <col min="19" max="256" width="9.140625" style="70"/>
    <col min="257" max="257" width="5" style="70" customWidth="1"/>
    <col min="258" max="258" width="21.85546875" style="70" customWidth="1"/>
    <col min="259" max="259" width="18.42578125" style="70" customWidth="1"/>
    <col min="260" max="268" width="8.7109375" style="70" customWidth="1"/>
    <col min="269" max="274" width="10.7109375" style="70" customWidth="1"/>
    <col min="275" max="512" width="9.140625" style="70"/>
    <col min="513" max="513" width="5" style="70" customWidth="1"/>
    <col min="514" max="514" width="21.85546875" style="70" customWidth="1"/>
    <col min="515" max="515" width="18.42578125" style="70" customWidth="1"/>
    <col min="516" max="524" width="8.7109375" style="70" customWidth="1"/>
    <col min="525" max="530" width="10.7109375" style="70" customWidth="1"/>
    <col min="531" max="768" width="9.140625" style="70"/>
    <col min="769" max="769" width="5" style="70" customWidth="1"/>
    <col min="770" max="770" width="21.85546875" style="70" customWidth="1"/>
    <col min="771" max="771" width="18.42578125" style="70" customWidth="1"/>
    <col min="772" max="780" width="8.7109375" style="70" customWidth="1"/>
    <col min="781" max="786" width="10.7109375" style="70" customWidth="1"/>
    <col min="787" max="1024" width="9.140625" style="70"/>
    <col min="1025" max="1025" width="5" style="70" customWidth="1"/>
    <col min="1026" max="1026" width="21.85546875" style="70" customWidth="1"/>
    <col min="1027" max="1027" width="18.42578125" style="70" customWidth="1"/>
    <col min="1028" max="1036" width="8.7109375" style="70" customWidth="1"/>
    <col min="1037" max="1042" width="10.7109375" style="70" customWidth="1"/>
    <col min="1043" max="1280" width="9.140625" style="70"/>
    <col min="1281" max="1281" width="5" style="70" customWidth="1"/>
    <col min="1282" max="1282" width="21.85546875" style="70" customWidth="1"/>
    <col min="1283" max="1283" width="18.42578125" style="70" customWidth="1"/>
    <col min="1284" max="1292" width="8.7109375" style="70" customWidth="1"/>
    <col min="1293" max="1298" width="10.7109375" style="70" customWidth="1"/>
    <col min="1299" max="1536" width="9.140625" style="70"/>
    <col min="1537" max="1537" width="5" style="70" customWidth="1"/>
    <col min="1538" max="1538" width="21.85546875" style="70" customWidth="1"/>
    <col min="1539" max="1539" width="18.42578125" style="70" customWidth="1"/>
    <col min="1540" max="1548" width="8.7109375" style="70" customWidth="1"/>
    <col min="1549" max="1554" width="10.7109375" style="70" customWidth="1"/>
    <col min="1555" max="1792" width="9.140625" style="70"/>
    <col min="1793" max="1793" width="5" style="70" customWidth="1"/>
    <col min="1794" max="1794" width="21.85546875" style="70" customWidth="1"/>
    <col min="1795" max="1795" width="18.42578125" style="70" customWidth="1"/>
    <col min="1796" max="1804" width="8.7109375" style="70" customWidth="1"/>
    <col min="1805" max="1810" width="10.7109375" style="70" customWidth="1"/>
    <col min="1811" max="2048" width="9.140625" style="70"/>
    <col min="2049" max="2049" width="5" style="70" customWidth="1"/>
    <col min="2050" max="2050" width="21.85546875" style="70" customWidth="1"/>
    <col min="2051" max="2051" width="18.42578125" style="70" customWidth="1"/>
    <col min="2052" max="2060" width="8.7109375" style="70" customWidth="1"/>
    <col min="2061" max="2066" width="10.7109375" style="70" customWidth="1"/>
    <col min="2067" max="2304" width="9.140625" style="70"/>
    <col min="2305" max="2305" width="5" style="70" customWidth="1"/>
    <col min="2306" max="2306" width="21.85546875" style="70" customWidth="1"/>
    <col min="2307" max="2307" width="18.42578125" style="70" customWidth="1"/>
    <col min="2308" max="2316" width="8.7109375" style="70" customWidth="1"/>
    <col min="2317" max="2322" width="10.7109375" style="70" customWidth="1"/>
    <col min="2323" max="2560" width="9.140625" style="70"/>
    <col min="2561" max="2561" width="5" style="70" customWidth="1"/>
    <col min="2562" max="2562" width="21.85546875" style="70" customWidth="1"/>
    <col min="2563" max="2563" width="18.42578125" style="70" customWidth="1"/>
    <col min="2564" max="2572" width="8.7109375" style="70" customWidth="1"/>
    <col min="2573" max="2578" width="10.7109375" style="70" customWidth="1"/>
    <col min="2579" max="2816" width="9.140625" style="70"/>
    <col min="2817" max="2817" width="5" style="70" customWidth="1"/>
    <col min="2818" max="2818" width="21.85546875" style="70" customWidth="1"/>
    <col min="2819" max="2819" width="18.42578125" style="70" customWidth="1"/>
    <col min="2820" max="2828" width="8.7109375" style="70" customWidth="1"/>
    <col min="2829" max="2834" width="10.7109375" style="70" customWidth="1"/>
    <col min="2835" max="3072" width="9.140625" style="70"/>
    <col min="3073" max="3073" width="5" style="70" customWidth="1"/>
    <col min="3074" max="3074" width="21.85546875" style="70" customWidth="1"/>
    <col min="3075" max="3075" width="18.42578125" style="70" customWidth="1"/>
    <col min="3076" max="3084" width="8.7109375" style="70" customWidth="1"/>
    <col min="3085" max="3090" width="10.7109375" style="70" customWidth="1"/>
    <col min="3091" max="3328" width="9.140625" style="70"/>
    <col min="3329" max="3329" width="5" style="70" customWidth="1"/>
    <col min="3330" max="3330" width="21.85546875" style="70" customWidth="1"/>
    <col min="3331" max="3331" width="18.42578125" style="70" customWidth="1"/>
    <col min="3332" max="3340" width="8.7109375" style="70" customWidth="1"/>
    <col min="3341" max="3346" width="10.7109375" style="70" customWidth="1"/>
    <col min="3347" max="3584" width="9.140625" style="70"/>
    <col min="3585" max="3585" width="5" style="70" customWidth="1"/>
    <col min="3586" max="3586" width="21.85546875" style="70" customWidth="1"/>
    <col min="3587" max="3587" width="18.42578125" style="70" customWidth="1"/>
    <col min="3588" max="3596" width="8.7109375" style="70" customWidth="1"/>
    <col min="3597" max="3602" width="10.7109375" style="70" customWidth="1"/>
    <col min="3603" max="3840" width="9.140625" style="70"/>
    <col min="3841" max="3841" width="5" style="70" customWidth="1"/>
    <col min="3842" max="3842" width="21.85546875" style="70" customWidth="1"/>
    <col min="3843" max="3843" width="18.42578125" style="70" customWidth="1"/>
    <col min="3844" max="3852" width="8.7109375" style="70" customWidth="1"/>
    <col min="3853" max="3858" width="10.7109375" style="70" customWidth="1"/>
    <col min="3859" max="4096" width="9.140625" style="70"/>
    <col min="4097" max="4097" width="5" style="70" customWidth="1"/>
    <col min="4098" max="4098" width="21.85546875" style="70" customWidth="1"/>
    <col min="4099" max="4099" width="18.42578125" style="70" customWidth="1"/>
    <col min="4100" max="4108" width="8.7109375" style="70" customWidth="1"/>
    <col min="4109" max="4114" width="10.7109375" style="70" customWidth="1"/>
    <col min="4115" max="4352" width="9.140625" style="70"/>
    <col min="4353" max="4353" width="5" style="70" customWidth="1"/>
    <col min="4354" max="4354" width="21.85546875" style="70" customWidth="1"/>
    <col min="4355" max="4355" width="18.42578125" style="70" customWidth="1"/>
    <col min="4356" max="4364" width="8.7109375" style="70" customWidth="1"/>
    <col min="4365" max="4370" width="10.7109375" style="70" customWidth="1"/>
    <col min="4371" max="4608" width="9.140625" style="70"/>
    <col min="4609" max="4609" width="5" style="70" customWidth="1"/>
    <col min="4610" max="4610" width="21.85546875" style="70" customWidth="1"/>
    <col min="4611" max="4611" width="18.42578125" style="70" customWidth="1"/>
    <col min="4612" max="4620" width="8.7109375" style="70" customWidth="1"/>
    <col min="4621" max="4626" width="10.7109375" style="70" customWidth="1"/>
    <col min="4627" max="4864" width="9.140625" style="70"/>
    <col min="4865" max="4865" width="5" style="70" customWidth="1"/>
    <col min="4866" max="4866" width="21.85546875" style="70" customWidth="1"/>
    <col min="4867" max="4867" width="18.42578125" style="70" customWidth="1"/>
    <col min="4868" max="4876" width="8.7109375" style="70" customWidth="1"/>
    <col min="4877" max="4882" width="10.7109375" style="70" customWidth="1"/>
    <col min="4883" max="5120" width="9.140625" style="70"/>
    <col min="5121" max="5121" width="5" style="70" customWidth="1"/>
    <col min="5122" max="5122" width="21.85546875" style="70" customWidth="1"/>
    <col min="5123" max="5123" width="18.42578125" style="70" customWidth="1"/>
    <col min="5124" max="5132" width="8.7109375" style="70" customWidth="1"/>
    <col min="5133" max="5138" width="10.7109375" style="70" customWidth="1"/>
    <col min="5139" max="5376" width="9.140625" style="70"/>
    <col min="5377" max="5377" width="5" style="70" customWidth="1"/>
    <col min="5378" max="5378" width="21.85546875" style="70" customWidth="1"/>
    <col min="5379" max="5379" width="18.42578125" style="70" customWidth="1"/>
    <col min="5380" max="5388" width="8.7109375" style="70" customWidth="1"/>
    <col min="5389" max="5394" width="10.7109375" style="70" customWidth="1"/>
    <col min="5395" max="5632" width="9.140625" style="70"/>
    <col min="5633" max="5633" width="5" style="70" customWidth="1"/>
    <col min="5634" max="5634" width="21.85546875" style="70" customWidth="1"/>
    <col min="5635" max="5635" width="18.42578125" style="70" customWidth="1"/>
    <col min="5636" max="5644" width="8.7109375" style="70" customWidth="1"/>
    <col min="5645" max="5650" width="10.7109375" style="70" customWidth="1"/>
    <col min="5651" max="5888" width="9.140625" style="70"/>
    <col min="5889" max="5889" width="5" style="70" customWidth="1"/>
    <col min="5890" max="5890" width="21.85546875" style="70" customWidth="1"/>
    <col min="5891" max="5891" width="18.42578125" style="70" customWidth="1"/>
    <col min="5892" max="5900" width="8.7109375" style="70" customWidth="1"/>
    <col min="5901" max="5906" width="10.7109375" style="70" customWidth="1"/>
    <col min="5907" max="6144" width="9.140625" style="70"/>
    <col min="6145" max="6145" width="5" style="70" customWidth="1"/>
    <col min="6146" max="6146" width="21.85546875" style="70" customWidth="1"/>
    <col min="6147" max="6147" width="18.42578125" style="70" customWidth="1"/>
    <col min="6148" max="6156" width="8.7109375" style="70" customWidth="1"/>
    <col min="6157" max="6162" width="10.7109375" style="70" customWidth="1"/>
    <col min="6163" max="6400" width="9.140625" style="70"/>
    <col min="6401" max="6401" width="5" style="70" customWidth="1"/>
    <col min="6402" max="6402" width="21.85546875" style="70" customWidth="1"/>
    <col min="6403" max="6403" width="18.42578125" style="70" customWidth="1"/>
    <col min="6404" max="6412" width="8.7109375" style="70" customWidth="1"/>
    <col min="6413" max="6418" width="10.7109375" style="70" customWidth="1"/>
    <col min="6419" max="6656" width="9.140625" style="70"/>
    <col min="6657" max="6657" width="5" style="70" customWidth="1"/>
    <col min="6658" max="6658" width="21.85546875" style="70" customWidth="1"/>
    <col min="6659" max="6659" width="18.42578125" style="70" customWidth="1"/>
    <col min="6660" max="6668" width="8.7109375" style="70" customWidth="1"/>
    <col min="6669" max="6674" width="10.7109375" style="70" customWidth="1"/>
    <col min="6675" max="6912" width="9.140625" style="70"/>
    <col min="6913" max="6913" width="5" style="70" customWidth="1"/>
    <col min="6914" max="6914" width="21.85546875" style="70" customWidth="1"/>
    <col min="6915" max="6915" width="18.42578125" style="70" customWidth="1"/>
    <col min="6916" max="6924" width="8.7109375" style="70" customWidth="1"/>
    <col min="6925" max="6930" width="10.7109375" style="70" customWidth="1"/>
    <col min="6931" max="7168" width="9.140625" style="70"/>
    <col min="7169" max="7169" width="5" style="70" customWidth="1"/>
    <col min="7170" max="7170" width="21.85546875" style="70" customWidth="1"/>
    <col min="7171" max="7171" width="18.42578125" style="70" customWidth="1"/>
    <col min="7172" max="7180" width="8.7109375" style="70" customWidth="1"/>
    <col min="7181" max="7186" width="10.7109375" style="70" customWidth="1"/>
    <col min="7187" max="7424" width="9.140625" style="70"/>
    <col min="7425" max="7425" width="5" style="70" customWidth="1"/>
    <col min="7426" max="7426" width="21.85546875" style="70" customWidth="1"/>
    <col min="7427" max="7427" width="18.42578125" style="70" customWidth="1"/>
    <col min="7428" max="7436" width="8.7109375" style="70" customWidth="1"/>
    <col min="7437" max="7442" width="10.7109375" style="70" customWidth="1"/>
    <col min="7443" max="7680" width="9.140625" style="70"/>
    <col min="7681" max="7681" width="5" style="70" customWidth="1"/>
    <col min="7682" max="7682" width="21.85546875" style="70" customWidth="1"/>
    <col min="7683" max="7683" width="18.42578125" style="70" customWidth="1"/>
    <col min="7684" max="7692" width="8.7109375" style="70" customWidth="1"/>
    <col min="7693" max="7698" width="10.7109375" style="70" customWidth="1"/>
    <col min="7699" max="7936" width="9.140625" style="70"/>
    <col min="7937" max="7937" width="5" style="70" customWidth="1"/>
    <col min="7938" max="7938" width="21.85546875" style="70" customWidth="1"/>
    <col min="7939" max="7939" width="18.42578125" style="70" customWidth="1"/>
    <col min="7940" max="7948" width="8.7109375" style="70" customWidth="1"/>
    <col min="7949" max="7954" width="10.7109375" style="70" customWidth="1"/>
    <col min="7955" max="8192" width="9.140625" style="70"/>
    <col min="8193" max="8193" width="5" style="70" customWidth="1"/>
    <col min="8194" max="8194" width="21.85546875" style="70" customWidth="1"/>
    <col min="8195" max="8195" width="18.42578125" style="70" customWidth="1"/>
    <col min="8196" max="8204" width="8.7109375" style="70" customWidth="1"/>
    <col min="8205" max="8210" width="10.7109375" style="70" customWidth="1"/>
    <col min="8211" max="8448" width="9.140625" style="70"/>
    <col min="8449" max="8449" width="5" style="70" customWidth="1"/>
    <col min="8450" max="8450" width="21.85546875" style="70" customWidth="1"/>
    <col min="8451" max="8451" width="18.42578125" style="70" customWidth="1"/>
    <col min="8452" max="8460" width="8.7109375" style="70" customWidth="1"/>
    <col min="8461" max="8466" width="10.7109375" style="70" customWidth="1"/>
    <col min="8467" max="8704" width="9.140625" style="70"/>
    <col min="8705" max="8705" width="5" style="70" customWidth="1"/>
    <col min="8706" max="8706" width="21.85546875" style="70" customWidth="1"/>
    <col min="8707" max="8707" width="18.42578125" style="70" customWidth="1"/>
    <col min="8708" max="8716" width="8.7109375" style="70" customWidth="1"/>
    <col min="8717" max="8722" width="10.7109375" style="70" customWidth="1"/>
    <col min="8723" max="8960" width="9.140625" style="70"/>
    <col min="8961" max="8961" width="5" style="70" customWidth="1"/>
    <col min="8962" max="8962" width="21.85546875" style="70" customWidth="1"/>
    <col min="8963" max="8963" width="18.42578125" style="70" customWidth="1"/>
    <col min="8964" max="8972" width="8.7109375" style="70" customWidth="1"/>
    <col min="8973" max="8978" width="10.7109375" style="70" customWidth="1"/>
    <col min="8979" max="9216" width="9.140625" style="70"/>
    <col min="9217" max="9217" width="5" style="70" customWidth="1"/>
    <col min="9218" max="9218" width="21.85546875" style="70" customWidth="1"/>
    <col min="9219" max="9219" width="18.42578125" style="70" customWidth="1"/>
    <col min="9220" max="9228" width="8.7109375" style="70" customWidth="1"/>
    <col min="9229" max="9234" width="10.7109375" style="70" customWidth="1"/>
    <col min="9235" max="9472" width="9.140625" style="70"/>
    <col min="9473" max="9473" width="5" style="70" customWidth="1"/>
    <col min="9474" max="9474" width="21.85546875" style="70" customWidth="1"/>
    <col min="9475" max="9475" width="18.42578125" style="70" customWidth="1"/>
    <col min="9476" max="9484" width="8.7109375" style="70" customWidth="1"/>
    <col min="9485" max="9490" width="10.7109375" style="70" customWidth="1"/>
    <col min="9491" max="9728" width="9.140625" style="70"/>
    <col min="9729" max="9729" width="5" style="70" customWidth="1"/>
    <col min="9730" max="9730" width="21.85546875" style="70" customWidth="1"/>
    <col min="9731" max="9731" width="18.42578125" style="70" customWidth="1"/>
    <col min="9732" max="9740" width="8.7109375" style="70" customWidth="1"/>
    <col min="9741" max="9746" width="10.7109375" style="70" customWidth="1"/>
    <col min="9747" max="9984" width="9.140625" style="70"/>
    <col min="9985" max="9985" width="5" style="70" customWidth="1"/>
    <col min="9986" max="9986" width="21.85546875" style="70" customWidth="1"/>
    <col min="9987" max="9987" width="18.42578125" style="70" customWidth="1"/>
    <col min="9988" max="9996" width="8.7109375" style="70" customWidth="1"/>
    <col min="9997" max="10002" width="10.7109375" style="70" customWidth="1"/>
    <col min="10003" max="10240" width="9.140625" style="70"/>
    <col min="10241" max="10241" width="5" style="70" customWidth="1"/>
    <col min="10242" max="10242" width="21.85546875" style="70" customWidth="1"/>
    <col min="10243" max="10243" width="18.42578125" style="70" customWidth="1"/>
    <col min="10244" max="10252" width="8.7109375" style="70" customWidth="1"/>
    <col min="10253" max="10258" width="10.7109375" style="70" customWidth="1"/>
    <col min="10259" max="10496" width="9.140625" style="70"/>
    <col min="10497" max="10497" width="5" style="70" customWidth="1"/>
    <col min="10498" max="10498" width="21.85546875" style="70" customWidth="1"/>
    <col min="10499" max="10499" width="18.42578125" style="70" customWidth="1"/>
    <col min="10500" max="10508" width="8.7109375" style="70" customWidth="1"/>
    <col min="10509" max="10514" width="10.7109375" style="70" customWidth="1"/>
    <col min="10515" max="10752" width="9.140625" style="70"/>
    <col min="10753" max="10753" width="5" style="70" customWidth="1"/>
    <col min="10754" max="10754" width="21.85546875" style="70" customWidth="1"/>
    <col min="10755" max="10755" width="18.42578125" style="70" customWidth="1"/>
    <col min="10756" max="10764" width="8.7109375" style="70" customWidth="1"/>
    <col min="10765" max="10770" width="10.7109375" style="70" customWidth="1"/>
    <col min="10771" max="11008" width="9.140625" style="70"/>
    <col min="11009" max="11009" width="5" style="70" customWidth="1"/>
    <col min="11010" max="11010" width="21.85546875" style="70" customWidth="1"/>
    <col min="11011" max="11011" width="18.42578125" style="70" customWidth="1"/>
    <col min="11012" max="11020" width="8.7109375" style="70" customWidth="1"/>
    <col min="11021" max="11026" width="10.7109375" style="70" customWidth="1"/>
    <col min="11027" max="11264" width="9.140625" style="70"/>
    <col min="11265" max="11265" width="5" style="70" customWidth="1"/>
    <col min="11266" max="11266" width="21.85546875" style="70" customWidth="1"/>
    <col min="11267" max="11267" width="18.42578125" style="70" customWidth="1"/>
    <col min="11268" max="11276" width="8.7109375" style="70" customWidth="1"/>
    <col min="11277" max="11282" width="10.7109375" style="70" customWidth="1"/>
    <col min="11283" max="11520" width="9.140625" style="70"/>
    <col min="11521" max="11521" width="5" style="70" customWidth="1"/>
    <col min="11522" max="11522" width="21.85546875" style="70" customWidth="1"/>
    <col min="11523" max="11523" width="18.42578125" style="70" customWidth="1"/>
    <col min="11524" max="11532" width="8.7109375" style="70" customWidth="1"/>
    <col min="11533" max="11538" width="10.7109375" style="70" customWidth="1"/>
    <col min="11539" max="11776" width="9.140625" style="70"/>
    <col min="11777" max="11777" width="5" style="70" customWidth="1"/>
    <col min="11778" max="11778" width="21.85546875" style="70" customWidth="1"/>
    <col min="11779" max="11779" width="18.42578125" style="70" customWidth="1"/>
    <col min="11780" max="11788" width="8.7109375" style="70" customWidth="1"/>
    <col min="11789" max="11794" width="10.7109375" style="70" customWidth="1"/>
    <col min="11795" max="12032" width="9.140625" style="70"/>
    <col min="12033" max="12033" width="5" style="70" customWidth="1"/>
    <col min="12034" max="12034" width="21.85546875" style="70" customWidth="1"/>
    <col min="12035" max="12035" width="18.42578125" style="70" customWidth="1"/>
    <col min="12036" max="12044" width="8.7109375" style="70" customWidth="1"/>
    <col min="12045" max="12050" width="10.7109375" style="70" customWidth="1"/>
    <col min="12051" max="12288" width="9.140625" style="70"/>
    <col min="12289" max="12289" width="5" style="70" customWidth="1"/>
    <col min="12290" max="12290" width="21.85546875" style="70" customWidth="1"/>
    <col min="12291" max="12291" width="18.42578125" style="70" customWidth="1"/>
    <col min="12292" max="12300" width="8.7109375" style="70" customWidth="1"/>
    <col min="12301" max="12306" width="10.7109375" style="70" customWidth="1"/>
    <col min="12307" max="12544" width="9.140625" style="70"/>
    <col min="12545" max="12545" width="5" style="70" customWidth="1"/>
    <col min="12546" max="12546" width="21.85546875" style="70" customWidth="1"/>
    <col min="12547" max="12547" width="18.42578125" style="70" customWidth="1"/>
    <col min="12548" max="12556" width="8.7109375" style="70" customWidth="1"/>
    <col min="12557" max="12562" width="10.7109375" style="70" customWidth="1"/>
    <col min="12563" max="12800" width="9.140625" style="70"/>
    <col min="12801" max="12801" width="5" style="70" customWidth="1"/>
    <col min="12802" max="12802" width="21.85546875" style="70" customWidth="1"/>
    <col min="12803" max="12803" width="18.42578125" style="70" customWidth="1"/>
    <col min="12804" max="12812" width="8.7109375" style="70" customWidth="1"/>
    <col min="12813" max="12818" width="10.7109375" style="70" customWidth="1"/>
    <col min="12819" max="13056" width="9.140625" style="70"/>
    <col min="13057" max="13057" width="5" style="70" customWidth="1"/>
    <col min="13058" max="13058" width="21.85546875" style="70" customWidth="1"/>
    <col min="13059" max="13059" width="18.42578125" style="70" customWidth="1"/>
    <col min="13060" max="13068" width="8.7109375" style="70" customWidth="1"/>
    <col min="13069" max="13074" width="10.7109375" style="70" customWidth="1"/>
    <col min="13075" max="13312" width="9.140625" style="70"/>
    <col min="13313" max="13313" width="5" style="70" customWidth="1"/>
    <col min="13314" max="13314" width="21.85546875" style="70" customWidth="1"/>
    <col min="13315" max="13315" width="18.42578125" style="70" customWidth="1"/>
    <col min="13316" max="13324" width="8.7109375" style="70" customWidth="1"/>
    <col min="13325" max="13330" width="10.7109375" style="70" customWidth="1"/>
    <col min="13331" max="13568" width="9.140625" style="70"/>
    <col min="13569" max="13569" width="5" style="70" customWidth="1"/>
    <col min="13570" max="13570" width="21.85546875" style="70" customWidth="1"/>
    <col min="13571" max="13571" width="18.42578125" style="70" customWidth="1"/>
    <col min="13572" max="13580" width="8.7109375" style="70" customWidth="1"/>
    <col min="13581" max="13586" width="10.7109375" style="70" customWidth="1"/>
    <col min="13587" max="13824" width="9.140625" style="70"/>
    <col min="13825" max="13825" width="5" style="70" customWidth="1"/>
    <col min="13826" max="13826" width="21.85546875" style="70" customWidth="1"/>
    <col min="13827" max="13827" width="18.42578125" style="70" customWidth="1"/>
    <col min="13828" max="13836" width="8.7109375" style="70" customWidth="1"/>
    <col min="13837" max="13842" width="10.7109375" style="70" customWidth="1"/>
    <col min="13843" max="14080" width="9.140625" style="70"/>
    <col min="14081" max="14081" width="5" style="70" customWidth="1"/>
    <col min="14082" max="14082" width="21.85546875" style="70" customWidth="1"/>
    <col min="14083" max="14083" width="18.42578125" style="70" customWidth="1"/>
    <col min="14084" max="14092" width="8.7109375" style="70" customWidth="1"/>
    <col min="14093" max="14098" width="10.7109375" style="70" customWidth="1"/>
    <col min="14099" max="14336" width="9.140625" style="70"/>
    <col min="14337" max="14337" width="5" style="70" customWidth="1"/>
    <col min="14338" max="14338" width="21.85546875" style="70" customWidth="1"/>
    <col min="14339" max="14339" width="18.42578125" style="70" customWidth="1"/>
    <col min="14340" max="14348" width="8.7109375" style="70" customWidth="1"/>
    <col min="14349" max="14354" width="10.7109375" style="70" customWidth="1"/>
    <col min="14355" max="14592" width="9.140625" style="70"/>
    <col min="14593" max="14593" width="5" style="70" customWidth="1"/>
    <col min="14594" max="14594" width="21.85546875" style="70" customWidth="1"/>
    <col min="14595" max="14595" width="18.42578125" style="70" customWidth="1"/>
    <col min="14596" max="14604" width="8.7109375" style="70" customWidth="1"/>
    <col min="14605" max="14610" width="10.7109375" style="70" customWidth="1"/>
    <col min="14611" max="14848" width="9.140625" style="70"/>
    <col min="14849" max="14849" width="5" style="70" customWidth="1"/>
    <col min="14850" max="14850" width="21.85546875" style="70" customWidth="1"/>
    <col min="14851" max="14851" width="18.42578125" style="70" customWidth="1"/>
    <col min="14852" max="14860" width="8.7109375" style="70" customWidth="1"/>
    <col min="14861" max="14866" width="10.7109375" style="70" customWidth="1"/>
    <col min="14867" max="15104" width="9.140625" style="70"/>
    <col min="15105" max="15105" width="5" style="70" customWidth="1"/>
    <col min="15106" max="15106" width="21.85546875" style="70" customWidth="1"/>
    <col min="15107" max="15107" width="18.42578125" style="70" customWidth="1"/>
    <col min="15108" max="15116" width="8.7109375" style="70" customWidth="1"/>
    <col min="15117" max="15122" width="10.7109375" style="70" customWidth="1"/>
    <col min="15123" max="15360" width="9.140625" style="70"/>
    <col min="15361" max="15361" width="5" style="70" customWidth="1"/>
    <col min="15362" max="15362" width="21.85546875" style="70" customWidth="1"/>
    <col min="15363" max="15363" width="18.42578125" style="70" customWidth="1"/>
    <col min="15364" max="15372" width="8.7109375" style="70" customWidth="1"/>
    <col min="15373" max="15378" width="10.7109375" style="70" customWidth="1"/>
    <col min="15379" max="15616" width="9.140625" style="70"/>
    <col min="15617" max="15617" width="5" style="70" customWidth="1"/>
    <col min="15618" max="15618" width="21.85546875" style="70" customWidth="1"/>
    <col min="15619" max="15619" width="18.42578125" style="70" customWidth="1"/>
    <col min="15620" max="15628" width="8.7109375" style="70" customWidth="1"/>
    <col min="15629" max="15634" width="10.7109375" style="70" customWidth="1"/>
    <col min="15635" max="15872" width="9.140625" style="70"/>
    <col min="15873" max="15873" width="5" style="70" customWidth="1"/>
    <col min="15874" max="15874" width="21.85546875" style="70" customWidth="1"/>
    <col min="15875" max="15875" width="18.42578125" style="70" customWidth="1"/>
    <col min="15876" max="15884" width="8.7109375" style="70" customWidth="1"/>
    <col min="15885" max="15890" width="10.7109375" style="70" customWidth="1"/>
    <col min="15891" max="16128" width="9.140625" style="70"/>
    <col min="16129" max="16129" width="5" style="70" customWidth="1"/>
    <col min="16130" max="16130" width="21.85546875" style="70" customWidth="1"/>
    <col min="16131" max="16131" width="18.42578125" style="70" customWidth="1"/>
    <col min="16132" max="16140" width="8.7109375" style="70" customWidth="1"/>
    <col min="16141" max="16146" width="10.7109375" style="70" customWidth="1"/>
    <col min="16147" max="16384" width="9.140625" style="70"/>
  </cols>
  <sheetData>
    <row r="1" spans="1:18" ht="15.75" x14ac:dyDescent="0.25">
      <c r="A1" s="289" t="s">
        <v>393</v>
      </c>
    </row>
    <row r="3" spans="1:18" ht="15.75" x14ac:dyDescent="0.25">
      <c r="A3" s="1094" t="s">
        <v>394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94"/>
      <c r="M3" s="1094"/>
      <c r="N3" s="1094"/>
      <c r="O3" s="1094"/>
      <c r="P3" s="1094"/>
      <c r="Q3" s="1094"/>
      <c r="R3" s="1094"/>
    </row>
    <row r="4" spans="1:18" ht="15.75" x14ac:dyDescent="0.25">
      <c r="A4" s="222"/>
      <c r="B4" s="222"/>
      <c r="C4" s="222"/>
      <c r="D4" s="222"/>
      <c r="E4" s="222"/>
      <c r="F4" s="222"/>
      <c r="G4" s="222"/>
      <c r="H4" s="222"/>
      <c r="I4" s="587" t="str">
        <f>'1'!E5</f>
        <v>KABUPATEN/KOTA</v>
      </c>
      <c r="J4" s="289" t="str">
        <f>'1'!F5</f>
        <v>….......</v>
      </c>
      <c r="K4" s="588"/>
      <c r="L4" s="588"/>
      <c r="M4" s="586"/>
      <c r="N4" s="586"/>
      <c r="O4" s="586"/>
      <c r="P4" s="586"/>
      <c r="Q4" s="586"/>
      <c r="R4" s="586"/>
    </row>
    <row r="5" spans="1:18" ht="15.75" x14ac:dyDescent="0.25">
      <c r="A5" s="222"/>
      <c r="B5" s="222"/>
      <c r="C5" s="222"/>
      <c r="D5" s="222"/>
      <c r="E5" s="222"/>
      <c r="F5" s="222"/>
      <c r="G5" s="222"/>
      <c r="H5" s="222"/>
      <c r="I5" s="587" t="str">
        <f>'1'!E6</f>
        <v>TAHUN</v>
      </c>
      <c r="J5" s="289" t="str">
        <f>'1'!F6</f>
        <v>….......</v>
      </c>
      <c r="K5" s="588"/>
      <c r="L5" s="588"/>
      <c r="M5" s="586"/>
      <c r="N5" s="586"/>
      <c r="O5" s="586"/>
      <c r="P5" s="586"/>
      <c r="Q5" s="586"/>
      <c r="R5" s="586"/>
    </row>
    <row r="6" spans="1:18" ht="15.75" customHeight="1" thickBot="1" x14ac:dyDescent="0.3">
      <c r="K6" s="120"/>
      <c r="L6" s="120"/>
    </row>
    <row r="7" spans="1:18" ht="30.75" customHeight="1" x14ac:dyDescent="0.25">
      <c r="A7" s="1096" t="s">
        <v>2</v>
      </c>
      <c r="B7" s="1084" t="s">
        <v>1151</v>
      </c>
      <c r="C7" s="1084" t="s">
        <v>395</v>
      </c>
      <c r="D7" s="1113" t="s">
        <v>396</v>
      </c>
      <c r="E7" s="1113"/>
      <c r="F7" s="1113"/>
      <c r="G7" s="1113" t="s">
        <v>397</v>
      </c>
      <c r="H7" s="1113"/>
      <c r="I7" s="1113"/>
      <c r="J7" s="1113" t="s">
        <v>1152</v>
      </c>
      <c r="K7" s="1113"/>
      <c r="L7" s="1113"/>
      <c r="M7" s="1114" t="s">
        <v>398</v>
      </c>
      <c r="N7" s="1115"/>
      <c r="O7" s="1115"/>
      <c r="P7" s="1114" t="s">
        <v>399</v>
      </c>
      <c r="Q7" s="1116"/>
      <c r="R7" s="1115"/>
    </row>
    <row r="8" spans="1:18" ht="15.75" customHeight="1" x14ac:dyDescent="0.25">
      <c r="A8" s="1071"/>
      <c r="B8" s="1077"/>
      <c r="C8" s="1077"/>
      <c r="D8" s="760" t="s">
        <v>6</v>
      </c>
      <c r="E8" s="761" t="s">
        <v>7</v>
      </c>
      <c r="F8" s="761" t="s">
        <v>8</v>
      </c>
      <c r="G8" s="760" t="s">
        <v>6</v>
      </c>
      <c r="H8" s="761" t="s">
        <v>7</v>
      </c>
      <c r="I8" s="761" t="s">
        <v>8</v>
      </c>
      <c r="J8" s="760" t="s">
        <v>6</v>
      </c>
      <c r="K8" s="761" t="s">
        <v>7</v>
      </c>
      <c r="L8" s="761" t="s">
        <v>8</v>
      </c>
      <c r="M8" s="760" t="s">
        <v>6</v>
      </c>
      <c r="N8" s="761" t="s">
        <v>7</v>
      </c>
      <c r="O8" s="809" t="s">
        <v>8</v>
      </c>
      <c r="P8" s="760" t="s">
        <v>6</v>
      </c>
      <c r="Q8" s="761" t="s">
        <v>7</v>
      </c>
      <c r="R8" s="761" t="s">
        <v>8</v>
      </c>
    </row>
    <row r="9" spans="1:18" s="908" customFormat="1" ht="22.15" customHeight="1" x14ac:dyDescent="0.25">
      <c r="A9" s="906">
        <v>1</v>
      </c>
      <c r="B9" s="907">
        <v>2</v>
      </c>
      <c r="C9" s="906">
        <v>3</v>
      </c>
      <c r="D9" s="907">
        <v>4</v>
      </c>
      <c r="E9" s="906">
        <v>5</v>
      </c>
      <c r="F9" s="907">
        <v>6</v>
      </c>
      <c r="G9" s="906">
        <v>7</v>
      </c>
      <c r="H9" s="907">
        <v>8</v>
      </c>
      <c r="I9" s="906">
        <v>9</v>
      </c>
      <c r="J9" s="907">
        <v>10</v>
      </c>
      <c r="K9" s="906">
        <v>11</v>
      </c>
      <c r="L9" s="907">
        <v>12</v>
      </c>
      <c r="M9" s="906">
        <v>13</v>
      </c>
      <c r="N9" s="907">
        <v>14</v>
      </c>
      <c r="O9" s="906">
        <v>15</v>
      </c>
      <c r="P9" s="907">
        <v>16</v>
      </c>
      <c r="Q9" s="906">
        <v>17</v>
      </c>
      <c r="R9" s="906">
        <v>18</v>
      </c>
    </row>
    <row r="10" spans="1:18" ht="15" customHeight="1" x14ac:dyDescent="0.25">
      <c r="A10" s="72">
        <v>1</v>
      </c>
      <c r="C10" s="159"/>
      <c r="D10" s="160"/>
      <c r="E10" s="160"/>
      <c r="F10" s="160">
        <f>SUM(D10:E10)</f>
        <v>0</v>
      </c>
      <c r="G10" s="160"/>
      <c r="H10" s="160"/>
      <c r="I10" s="160">
        <f>SUM(G10:H10)</f>
        <v>0</v>
      </c>
      <c r="J10" s="160"/>
      <c r="K10" s="160"/>
      <c r="L10" s="160">
        <f>SUM(J10:K10)</f>
        <v>0</v>
      </c>
      <c r="M10" s="161" t="e">
        <f>G10/D10*1000</f>
        <v>#DIV/0!</v>
      </c>
      <c r="N10" s="161" t="e">
        <f>H10/E10*1000</f>
        <v>#DIV/0!</v>
      </c>
      <c r="O10" s="162" t="e">
        <f>I10/F10*1000</f>
        <v>#DIV/0!</v>
      </c>
      <c r="P10" s="161" t="e">
        <f>J10/D10*1000</f>
        <v>#DIV/0!</v>
      </c>
      <c r="Q10" s="161" t="e">
        <f>K10/E10*1000</f>
        <v>#DIV/0!</v>
      </c>
      <c r="R10" s="161" t="e">
        <f>L10/F10*1000</f>
        <v>#DIV/0!</v>
      </c>
    </row>
    <row r="11" spans="1:18" ht="15" customHeight="1" x14ac:dyDescent="0.25">
      <c r="A11" s="72">
        <v>2</v>
      </c>
      <c r="C11" s="159"/>
      <c r="D11" s="160"/>
      <c r="E11" s="160"/>
      <c r="F11" s="160">
        <f>SUM(D11:E11)</f>
        <v>0</v>
      </c>
      <c r="G11" s="160"/>
      <c r="H11" s="160"/>
      <c r="I11" s="160">
        <f t="shared" ref="I11:I29" si="0">SUM(G11:H11)</f>
        <v>0</v>
      </c>
      <c r="J11" s="160"/>
      <c r="K11" s="160"/>
      <c r="L11" s="160">
        <f t="shared" ref="L11:L29" si="1">SUM(J11:K11)</f>
        <v>0</v>
      </c>
      <c r="M11" s="163" t="e">
        <f t="shared" ref="M11:N29" si="2">G11/D11*1000</f>
        <v>#DIV/0!</v>
      </c>
      <c r="N11" s="163" t="e">
        <f>H11/E11*1000</f>
        <v>#DIV/0!</v>
      </c>
      <c r="O11" s="164" t="e">
        <f t="shared" ref="O11:O29" si="3">I11/F11*1000</f>
        <v>#DIV/0!</v>
      </c>
      <c r="P11" s="163" t="e">
        <f t="shared" ref="P11:R29" si="4">J11/D11*1000</f>
        <v>#DIV/0!</v>
      </c>
      <c r="Q11" s="163" t="e">
        <f t="shared" si="4"/>
        <v>#DIV/0!</v>
      </c>
      <c r="R11" s="163" t="e">
        <f t="shared" si="4"/>
        <v>#DIV/0!</v>
      </c>
    </row>
    <row r="12" spans="1:18" ht="15" customHeight="1" x14ac:dyDescent="0.25">
      <c r="A12" s="72">
        <v>3</v>
      </c>
      <c r="C12" s="159"/>
      <c r="D12" s="160"/>
      <c r="E12" s="160"/>
      <c r="F12" s="160">
        <f t="shared" ref="F12:F29" si="5">SUM(D12:E12)</f>
        <v>0</v>
      </c>
      <c r="G12" s="160"/>
      <c r="H12" s="160"/>
      <c r="I12" s="160">
        <f t="shared" si="0"/>
        <v>0</v>
      </c>
      <c r="J12" s="160"/>
      <c r="K12" s="160"/>
      <c r="L12" s="160">
        <f t="shared" si="1"/>
        <v>0</v>
      </c>
      <c r="M12" s="163" t="e">
        <f t="shared" si="2"/>
        <v>#DIV/0!</v>
      </c>
      <c r="N12" s="163" t="e">
        <f t="shared" si="2"/>
        <v>#DIV/0!</v>
      </c>
      <c r="O12" s="164" t="e">
        <f t="shared" si="3"/>
        <v>#DIV/0!</v>
      </c>
      <c r="P12" s="163" t="e">
        <f t="shared" si="4"/>
        <v>#DIV/0!</v>
      </c>
      <c r="Q12" s="163" t="e">
        <f t="shared" si="4"/>
        <v>#DIV/0!</v>
      </c>
      <c r="R12" s="163" t="e">
        <f t="shared" si="4"/>
        <v>#DIV/0!</v>
      </c>
    </row>
    <row r="13" spans="1:18" ht="15" customHeight="1" x14ac:dyDescent="0.25">
      <c r="A13" s="72">
        <v>4</v>
      </c>
      <c r="C13" s="159"/>
      <c r="D13" s="160"/>
      <c r="E13" s="160"/>
      <c r="F13" s="160">
        <f t="shared" si="5"/>
        <v>0</v>
      </c>
      <c r="G13" s="160"/>
      <c r="H13" s="160"/>
      <c r="I13" s="160">
        <f t="shared" si="0"/>
        <v>0</v>
      </c>
      <c r="J13" s="160"/>
      <c r="K13" s="160"/>
      <c r="L13" s="160">
        <f>SUM(J13:K13)</f>
        <v>0</v>
      </c>
      <c r="M13" s="163" t="e">
        <f>G13/D13*1000</f>
        <v>#DIV/0!</v>
      </c>
      <c r="N13" s="163" t="e">
        <f t="shared" si="2"/>
        <v>#DIV/0!</v>
      </c>
      <c r="O13" s="164" t="e">
        <f>I13/F13*1000</f>
        <v>#DIV/0!</v>
      </c>
      <c r="P13" s="163" t="e">
        <f t="shared" si="4"/>
        <v>#DIV/0!</v>
      </c>
      <c r="Q13" s="163" t="e">
        <f t="shared" si="4"/>
        <v>#DIV/0!</v>
      </c>
      <c r="R13" s="163" t="e">
        <f t="shared" si="4"/>
        <v>#DIV/0!</v>
      </c>
    </row>
    <row r="14" spans="1:18" ht="15" customHeight="1" x14ac:dyDescent="0.25">
      <c r="A14" s="72">
        <v>5</v>
      </c>
      <c r="C14" s="159"/>
      <c r="D14" s="160"/>
      <c r="E14" s="160"/>
      <c r="F14" s="160">
        <f t="shared" si="5"/>
        <v>0</v>
      </c>
      <c r="G14" s="160"/>
      <c r="H14" s="160"/>
      <c r="I14" s="160">
        <f t="shared" si="0"/>
        <v>0</v>
      </c>
      <c r="J14" s="160"/>
      <c r="K14" s="160"/>
      <c r="L14" s="160">
        <f t="shared" si="1"/>
        <v>0</v>
      </c>
      <c r="M14" s="163" t="e">
        <f t="shared" si="2"/>
        <v>#DIV/0!</v>
      </c>
      <c r="N14" s="163" t="e">
        <f t="shared" si="2"/>
        <v>#DIV/0!</v>
      </c>
      <c r="O14" s="164" t="e">
        <f t="shared" si="3"/>
        <v>#DIV/0!</v>
      </c>
      <c r="P14" s="163" t="e">
        <f t="shared" si="4"/>
        <v>#DIV/0!</v>
      </c>
      <c r="Q14" s="163" t="e">
        <f t="shared" si="4"/>
        <v>#DIV/0!</v>
      </c>
      <c r="R14" s="163" t="e">
        <f>L14/F14*1000</f>
        <v>#DIV/0!</v>
      </c>
    </row>
    <row r="15" spans="1:18" ht="15" customHeight="1" x14ac:dyDescent="0.25">
      <c r="A15" s="72">
        <v>6</v>
      </c>
      <c r="C15" s="159"/>
      <c r="D15" s="160"/>
      <c r="E15" s="160"/>
      <c r="F15" s="160">
        <f t="shared" si="5"/>
        <v>0</v>
      </c>
      <c r="G15" s="160"/>
      <c r="H15" s="160"/>
      <c r="I15" s="160">
        <f t="shared" si="0"/>
        <v>0</v>
      </c>
      <c r="J15" s="160"/>
      <c r="K15" s="160"/>
      <c r="L15" s="160">
        <f t="shared" si="1"/>
        <v>0</v>
      </c>
      <c r="M15" s="163" t="e">
        <f t="shared" si="2"/>
        <v>#DIV/0!</v>
      </c>
      <c r="N15" s="163" t="e">
        <f t="shared" si="2"/>
        <v>#DIV/0!</v>
      </c>
      <c r="O15" s="164" t="e">
        <f t="shared" si="3"/>
        <v>#DIV/0!</v>
      </c>
      <c r="P15" s="163" t="e">
        <f t="shared" si="4"/>
        <v>#DIV/0!</v>
      </c>
      <c r="Q15" s="163" t="e">
        <f t="shared" si="4"/>
        <v>#DIV/0!</v>
      </c>
      <c r="R15" s="163" t="e">
        <f t="shared" si="4"/>
        <v>#DIV/0!</v>
      </c>
    </row>
    <row r="16" spans="1:18" ht="15" customHeight="1" x14ac:dyDescent="0.25">
      <c r="A16" s="72">
        <v>7</v>
      </c>
      <c r="C16" s="159"/>
      <c r="D16" s="160"/>
      <c r="E16" s="160"/>
      <c r="F16" s="160">
        <f t="shared" si="5"/>
        <v>0</v>
      </c>
      <c r="G16" s="160"/>
      <c r="H16" s="160"/>
      <c r="I16" s="160">
        <f>SUM(G16:H16)</f>
        <v>0</v>
      </c>
      <c r="J16" s="160"/>
      <c r="K16" s="160"/>
      <c r="L16" s="160">
        <f t="shared" si="1"/>
        <v>0</v>
      </c>
      <c r="M16" s="163" t="e">
        <f t="shared" si="2"/>
        <v>#DIV/0!</v>
      </c>
      <c r="N16" s="163" t="e">
        <f t="shared" si="2"/>
        <v>#DIV/0!</v>
      </c>
      <c r="O16" s="164" t="e">
        <f>I16/F16*1000</f>
        <v>#DIV/0!</v>
      </c>
      <c r="P16" s="163" t="e">
        <f t="shared" si="4"/>
        <v>#DIV/0!</v>
      </c>
      <c r="Q16" s="163" t="e">
        <f t="shared" si="4"/>
        <v>#DIV/0!</v>
      </c>
      <c r="R16" s="163" t="e">
        <f t="shared" si="4"/>
        <v>#DIV/0!</v>
      </c>
    </row>
    <row r="17" spans="1:18" ht="15" customHeight="1" x14ac:dyDescent="0.25">
      <c r="A17" s="72">
        <v>8</v>
      </c>
      <c r="C17" s="159"/>
      <c r="D17" s="160"/>
      <c r="E17" s="160"/>
      <c r="F17" s="160">
        <f t="shared" si="5"/>
        <v>0</v>
      </c>
      <c r="G17" s="160"/>
      <c r="H17" s="160"/>
      <c r="I17" s="160">
        <f t="shared" si="0"/>
        <v>0</v>
      </c>
      <c r="J17" s="160"/>
      <c r="K17" s="160"/>
      <c r="L17" s="160">
        <f t="shared" si="1"/>
        <v>0</v>
      </c>
      <c r="M17" s="163" t="e">
        <f t="shared" si="2"/>
        <v>#DIV/0!</v>
      </c>
      <c r="N17" s="163" t="e">
        <f t="shared" si="2"/>
        <v>#DIV/0!</v>
      </c>
      <c r="O17" s="164" t="e">
        <f t="shared" si="3"/>
        <v>#DIV/0!</v>
      </c>
      <c r="P17" s="163" t="e">
        <f t="shared" si="4"/>
        <v>#DIV/0!</v>
      </c>
      <c r="Q17" s="163" t="e">
        <f>K17/E17*1000</f>
        <v>#DIV/0!</v>
      </c>
      <c r="R17" s="163" t="e">
        <f t="shared" si="4"/>
        <v>#DIV/0!</v>
      </c>
    </row>
    <row r="18" spans="1:18" ht="15" customHeight="1" x14ac:dyDescent="0.25">
      <c r="A18" s="72">
        <v>9</v>
      </c>
      <c r="C18" s="159"/>
      <c r="D18" s="160"/>
      <c r="E18" s="160"/>
      <c r="F18" s="160">
        <f>SUM(D18:E18)</f>
        <v>0</v>
      </c>
      <c r="G18" s="160"/>
      <c r="H18" s="160"/>
      <c r="I18" s="160">
        <f t="shared" si="0"/>
        <v>0</v>
      </c>
      <c r="J18" s="160"/>
      <c r="K18" s="160"/>
      <c r="L18" s="160">
        <f t="shared" si="1"/>
        <v>0</v>
      </c>
      <c r="M18" s="163" t="e">
        <f t="shared" si="2"/>
        <v>#DIV/0!</v>
      </c>
      <c r="N18" s="163" t="e">
        <f t="shared" si="2"/>
        <v>#DIV/0!</v>
      </c>
      <c r="O18" s="164" t="e">
        <f t="shared" si="3"/>
        <v>#DIV/0!</v>
      </c>
      <c r="P18" s="163" t="e">
        <f t="shared" si="4"/>
        <v>#DIV/0!</v>
      </c>
      <c r="Q18" s="163" t="e">
        <f t="shared" si="4"/>
        <v>#DIV/0!</v>
      </c>
      <c r="R18" s="163" t="e">
        <f t="shared" si="4"/>
        <v>#DIV/0!</v>
      </c>
    </row>
    <row r="19" spans="1:18" ht="15" customHeight="1" x14ac:dyDescent="0.25">
      <c r="A19" s="72">
        <v>10</v>
      </c>
      <c r="C19" s="159"/>
      <c r="D19" s="160"/>
      <c r="E19" s="160"/>
      <c r="F19" s="160">
        <f t="shared" si="5"/>
        <v>0</v>
      </c>
      <c r="G19" s="160"/>
      <c r="H19" s="160"/>
      <c r="I19" s="160">
        <f t="shared" si="0"/>
        <v>0</v>
      </c>
      <c r="J19" s="160"/>
      <c r="K19" s="160"/>
      <c r="L19" s="160">
        <f>SUM(J19:K19)</f>
        <v>0</v>
      </c>
      <c r="M19" s="163" t="e">
        <f t="shared" si="2"/>
        <v>#DIV/0!</v>
      </c>
      <c r="N19" s="163" t="e">
        <f t="shared" si="2"/>
        <v>#DIV/0!</v>
      </c>
      <c r="O19" s="164" t="e">
        <f t="shared" si="3"/>
        <v>#DIV/0!</v>
      </c>
      <c r="P19" s="163" t="e">
        <f t="shared" si="4"/>
        <v>#DIV/0!</v>
      </c>
      <c r="Q19" s="163" t="e">
        <f t="shared" si="4"/>
        <v>#DIV/0!</v>
      </c>
      <c r="R19" s="163" t="e">
        <f t="shared" si="4"/>
        <v>#DIV/0!</v>
      </c>
    </row>
    <row r="20" spans="1:18" ht="15" customHeight="1" x14ac:dyDescent="0.25">
      <c r="A20" s="72">
        <v>11</v>
      </c>
      <c r="C20" s="159"/>
      <c r="D20" s="160"/>
      <c r="E20" s="160"/>
      <c r="F20" s="160">
        <f t="shared" si="5"/>
        <v>0</v>
      </c>
      <c r="G20" s="160"/>
      <c r="H20" s="160"/>
      <c r="I20" s="160">
        <f t="shared" si="0"/>
        <v>0</v>
      </c>
      <c r="J20" s="160"/>
      <c r="K20" s="160"/>
      <c r="L20" s="160">
        <f t="shared" si="1"/>
        <v>0</v>
      </c>
      <c r="M20" s="163" t="e">
        <f t="shared" si="2"/>
        <v>#DIV/0!</v>
      </c>
      <c r="N20" s="163" t="e">
        <f t="shared" si="2"/>
        <v>#DIV/0!</v>
      </c>
      <c r="O20" s="164" t="e">
        <f t="shared" si="3"/>
        <v>#DIV/0!</v>
      </c>
      <c r="P20" s="163" t="e">
        <f t="shared" si="4"/>
        <v>#DIV/0!</v>
      </c>
      <c r="Q20" s="163" t="e">
        <f t="shared" si="4"/>
        <v>#DIV/0!</v>
      </c>
      <c r="R20" s="163" t="e">
        <f t="shared" si="4"/>
        <v>#DIV/0!</v>
      </c>
    </row>
    <row r="21" spans="1:18" ht="15" customHeight="1" x14ac:dyDescent="0.25">
      <c r="A21" s="72">
        <v>12</v>
      </c>
      <c r="C21" s="159"/>
      <c r="D21" s="160"/>
      <c r="E21" s="160"/>
      <c r="F21" s="160">
        <f t="shared" si="5"/>
        <v>0</v>
      </c>
      <c r="G21" s="160"/>
      <c r="H21" s="160"/>
      <c r="I21" s="160">
        <f>SUM(G21:H21)</f>
        <v>0</v>
      </c>
      <c r="J21" s="160"/>
      <c r="K21" s="160"/>
      <c r="L21" s="160">
        <f t="shared" si="1"/>
        <v>0</v>
      </c>
      <c r="M21" s="163" t="e">
        <f t="shared" si="2"/>
        <v>#DIV/0!</v>
      </c>
      <c r="N21" s="163" t="e">
        <f>H21/E21*1000</f>
        <v>#DIV/0!</v>
      </c>
      <c r="O21" s="164" t="e">
        <f t="shared" si="3"/>
        <v>#DIV/0!</v>
      </c>
      <c r="P21" s="163" t="e">
        <f>J21/D21*1000</f>
        <v>#DIV/0!</v>
      </c>
      <c r="Q21" s="163" t="e">
        <f>K21/E21*1000</f>
        <v>#DIV/0!</v>
      </c>
      <c r="R21" s="163" t="e">
        <f t="shared" si="4"/>
        <v>#DIV/0!</v>
      </c>
    </row>
    <row r="22" spans="1:18" ht="15" customHeight="1" x14ac:dyDescent="0.25">
      <c r="A22" s="72">
        <v>13</v>
      </c>
      <c r="C22" s="159"/>
      <c r="D22" s="160"/>
      <c r="E22" s="160"/>
      <c r="F22" s="160">
        <f t="shared" si="5"/>
        <v>0</v>
      </c>
      <c r="G22" s="160"/>
      <c r="H22" s="160"/>
      <c r="I22" s="160">
        <f t="shared" si="0"/>
        <v>0</v>
      </c>
      <c r="J22" s="160"/>
      <c r="K22" s="160"/>
      <c r="L22" s="160">
        <f t="shared" si="1"/>
        <v>0</v>
      </c>
      <c r="M22" s="163" t="e">
        <f t="shared" si="2"/>
        <v>#DIV/0!</v>
      </c>
      <c r="N22" s="163" t="e">
        <f t="shared" si="2"/>
        <v>#DIV/0!</v>
      </c>
      <c r="O22" s="164" t="e">
        <f t="shared" si="3"/>
        <v>#DIV/0!</v>
      </c>
      <c r="P22" s="163" t="e">
        <f t="shared" si="4"/>
        <v>#DIV/0!</v>
      </c>
      <c r="Q22" s="163" t="e">
        <f t="shared" si="4"/>
        <v>#DIV/0!</v>
      </c>
      <c r="R22" s="163" t="e">
        <f t="shared" si="4"/>
        <v>#DIV/0!</v>
      </c>
    </row>
    <row r="23" spans="1:18" ht="15" customHeight="1" x14ac:dyDescent="0.25">
      <c r="A23" s="72">
        <v>14</v>
      </c>
      <c r="C23" s="159"/>
      <c r="D23" s="160"/>
      <c r="E23" s="160"/>
      <c r="F23" s="160">
        <f t="shared" si="5"/>
        <v>0</v>
      </c>
      <c r="G23" s="160"/>
      <c r="H23" s="160"/>
      <c r="I23" s="160">
        <f t="shared" si="0"/>
        <v>0</v>
      </c>
      <c r="J23" s="160"/>
      <c r="K23" s="160"/>
      <c r="L23" s="160">
        <f t="shared" si="1"/>
        <v>0</v>
      </c>
      <c r="M23" s="163" t="e">
        <f t="shared" si="2"/>
        <v>#DIV/0!</v>
      </c>
      <c r="N23" s="163" t="e">
        <f t="shared" si="2"/>
        <v>#DIV/0!</v>
      </c>
      <c r="O23" s="164" t="e">
        <f t="shared" si="3"/>
        <v>#DIV/0!</v>
      </c>
      <c r="P23" s="163" t="e">
        <f t="shared" si="4"/>
        <v>#DIV/0!</v>
      </c>
      <c r="Q23" s="163" t="e">
        <f t="shared" si="4"/>
        <v>#DIV/0!</v>
      </c>
      <c r="R23" s="163" t="e">
        <f t="shared" si="4"/>
        <v>#DIV/0!</v>
      </c>
    </row>
    <row r="24" spans="1:18" ht="15" customHeight="1" x14ac:dyDescent="0.25">
      <c r="A24" s="72">
        <v>15</v>
      </c>
      <c r="C24" s="159"/>
      <c r="D24" s="160"/>
      <c r="E24" s="160"/>
      <c r="F24" s="160">
        <f t="shared" si="5"/>
        <v>0</v>
      </c>
      <c r="G24" s="160"/>
      <c r="H24" s="160"/>
      <c r="I24" s="160">
        <f t="shared" si="0"/>
        <v>0</v>
      </c>
      <c r="J24" s="160"/>
      <c r="K24" s="160"/>
      <c r="L24" s="160">
        <f t="shared" si="1"/>
        <v>0</v>
      </c>
      <c r="M24" s="163" t="e">
        <f t="shared" si="2"/>
        <v>#DIV/0!</v>
      </c>
      <c r="N24" s="163" t="e">
        <f t="shared" si="2"/>
        <v>#DIV/0!</v>
      </c>
      <c r="O24" s="164" t="e">
        <f t="shared" si="3"/>
        <v>#DIV/0!</v>
      </c>
      <c r="P24" s="163" t="e">
        <f t="shared" si="4"/>
        <v>#DIV/0!</v>
      </c>
      <c r="Q24" s="163" t="e">
        <f t="shared" si="4"/>
        <v>#DIV/0!</v>
      </c>
      <c r="R24" s="163" t="e">
        <f>L24/F24*1000</f>
        <v>#DIV/0!</v>
      </c>
    </row>
    <row r="25" spans="1:18" ht="15" customHeight="1" x14ac:dyDescent="0.25">
      <c r="A25" s="72">
        <v>16</v>
      </c>
      <c r="C25" s="159"/>
      <c r="D25" s="160"/>
      <c r="E25" s="160"/>
      <c r="F25" s="160">
        <f t="shared" si="5"/>
        <v>0</v>
      </c>
      <c r="G25" s="160"/>
      <c r="H25" s="160"/>
      <c r="I25" s="160">
        <f t="shared" si="0"/>
        <v>0</v>
      </c>
      <c r="J25" s="160"/>
      <c r="K25" s="160"/>
      <c r="L25" s="160">
        <f t="shared" si="1"/>
        <v>0</v>
      </c>
      <c r="M25" s="163" t="e">
        <f t="shared" si="2"/>
        <v>#DIV/0!</v>
      </c>
      <c r="N25" s="163" t="e">
        <f t="shared" si="2"/>
        <v>#DIV/0!</v>
      </c>
      <c r="O25" s="164" t="e">
        <f t="shared" si="3"/>
        <v>#DIV/0!</v>
      </c>
      <c r="P25" s="163" t="e">
        <f t="shared" si="4"/>
        <v>#DIV/0!</v>
      </c>
      <c r="Q25" s="163" t="e">
        <f t="shared" si="4"/>
        <v>#DIV/0!</v>
      </c>
      <c r="R25" s="163" t="e">
        <f t="shared" si="4"/>
        <v>#DIV/0!</v>
      </c>
    </row>
    <row r="26" spans="1:18" ht="15" customHeight="1" x14ac:dyDescent="0.25">
      <c r="A26" s="72">
        <v>17</v>
      </c>
      <c r="C26" s="159"/>
      <c r="D26" s="160"/>
      <c r="E26" s="160"/>
      <c r="F26" s="160">
        <f t="shared" si="5"/>
        <v>0</v>
      </c>
      <c r="G26" s="160"/>
      <c r="H26" s="160"/>
      <c r="I26" s="160">
        <f t="shared" si="0"/>
        <v>0</v>
      </c>
      <c r="J26" s="160"/>
      <c r="K26" s="160"/>
      <c r="L26" s="160">
        <f t="shared" si="1"/>
        <v>0</v>
      </c>
      <c r="M26" s="163" t="e">
        <f t="shared" si="2"/>
        <v>#DIV/0!</v>
      </c>
      <c r="N26" s="163" t="e">
        <f t="shared" si="2"/>
        <v>#DIV/0!</v>
      </c>
      <c r="O26" s="164" t="e">
        <f t="shared" si="3"/>
        <v>#DIV/0!</v>
      </c>
      <c r="P26" s="163" t="e">
        <f t="shared" si="4"/>
        <v>#DIV/0!</v>
      </c>
      <c r="Q26" s="163" t="e">
        <f t="shared" si="4"/>
        <v>#DIV/0!</v>
      </c>
      <c r="R26" s="163" t="e">
        <f t="shared" si="4"/>
        <v>#DIV/0!</v>
      </c>
    </row>
    <row r="27" spans="1:18" ht="15" customHeight="1" x14ac:dyDescent="0.25">
      <c r="A27" s="72">
        <v>18</v>
      </c>
      <c r="C27" s="159"/>
      <c r="D27" s="160"/>
      <c r="E27" s="160"/>
      <c r="F27" s="160">
        <f t="shared" si="5"/>
        <v>0</v>
      </c>
      <c r="G27" s="160"/>
      <c r="H27" s="160"/>
      <c r="I27" s="160">
        <f t="shared" si="0"/>
        <v>0</v>
      </c>
      <c r="J27" s="160"/>
      <c r="K27" s="160"/>
      <c r="L27" s="160">
        <f t="shared" si="1"/>
        <v>0</v>
      </c>
      <c r="M27" s="163" t="e">
        <f>G27/D27*1000</f>
        <v>#DIV/0!</v>
      </c>
      <c r="N27" s="163" t="e">
        <f t="shared" si="2"/>
        <v>#DIV/0!</v>
      </c>
      <c r="O27" s="164" t="e">
        <f t="shared" si="3"/>
        <v>#DIV/0!</v>
      </c>
      <c r="P27" s="163" t="e">
        <f t="shared" si="4"/>
        <v>#DIV/0!</v>
      </c>
      <c r="Q27" s="163" t="e">
        <f t="shared" si="4"/>
        <v>#DIV/0!</v>
      </c>
      <c r="R27" s="163" t="e">
        <f t="shared" si="4"/>
        <v>#DIV/0!</v>
      </c>
    </row>
    <row r="28" spans="1:18" ht="15" customHeight="1" x14ac:dyDescent="0.25">
      <c r="A28" s="72">
        <v>19</v>
      </c>
      <c r="C28" s="159"/>
      <c r="D28" s="160"/>
      <c r="E28" s="160"/>
      <c r="F28" s="160">
        <f t="shared" si="5"/>
        <v>0</v>
      </c>
      <c r="G28" s="160"/>
      <c r="H28" s="160"/>
      <c r="I28" s="160">
        <f t="shared" si="0"/>
        <v>0</v>
      </c>
      <c r="J28" s="160"/>
      <c r="K28" s="160"/>
      <c r="L28" s="160">
        <f t="shared" si="1"/>
        <v>0</v>
      </c>
      <c r="M28" s="163" t="e">
        <f t="shared" si="2"/>
        <v>#DIV/0!</v>
      </c>
      <c r="N28" s="163" t="e">
        <f t="shared" si="2"/>
        <v>#DIV/0!</v>
      </c>
      <c r="O28" s="164" t="e">
        <f t="shared" si="3"/>
        <v>#DIV/0!</v>
      </c>
      <c r="P28" s="163" t="e">
        <f t="shared" si="4"/>
        <v>#DIV/0!</v>
      </c>
      <c r="Q28" s="163" t="e">
        <f t="shared" si="4"/>
        <v>#DIV/0!</v>
      </c>
      <c r="R28" s="163" t="e">
        <f t="shared" si="4"/>
        <v>#DIV/0!</v>
      </c>
    </row>
    <row r="29" spans="1:18" ht="15" customHeight="1" x14ac:dyDescent="0.25">
      <c r="A29" s="72">
        <v>20</v>
      </c>
      <c r="C29" s="159"/>
      <c r="D29" s="160"/>
      <c r="E29" s="160"/>
      <c r="F29" s="160">
        <f t="shared" si="5"/>
        <v>0</v>
      </c>
      <c r="G29" s="160"/>
      <c r="H29" s="160"/>
      <c r="I29" s="160">
        <f t="shared" si="0"/>
        <v>0</v>
      </c>
      <c r="J29" s="160"/>
      <c r="K29" s="160"/>
      <c r="L29" s="160">
        <f t="shared" si="1"/>
        <v>0</v>
      </c>
      <c r="M29" s="163" t="e">
        <f t="shared" si="2"/>
        <v>#DIV/0!</v>
      </c>
      <c r="N29" s="163" t="e">
        <f t="shared" si="2"/>
        <v>#DIV/0!</v>
      </c>
      <c r="O29" s="164" t="e">
        <f t="shared" si="3"/>
        <v>#DIV/0!</v>
      </c>
      <c r="P29" s="163" t="e">
        <f t="shared" si="4"/>
        <v>#DIV/0!</v>
      </c>
      <c r="Q29" s="163" t="e">
        <f t="shared" si="4"/>
        <v>#DIV/0!</v>
      </c>
      <c r="R29" s="163" t="e">
        <f t="shared" si="4"/>
        <v>#DIV/0!</v>
      </c>
    </row>
    <row r="30" spans="1:18" ht="15" customHeight="1" x14ac:dyDescent="0.25">
      <c r="A30" s="78"/>
      <c r="B30" s="165"/>
      <c r="C30" s="166"/>
      <c r="D30" s="167"/>
      <c r="E30" s="167"/>
      <c r="F30" s="167"/>
      <c r="G30" s="167"/>
      <c r="H30" s="167"/>
      <c r="I30" s="167"/>
      <c r="J30" s="167"/>
      <c r="K30" s="167"/>
      <c r="L30" s="167"/>
      <c r="M30" s="168"/>
      <c r="N30" s="169"/>
      <c r="O30" s="170"/>
      <c r="P30" s="169"/>
      <c r="Q30" s="169"/>
      <c r="R30" s="169"/>
    </row>
    <row r="31" spans="1:18" ht="20.25" customHeight="1" thickBot="1" x14ac:dyDescent="0.3">
      <c r="A31" s="1111" t="s">
        <v>253</v>
      </c>
      <c r="B31" s="1112"/>
      <c r="C31" s="171">
        <f t="shared" ref="C31:L31" si="6">SUM(C10:C30)</f>
        <v>0</v>
      </c>
      <c r="D31" s="172">
        <f t="shared" si="6"/>
        <v>0</v>
      </c>
      <c r="E31" s="172">
        <f t="shared" si="6"/>
        <v>0</v>
      </c>
      <c r="F31" s="172">
        <f t="shared" si="6"/>
        <v>0</v>
      </c>
      <c r="G31" s="172">
        <f t="shared" si="6"/>
        <v>0</v>
      </c>
      <c r="H31" s="172">
        <f t="shared" si="6"/>
        <v>0</v>
      </c>
      <c r="I31" s="172">
        <f t="shared" si="6"/>
        <v>0</v>
      </c>
      <c r="J31" s="172">
        <f t="shared" si="6"/>
        <v>0</v>
      </c>
      <c r="K31" s="172">
        <f t="shared" si="6"/>
        <v>0</v>
      </c>
      <c r="L31" s="172">
        <f t="shared" si="6"/>
        <v>0</v>
      </c>
      <c r="M31" s="173" t="e">
        <f>G31/D31*1000</f>
        <v>#DIV/0!</v>
      </c>
      <c r="N31" s="173" t="e">
        <f>H31/E31*1000</f>
        <v>#DIV/0!</v>
      </c>
      <c r="O31" s="174" t="e">
        <f>I31/F31*1000</f>
        <v>#DIV/0!</v>
      </c>
      <c r="P31" s="173" t="e">
        <f>J31/D31*1000</f>
        <v>#DIV/0!</v>
      </c>
      <c r="Q31" s="173" t="e">
        <f>K31/E31*1000</f>
        <v>#DIV/0!</v>
      </c>
      <c r="R31" s="173" t="e">
        <f>L31/F31*1000</f>
        <v>#DIV/0!</v>
      </c>
    </row>
    <row r="32" spans="1:18" x14ac:dyDescent="0.25">
      <c r="A32" s="563"/>
      <c r="B32" s="563"/>
    </row>
    <row r="33" spans="1:3" x14ac:dyDescent="0.25">
      <c r="A33" s="727" t="s">
        <v>388</v>
      </c>
      <c r="B33" s="727"/>
      <c r="C33" s="727"/>
    </row>
    <row r="34" spans="1:3" x14ac:dyDescent="0.25">
      <c r="A34" s="727" t="s">
        <v>1300</v>
      </c>
      <c r="B34" s="727"/>
      <c r="C34" s="727"/>
    </row>
    <row r="35" spans="1:3" x14ac:dyDescent="0.25">
      <c r="A35" s="727"/>
      <c r="B35" s="727"/>
      <c r="C35" s="727"/>
    </row>
  </sheetData>
  <mergeCells count="10">
    <mergeCell ref="A31:B31"/>
    <mergeCell ref="A3:R3"/>
    <mergeCell ref="A7:A8"/>
    <mergeCell ref="B7:B8"/>
    <mergeCell ref="C7:C8"/>
    <mergeCell ref="D7:F7"/>
    <mergeCell ref="G7:I7"/>
    <mergeCell ref="J7:L7"/>
    <mergeCell ref="M7:O7"/>
    <mergeCell ref="P7:R7"/>
  </mergeCells>
  <pageMargins left="1.1023622047244095" right="0.70866141732283472" top="0.74803149606299213" bottom="0.74803149606299213" header="0.31496062992125984" footer="0.31496062992125984"/>
  <pageSetup paperSize="9" scale="67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3D607-BA51-45DD-85BB-81CB0BFE062A}">
  <sheetPr codeName="Sheet76">
    <tabColor rgb="FF92D050"/>
    <pageSetUpPr fitToPage="1"/>
  </sheetPr>
  <dimension ref="A1:G37"/>
  <sheetViews>
    <sheetView zoomScale="60" zoomScaleNormal="60" workbookViewId="0">
      <pane xSplit="1" ySplit="9" topLeftCell="B10" activePane="bottomRight" state="frozen"/>
      <selection activeCell="A4" sqref="A4:Y5"/>
      <selection pane="topRight" activeCell="A4" sqref="A4:Y5"/>
      <selection pane="bottomLeft" activeCell="A4" sqref="A4:Y5"/>
      <selection pane="bottomRight" activeCell="F35" sqref="F35"/>
    </sheetView>
  </sheetViews>
  <sheetFormatPr defaultRowHeight="15" x14ac:dyDescent="0.2"/>
  <cols>
    <col min="1" max="1" width="5.42578125" style="330" customWidth="1"/>
    <col min="2" max="3" width="25.5703125" style="330" customWidth="1"/>
    <col min="4" max="4" width="19.28515625" style="330" customWidth="1"/>
    <col min="5" max="5" width="15.5703125" style="330" customWidth="1"/>
    <col min="6" max="6" width="30.7109375" style="330" customWidth="1"/>
    <col min="7" max="7" width="32.28515625" style="330" customWidth="1"/>
    <col min="8" max="254" width="8.7109375" style="330"/>
    <col min="255" max="255" width="5.42578125" style="330" customWidth="1"/>
    <col min="256" max="257" width="25.5703125" style="330" customWidth="1"/>
    <col min="258" max="258" width="13.7109375" style="330" customWidth="1"/>
    <col min="259" max="259" width="15.5703125" style="330" customWidth="1"/>
    <col min="260" max="260" width="30.7109375" style="330" customWidth="1"/>
    <col min="261" max="261" width="32.28515625" style="330" customWidth="1"/>
    <col min="262" max="510" width="8.7109375" style="330"/>
    <col min="511" max="511" width="5.42578125" style="330" customWidth="1"/>
    <col min="512" max="513" width="25.5703125" style="330" customWidth="1"/>
    <col min="514" max="514" width="13.7109375" style="330" customWidth="1"/>
    <col min="515" max="515" width="15.5703125" style="330" customWidth="1"/>
    <col min="516" max="516" width="30.7109375" style="330" customWidth="1"/>
    <col min="517" max="517" width="32.28515625" style="330" customWidth="1"/>
    <col min="518" max="766" width="8.7109375" style="330"/>
    <col min="767" max="767" width="5.42578125" style="330" customWidth="1"/>
    <col min="768" max="769" width="25.5703125" style="330" customWidth="1"/>
    <col min="770" max="770" width="13.7109375" style="330" customWidth="1"/>
    <col min="771" max="771" width="15.5703125" style="330" customWidth="1"/>
    <col min="772" max="772" width="30.7109375" style="330" customWidth="1"/>
    <col min="773" max="773" width="32.28515625" style="330" customWidth="1"/>
    <col min="774" max="1022" width="8.7109375" style="330"/>
    <col min="1023" max="1023" width="5.42578125" style="330" customWidth="1"/>
    <col min="1024" max="1025" width="25.5703125" style="330" customWidth="1"/>
    <col min="1026" max="1026" width="13.7109375" style="330" customWidth="1"/>
    <col min="1027" max="1027" width="15.5703125" style="330" customWidth="1"/>
    <col min="1028" max="1028" width="30.7109375" style="330" customWidth="1"/>
    <col min="1029" max="1029" width="32.28515625" style="330" customWidth="1"/>
    <col min="1030" max="1278" width="8.7109375" style="330"/>
    <col min="1279" max="1279" width="5.42578125" style="330" customWidth="1"/>
    <col min="1280" max="1281" width="25.5703125" style="330" customWidth="1"/>
    <col min="1282" max="1282" width="13.7109375" style="330" customWidth="1"/>
    <col min="1283" max="1283" width="15.5703125" style="330" customWidth="1"/>
    <col min="1284" max="1284" width="30.7109375" style="330" customWidth="1"/>
    <col min="1285" max="1285" width="32.28515625" style="330" customWidth="1"/>
    <col min="1286" max="1534" width="8.7109375" style="330"/>
    <col min="1535" max="1535" width="5.42578125" style="330" customWidth="1"/>
    <col min="1536" max="1537" width="25.5703125" style="330" customWidth="1"/>
    <col min="1538" max="1538" width="13.7109375" style="330" customWidth="1"/>
    <col min="1539" max="1539" width="15.5703125" style="330" customWidth="1"/>
    <col min="1540" max="1540" width="30.7109375" style="330" customWidth="1"/>
    <col min="1541" max="1541" width="32.28515625" style="330" customWidth="1"/>
    <col min="1542" max="1790" width="8.7109375" style="330"/>
    <col min="1791" max="1791" width="5.42578125" style="330" customWidth="1"/>
    <col min="1792" max="1793" width="25.5703125" style="330" customWidth="1"/>
    <col min="1794" max="1794" width="13.7109375" style="330" customWidth="1"/>
    <col min="1795" max="1795" width="15.5703125" style="330" customWidth="1"/>
    <col min="1796" max="1796" width="30.7109375" style="330" customWidth="1"/>
    <col min="1797" max="1797" width="32.28515625" style="330" customWidth="1"/>
    <col min="1798" max="2046" width="8.7109375" style="330"/>
    <col min="2047" max="2047" width="5.42578125" style="330" customWidth="1"/>
    <col min="2048" max="2049" width="25.5703125" style="330" customWidth="1"/>
    <col min="2050" max="2050" width="13.7109375" style="330" customWidth="1"/>
    <col min="2051" max="2051" width="15.5703125" style="330" customWidth="1"/>
    <col min="2052" max="2052" width="30.7109375" style="330" customWidth="1"/>
    <col min="2053" max="2053" width="32.28515625" style="330" customWidth="1"/>
    <col min="2054" max="2302" width="8.7109375" style="330"/>
    <col min="2303" max="2303" width="5.42578125" style="330" customWidth="1"/>
    <col min="2304" max="2305" width="25.5703125" style="330" customWidth="1"/>
    <col min="2306" max="2306" width="13.7109375" style="330" customWidth="1"/>
    <col min="2307" max="2307" width="15.5703125" style="330" customWidth="1"/>
    <col min="2308" max="2308" width="30.7109375" style="330" customWidth="1"/>
    <col min="2309" max="2309" width="32.28515625" style="330" customWidth="1"/>
    <col min="2310" max="2558" width="8.7109375" style="330"/>
    <col min="2559" max="2559" width="5.42578125" style="330" customWidth="1"/>
    <col min="2560" max="2561" width="25.5703125" style="330" customWidth="1"/>
    <col min="2562" max="2562" width="13.7109375" style="330" customWidth="1"/>
    <col min="2563" max="2563" width="15.5703125" style="330" customWidth="1"/>
    <col min="2564" max="2564" width="30.7109375" style="330" customWidth="1"/>
    <col min="2565" max="2565" width="32.28515625" style="330" customWidth="1"/>
    <col min="2566" max="2814" width="8.7109375" style="330"/>
    <col min="2815" max="2815" width="5.42578125" style="330" customWidth="1"/>
    <col min="2816" max="2817" width="25.5703125" style="330" customWidth="1"/>
    <col min="2818" max="2818" width="13.7109375" style="330" customWidth="1"/>
    <col min="2819" max="2819" width="15.5703125" style="330" customWidth="1"/>
    <col min="2820" max="2820" width="30.7109375" style="330" customWidth="1"/>
    <col min="2821" max="2821" width="32.28515625" style="330" customWidth="1"/>
    <col min="2822" max="3070" width="8.7109375" style="330"/>
    <col min="3071" max="3071" width="5.42578125" style="330" customWidth="1"/>
    <col min="3072" max="3073" width="25.5703125" style="330" customWidth="1"/>
    <col min="3074" max="3074" width="13.7109375" style="330" customWidth="1"/>
    <col min="3075" max="3075" width="15.5703125" style="330" customWidth="1"/>
    <col min="3076" max="3076" width="30.7109375" style="330" customWidth="1"/>
    <col min="3077" max="3077" width="32.28515625" style="330" customWidth="1"/>
    <col min="3078" max="3326" width="8.7109375" style="330"/>
    <col min="3327" max="3327" width="5.42578125" style="330" customWidth="1"/>
    <col min="3328" max="3329" width="25.5703125" style="330" customWidth="1"/>
    <col min="3330" max="3330" width="13.7109375" style="330" customWidth="1"/>
    <col min="3331" max="3331" width="15.5703125" style="330" customWidth="1"/>
    <col min="3332" max="3332" width="30.7109375" style="330" customWidth="1"/>
    <col min="3333" max="3333" width="32.28515625" style="330" customWidth="1"/>
    <col min="3334" max="3582" width="8.7109375" style="330"/>
    <col min="3583" max="3583" width="5.42578125" style="330" customWidth="1"/>
    <col min="3584" max="3585" width="25.5703125" style="330" customWidth="1"/>
    <col min="3586" max="3586" width="13.7109375" style="330" customWidth="1"/>
    <col min="3587" max="3587" width="15.5703125" style="330" customWidth="1"/>
    <col min="3588" max="3588" width="30.7109375" style="330" customWidth="1"/>
    <col min="3589" max="3589" width="32.28515625" style="330" customWidth="1"/>
    <col min="3590" max="3838" width="8.7109375" style="330"/>
    <col min="3839" max="3839" width="5.42578125" style="330" customWidth="1"/>
    <col min="3840" max="3841" width="25.5703125" style="330" customWidth="1"/>
    <col min="3842" max="3842" width="13.7109375" style="330" customWidth="1"/>
    <col min="3843" max="3843" width="15.5703125" style="330" customWidth="1"/>
    <col min="3844" max="3844" width="30.7109375" style="330" customWidth="1"/>
    <col min="3845" max="3845" width="32.28515625" style="330" customWidth="1"/>
    <col min="3846" max="4094" width="8.7109375" style="330"/>
    <col min="4095" max="4095" width="5.42578125" style="330" customWidth="1"/>
    <col min="4096" max="4097" width="25.5703125" style="330" customWidth="1"/>
    <col min="4098" max="4098" width="13.7109375" style="330" customWidth="1"/>
    <col min="4099" max="4099" width="15.5703125" style="330" customWidth="1"/>
    <col min="4100" max="4100" width="30.7109375" style="330" customWidth="1"/>
    <col min="4101" max="4101" width="32.28515625" style="330" customWidth="1"/>
    <col min="4102" max="4350" width="8.7109375" style="330"/>
    <col min="4351" max="4351" width="5.42578125" style="330" customWidth="1"/>
    <col min="4352" max="4353" width="25.5703125" style="330" customWidth="1"/>
    <col min="4354" max="4354" width="13.7109375" style="330" customWidth="1"/>
    <col min="4355" max="4355" width="15.5703125" style="330" customWidth="1"/>
    <col min="4356" max="4356" width="30.7109375" style="330" customWidth="1"/>
    <col min="4357" max="4357" width="32.28515625" style="330" customWidth="1"/>
    <col min="4358" max="4606" width="8.7109375" style="330"/>
    <col min="4607" max="4607" width="5.42578125" style="330" customWidth="1"/>
    <col min="4608" max="4609" width="25.5703125" style="330" customWidth="1"/>
    <col min="4610" max="4610" width="13.7109375" style="330" customWidth="1"/>
    <col min="4611" max="4611" width="15.5703125" style="330" customWidth="1"/>
    <col min="4612" max="4612" width="30.7109375" style="330" customWidth="1"/>
    <col min="4613" max="4613" width="32.28515625" style="330" customWidth="1"/>
    <col min="4614" max="4862" width="8.7109375" style="330"/>
    <col min="4863" max="4863" width="5.42578125" style="330" customWidth="1"/>
    <col min="4864" max="4865" width="25.5703125" style="330" customWidth="1"/>
    <col min="4866" max="4866" width="13.7109375" style="330" customWidth="1"/>
    <col min="4867" max="4867" width="15.5703125" style="330" customWidth="1"/>
    <col min="4868" max="4868" width="30.7109375" style="330" customWidth="1"/>
    <col min="4869" max="4869" width="32.28515625" style="330" customWidth="1"/>
    <col min="4870" max="5118" width="8.7109375" style="330"/>
    <col min="5119" max="5119" width="5.42578125" style="330" customWidth="1"/>
    <col min="5120" max="5121" width="25.5703125" style="330" customWidth="1"/>
    <col min="5122" max="5122" width="13.7109375" style="330" customWidth="1"/>
    <col min="5123" max="5123" width="15.5703125" style="330" customWidth="1"/>
    <col min="5124" max="5124" width="30.7109375" style="330" customWidth="1"/>
    <col min="5125" max="5125" width="32.28515625" style="330" customWidth="1"/>
    <col min="5126" max="5374" width="8.7109375" style="330"/>
    <col min="5375" max="5375" width="5.42578125" style="330" customWidth="1"/>
    <col min="5376" max="5377" width="25.5703125" style="330" customWidth="1"/>
    <col min="5378" max="5378" width="13.7109375" style="330" customWidth="1"/>
    <col min="5379" max="5379" width="15.5703125" style="330" customWidth="1"/>
    <col min="5380" max="5380" width="30.7109375" style="330" customWidth="1"/>
    <col min="5381" max="5381" width="32.28515625" style="330" customWidth="1"/>
    <col min="5382" max="5630" width="8.7109375" style="330"/>
    <col min="5631" max="5631" width="5.42578125" style="330" customWidth="1"/>
    <col min="5632" max="5633" width="25.5703125" style="330" customWidth="1"/>
    <col min="5634" max="5634" width="13.7109375" style="330" customWidth="1"/>
    <col min="5635" max="5635" width="15.5703125" style="330" customWidth="1"/>
    <col min="5636" max="5636" width="30.7109375" style="330" customWidth="1"/>
    <col min="5637" max="5637" width="32.28515625" style="330" customWidth="1"/>
    <col min="5638" max="5886" width="8.7109375" style="330"/>
    <col min="5887" max="5887" width="5.42578125" style="330" customWidth="1"/>
    <col min="5888" max="5889" width="25.5703125" style="330" customWidth="1"/>
    <col min="5890" max="5890" width="13.7109375" style="330" customWidth="1"/>
    <col min="5891" max="5891" width="15.5703125" style="330" customWidth="1"/>
    <col min="5892" max="5892" width="30.7109375" style="330" customWidth="1"/>
    <col min="5893" max="5893" width="32.28515625" style="330" customWidth="1"/>
    <col min="5894" max="6142" width="8.7109375" style="330"/>
    <col min="6143" max="6143" width="5.42578125" style="330" customWidth="1"/>
    <col min="6144" max="6145" width="25.5703125" style="330" customWidth="1"/>
    <col min="6146" max="6146" width="13.7109375" style="330" customWidth="1"/>
    <col min="6147" max="6147" width="15.5703125" style="330" customWidth="1"/>
    <col min="6148" max="6148" width="30.7109375" style="330" customWidth="1"/>
    <col min="6149" max="6149" width="32.28515625" style="330" customWidth="1"/>
    <col min="6150" max="6398" width="8.7109375" style="330"/>
    <col min="6399" max="6399" width="5.42578125" style="330" customWidth="1"/>
    <col min="6400" max="6401" width="25.5703125" style="330" customWidth="1"/>
    <col min="6402" max="6402" width="13.7109375" style="330" customWidth="1"/>
    <col min="6403" max="6403" width="15.5703125" style="330" customWidth="1"/>
    <col min="6404" max="6404" width="30.7109375" style="330" customWidth="1"/>
    <col min="6405" max="6405" width="32.28515625" style="330" customWidth="1"/>
    <col min="6406" max="6654" width="8.7109375" style="330"/>
    <col min="6655" max="6655" width="5.42578125" style="330" customWidth="1"/>
    <col min="6656" max="6657" width="25.5703125" style="330" customWidth="1"/>
    <col min="6658" max="6658" width="13.7109375" style="330" customWidth="1"/>
    <col min="6659" max="6659" width="15.5703125" style="330" customWidth="1"/>
    <col min="6660" max="6660" width="30.7109375" style="330" customWidth="1"/>
    <col min="6661" max="6661" width="32.28515625" style="330" customWidth="1"/>
    <col min="6662" max="6910" width="8.7109375" style="330"/>
    <col min="6911" max="6911" width="5.42578125" style="330" customWidth="1"/>
    <col min="6912" max="6913" width="25.5703125" style="330" customWidth="1"/>
    <col min="6914" max="6914" width="13.7109375" style="330" customWidth="1"/>
    <col min="6915" max="6915" width="15.5703125" style="330" customWidth="1"/>
    <col min="6916" max="6916" width="30.7109375" style="330" customWidth="1"/>
    <col min="6917" max="6917" width="32.28515625" style="330" customWidth="1"/>
    <col min="6918" max="7166" width="8.7109375" style="330"/>
    <col min="7167" max="7167" width="5.42578125" style="330" customWidth="1"/>
    <col min="7168" max="7169" width="25.5703125" style="330" customWidth="1"/>
    <col min="7170" max="7170" width="13.7109375" style="330" customWidth="1"/>
    <col min="7171" max="7171" width="15.5703125" style="330" customWidth="1"/>
    <col min="7172" max="7172" width="30.7109375" style="330" customWidth="1"/>
    <col min="7173" max="7173" width="32.28515625" style="330" customWidth="1"/>
    <col min="7174" max="7422" width="8.7109375" style="330"/>
    <col min="7423" max="7423" width="5.42578125" style="330" customWidth="1"/>
    <col min="7424" max="7425" width="25.5703125" style="330" customWidth="1"/>
    <col min="7426" max="7426" width="13.7109375" style="330" customWidth="1"/>
    <col min="7427" max="7427" width="15.5703125" style="330" customWidth="1"/>
    <col min="7428" max="7428" width="30.7109375" style="330" customWidth="1"/>
    <col min="7429" max="7429" width="32.28515625" style="330" customWidth="1"/>
    <col min="7430" max="7678" width="8.7109375" style="330"/>
    <col min="7679" max="7679" width="5.42578125" style="330" customWidth="1"/>
    <col min="7680" max="7681" width="25.5703125" style="330" customWidth="1"/>
    <col min="7682" max="7682" width="13.7109375" style="330" customWidth="1"/>
    <col min="7683" max="7683" width="15.5703125" style="330" customWidth="1"/>
    <col min="7684" max="7684" width="30.7109375" style="330" customWidth="1"/>
    <col min="7685" max="7685" width="32.28515625" style="330" customWidth="1"/>
    <col min="7686" max="7934" width="8.7109375" style="330"/>
    <col min="7935" max="7935" width="5.42578125" style="330" customWidth="1"/>
    <col min="7936" max="7937" width="25.5703125" style="330" customWidth="1"/>
    <col min="7938" max="7938" width="13.7109375" style="330" customWidth="1"/>
    <col min="7939" max="7939" width="15.5703125" style="330" customWidth="1"/>
    <col min="7940" max="7940" width="30.7109375" style="330" customWidth="1"/>
    <col min="7941" max="7941" width="32.28515625" style="330" customWidth="1"/>
    <col min="7942" max="8190" width="8.7109375" style="330"/>
    <col min="8191" max="8191" width="5.42578125" style="330" customWidth="1"/>
    <col min="8192" max="8193" width="25.5703125" style="330" customWidth="1"/>
    <col min="8194" max="8194" width="13.7109375" style="330" customWidth="1"/>
    <col min="8195" max="8195" width="15.5703125" style="330" customWidth="1"/>
    <col min="8196" max="8196" width="30.7109375" style="330" customWidth="1"/>
    <col min="8197" max="8197" width="32.28515625" style="330" customWidth="1"/>
    <col min="8198" max="8446" width="8.7109375" style="330"/>
    <col min="8447" max="8447" width="5.42578125" style="330" customWidth="1"/>
    <col min="8448" max="8449" width="25.5703125" style="330" customWidth="1"/>
    <col min="8450" max="8450" width="13.7109375" style="330" customWidth="1"/>
    <col min="8451" max="8451" width="15.5703125" style="330" customWidth="1"/>
    <col min="8452" max="8452" width="30.7109375" style="330" customWidth="1"/>
    <col min="8453" max="8453" width="32.28515625" style="330" customWidth="1"/>
    <col min="8454" max="8702" width="8.7109375" style="330"/>
    <col min="8703" max="8703" width="5.42578125" style="330" customWidth="1"/>
    <col min="8704" max="8705" width="25.5703125" style="330" customWidth="1"/>
    <col min="8706" max="8706" width="13.7109375" style="330" customWidth="1"/>
    <col min="8707" max="8707" width="15.5703125" style="330" customWidth="1"/>
    <col min="8708" max="8708" width="30.7109375" style="330" customWidth="1"/>
    <col min="8709" max="8709" width="32.28515625" style="330" customWidth="1"/>
    <col min="8710" max="8958" width="8.7109375" style="330"/>
    <col min="8959" max="8959" width="5.42578125" style="330" customWidth="1"/>
    <col min="8960" max="8961" width="25.5703125" style="330" customWidth="1"/>
    <col min="8962" max="8962" width="13.7109375" style="330" customWidth="1"/>
    <col min="8963" max="8963" width="15.5703125" style="330" customWidth="1"/>
    <col min="8964" max="8964" width="30.7109375" style="330" customWidth="1"/>
    <col min="8965" max="8965" width="32.28515625" style="330" customWidth="1"/>
    <col min="8966" max="9214" width="8.7109375" style="330"/>
    <col min="9215" max="9215" width="5.42578125" style="330" customWidth="1"/>
    <col min="9216" max="9217" width="25.5703125" style="330" customWidth="1"/>
    <col min="9218" max="9218" width="13.7109375" style="330" customWidth="1"/>
    <col min="9219" max="9219" width="15.5703125" style="330" customWidth="1"/>
    <col min="9220" max="9220" width="30.7109375" style="330" customWidth="1"/>
    <col min="9221" max="9221" width="32.28515625" style="330" customWidth="1"/>
    <col min="9222" max="9470" width="8.7109375" style="330"/>
    <col min="9471" max="9471" width="5.42578125" style="330" customWidth="1"/>
    <col min="9472" max="9473" width="25.5703125" style="330" customWidth="1"/>
    <col min="9474" max="9474" width="13.7109375" style="330" customWidth="1"/>
    <col min="9475" max="9475" width="15.5703125" style="330" customWidth="1"/>
    <col min="9476" max="9476" width="30.7109375" style="330" customWidth="1"/>
    <col min="9477" max="9477" width="32.28515625" style="330" customWidth="1"/>
    <col min="9478" max="9726" width="8.7109375" style="330"/>
    <col min="9727" max="9727" width="5.42578125" style="330" customWidth="1"/>
    <col min="9728" max="9729" width="25.5703125" style="330" customWidth="1"/>
    <col min="9730" max="9730" width="13.7109375" style="330" customWidth="1"/>
    <col min="9731" max="9731" width="15.5703125" style="330" customWidth="1"/>
    <col min="9732" max="9732" width="30.7109375" style="330" customWidth="1"/>
    <col min="9733" max="9733" width="32.28515625" style="330" customWidth="1"/>
    <col min="9734" max="9982" width="8.7109375" style="330"/>
    <col min="9983" max="9983" width="5.42578125" style="330" customWidth="1"/>
    <col min="9984" max="9985" width="25.5703125" style="330" customWidth="1"/>
    <col min="9986" max="9986" width="13.7109375" style="330" customWidth="1"/>
    <col min="9987" max="9987" width="15.5703125" style="330" customWidth="1"/>
    <col min="9988" max="9988" width="30.7109375" style="330" customWidth="1"/>
    <col min="9989" max="9989" width="32.28515625" style="330" customWidth="1"/>
    <col min="9990" max="10238" width="8.7109375" style="330"/>
    <col min="10239" max="10239" width="5.42578125" style="330" customWidth="1"/>
    <col min="10240" max="10241" width="25.5703125" style="330" customWidth="1"/>
    <col min="10242" max="10242" width="13.7109375" style="330" customWidth="1"/>
    <col min="10243" max="10243" width="15.5703125" style="330" customWidth="1"/>
    <col min="10244" max="10244" width="30.7109375" style="330" customWidth="1"/>
    <col min="10245" max="10245" width="32.28515625" style="330" customWidth="1"/>
    <col min="10246" max="10494" width="8.7109375" style="330"/>
    <col min="10495" max="10495" width="5.42578125" style="330" customWidth="1"/>
    <col min="10496" max="10497" width="25.5703125" style="330" customWidth="1"/>
    <col min="10498" max="10498" width="13.7109375" style="330" customWidth="1"/>
    <col min="10499" max="10499" width="15.5703125" style="330" customWidth="1"/>
    <col min="10500" max="10500" width="30.7109375" style="330" customWidth="1"/>
    <col min="10501" max="10501" width="32.28515625" style="330" customWidth="1"/>
    <col min="10502" max="10750" width="8.7109375" style="330"/>
    <col min="10751" max="10751" width="5.42578125" style="330" customWidth="1"/>
    <col min="10752" max="10753" width="25.5703125" style="330" customWidth="1"/>
    <col min="10754" max="10754" width="13.7109375" style="330" customWidth="1"/>
    <col min="10755" max="10755" width="15.5703125" style="330" customWidth="1"/>
    <col min="10756" max="10756" width="30.7109375" style="330" customWidth="1"/>
    <col min="10757" max="10757" width="32.28515625" style="330" customWidth="1"/>
    <col min="10758" max="11006" width="8.7109375" style="330"/>
    <col min="11007" max="11007" width="5.42578125" style="330" customWidth="1"/>
    <col min="11008" max="11009" width="25.5703125" style="330" customWidth="1"/>
    <col min="11010" max="11010" width="13.7109375" style="330" customWidth="1"/>
    <col min="11011" max="11011" width="15.5703125" style="330" customWidth="1"/>
    <col min="11012" max="11012" width="30.7109375" style="330" customWidth="1"/>
    <col min="11013" max="11013" width="32.28515625" style="330" customWidth="1"/>
    <col min="11014" max="11262" width="8.7109375" style="330"/>
    <col min="11263" max="11263" width="5.42578125" style="330" customWidth="1"/>
    <col min="11264" max="11265" width="25.5703125" style="330" customWidth="1"/>
    <col min="11266" max="11266" width="13.7109375" style="330" customWidth="1"/>
    <col min="11267" max="11267" width="15.5703125" style="330" customWidth="1"/>
    <col min="11268" max="11268" width="30.7109375" style="330" customWidth="1"/>
    <col min="11269" max="11269" width="32.28515625" style="330" customWidth="1"/>
    <col min="11270" max="11518" width="8.7109375" style="330"/>
    <col min="11519" max="11519" width="5.42578125" style="330" customWidth="1"/>
    <col min="11520" max="11521" width="25.5703125" style="330" customWidth="1"/>
    <col min="11522" max="11522" width="13.7109375" style="330" customWidth="1"/>
    <col min="11523" max="11523" width="15.5703125" style="330" customWidth="1"/>
    <col min="11524" max="11524" width="30.7109375" style="330" customWidth="1"/>
    <col min="11525" max="11525" width="32.28515625" style="330" customWidth="1"/>
    <col min="11526" max="11774" width="8.7109375" style="330"/>
    <col min="11775" max="11775" width="5.42578125" style="330" customWidth="1"/>
    <col min="11776" max="11777" width="25.5703125" style="330" customWidth="1"/>
    <col min="11778" max="11778" width="13.7109375" style="330" customWidth="1"/>
    <col min="11779" max="11779" width="15.5703125" style="330" customWidth="1"/>
    <col min="11780" max="11780" width="30.7109375" style="330" customWidth="1"/>
    <col min="11781" max="11781" width="32.28515625" style="330" customWidth="1"/>
    <col min="11782" max="12030" width="8.7109375" style="330"/>
    <col min="12031" max="12031" width="5.42578125" style="330" customWidth="1"/>
    <col min="12032" max="12033" width="25.5703125" style="330" customWidth="1"/>
    <col min="12034" max="12034" width="13.7109375" style="330" customWidth="1"/>
    <col min="12035" max="12035" width="15.5703125" style="330" customWidth="1"/>
    <col min="12036" max="12036" width="30.7109375" style="330" customWidth="1"/>
    <col min="12037" max="12037" width="32.28515625" style="330" customWidth="1"/>
    <col min="12038" max="12286" width="8.7109375" style="330"/>
    <col min="12287" max="12287" width="5.42578125" style="330" customWidth="1"/>
    <col min="12288" max="12289" width="25.5703125" style="330" customWidth="1"/>
    <col min="12290" max="12290" width="13.7109375" style="330" customWidth="1"/>
    <col min="12291" max="12291" width="15.5703125" style="330" customWidth="1"/>
    <col min="12292" max="12292" width="30.7109375" style="330" customWidth="1"/>
    <col min="12293" max="12293" width="32.28515625" style="330" customWidth="1"/>
    <col min="12294" max="12542" width="8.7109375" style="330"/>
    <col min="12543" max="12543" width="5.42578125" style="330" customWidth="1"/>
    <col min="12544" max="12545" width="25.5703125" style="330" customWidth="1"/>
    <col min="12546" max="12546" width="13.7109375" style="330" customWidth="1"/>
    <col min="12547" max="12547" width="15.5703125" style="330" customWidth="1"/>
    <col min="12548" max="12548" width="30.7109375" style="330" customWidth="1"/>
    <col min="12549" max="12549" width="32.28515625" style="330" customWidth="1"/>
    <col min="12550" max="12798" width="8.7109375" style="330"/>
    <col min="12799" max="12799" width="5.42578125" style="330" customWidth="1"/>
    <col min="12800" max="12801" width="25.5703125" style="330" customWidth="1"/>
    <col min="12802" max="12802" width="13.7109375" style="330" customWidth="1"/>
    <col min="12803" max="12803" width="15.5703125" style="330" customWidth="1"/>
    <col min="12804" max="12804" width="30.7109375" style="330" customWidth="1"/>
    <col min="12805" max="12805" width="32.28515625" style="330" customWidth="1"/>
    <col min="12806" max="13054" width="8.7109375" style="330"/>
    <col min="13055" max="13055" width="5.42578125" style="330" customWidth="1"/>
    <col min="13056" max="13057" width="25.5703125" style="330" customWidth="1"/>
    <col min="13058" max="13058" width="13.7109375" style="330" customWidth="1"/>
    <col min="13059" max="13059" width="15.5703125" style="330" customWidth="1"/>
    <col min="13060" max="13060" width="30.7109375" style="330" customWidth="1"/>
    <col min="13061" max="13061" width="32.28515625" style="330" customWidth="1"/>
    <col min="13062" max="13310" width="8.7109375" style="330"/>
    <col min="13311" max="13311" width="5.42578125" style="330" customWidth="1"/>
    <col min="13312" max="13313" width="25.5703125" style="330" customWidth="1"/>
    <col min="13314" max="13314" width="13.7109375" style="330" customWidth="1"/>
    <col min="13315" max="13315" width="15.5703125" style="330" customWidth="1"/>
    <col min="13316" max="13316" width="30.7109375" style="330" customWidth="1"/>
    <col min="13317" max="13317" width="32.28515625" style="330" customWidth="1"/>
    <col min="13318" max="13566" width="8.7109375" style="330"/>
    <col min="13567" max="13567" width="5.42578125" style="330" customWidth="1"/>
    <col min="13568" max="13569" width="25.5703125" style="330" customWidth="1"/>
    <col min="13570" max="13570" width="13.7109375" style="330" customWidth="1"/>
    <col min="13571" max="13571" width="15.5703125" style="330" customWidth="1"/>
    <col min="13572" max="13572" width="30.7109375" style="330" customWidth="1"/>
    <col min="13573" max="13573" width="32.28515625" style="330" customWidth="1"/>
    <col min="13574" max="13822" width="8.7109375" style="330"/>
    <col min="13823" max="13823" width="5.42578125" style="330" customWidth="1"/>
    <col min="13824" max="13825" width="25.5703125" style="330" customWidth="1"/>
    <col min="13826" max="13826" width="13.7109375" style="330" customWidth="1"/>
    <col min="13827" max="13827" width="15.5703125" style="330" customWidth="1"/>
    <col min="13828" max="13828" width="30.7109375" style="330" customWidth="1"/>
    <col min="13829" max="13829" width="32.28515625" style="330" customWidth="1"/>
    <col min="13830" max="14078" width="8.7109375" style="330"/>
    <col min="14079" max="14079" width="5.42578125" style="330" customWidth="1"/>
    <col min="14080" max="14081" width="25.5703125" style="330" customWidth="1"/>
    <col min="14082" max="14082" width="13.7109375" style="330" customWidth="1"/>
    <col min="14083" max="14083" width="15.5703125" style="330" customWidth="1"/>
    <col min="14084" max="14084" width="30.7109375" style="330" customWidth="1"/>
    <col min="14085" max="14085" width="32.28515625" style="330" customWidth="1"/>
    <col min="14086" max="14334" width="8.7109375" style="330"/>
    <col min="14335" max="14335" width="5.42578125" style="330" customWidth="1"/>
    <col min="14336" max="14337" width="25.5703125" style="330" customWidth="1"/>
    <col min="14338" max="14338" width="13.7109375" style="330" customWidth="1"/>
    <col min="14339" max="14339" width="15.5703125" style="330" customWidth="1"/>
    <col min="14340" max="14340" width="30.7109375" style="330" customWidth="1"/>
    <col min="14341" max="14341" width="32.28515625" style="330" customWidth="1"/>
    <col min="14342" max="14590" width="8.7109375" style="330"/>
    <col min="14591" max="14591" width="5.42578125" style="330" customWidth="1"/>
    <col min="14592" max="14593" width="25.5703125" style="330" customWidth="1"/>
    <col min="14594" max="14594" width="13.7109375" style="330" customWidth="1"/>
    <col min="14595" max="14595" width="15.5703125" style="330" customWidth="1"/>
    <col min="14596" max="14596" width="30.7109375" style="330" customWidth="1"/>
    <col min="14597" max="14597" width="32.28515625" style="330" customWidth="1"/>
    <col min="14598" max="14846" width="8.7109375" style="330"/>
    <col min="14847" max="14847" width="5.42578125" style="330" customWidth="1"/>
    <col min="14848" max="14849" width="25.5703125" style="330" customWidth="1"/>
    <col min="14850" max="14850" width="13.7109375" style="330" customWidth="1"/>
    <col min="14851" max="14851" width="15.5703125" style="330" customWidth="1"/>
    <col min="14852" max="14852" width="30.7109375" style="330" customWidth="1"/>
    <col min="14853" max="14853" width="32.28515625" style="330" customWidth="1"/>
    <col min="14854" max="15102" width="8.7109375" style="330"/>
    <col min="15103" max="15103" width="5.42578125" style="330" customWidth="1"/>
    <col min="15104" max="15105" width="25.5703125" style="330" customWidth="1"/>
    <col min="15106" max="15106" width="13.7109375" style="330" customWidth="1"/>
    <col min="15107" max="15107" width="15.5703125" style="330" customWidth="1"/>
    <col min="15108" max="15108" width="30.7109375" style="330" customWidth="1"/>
    <col min="15109" max="15109" width="32.28515625" style="330" customWidth="1"/>
    <col min="15110" max="15358" width="8.7109375" style="330"/>
    <col min="15359" max="15359" width="5.42578125" style="330" customWidth="1"/>
    <col min="15360" max="15361" width="25.5703125" style="330" customWidth="1"/>
    <col min="15362" max="15362" width="13.7109375" style="330" customWidth="1"/>
    <col min="15363" max="15363" width="15.5703125" style="330" customWidth="1"/>
    <col min="15364" max="15364" width="30.7109375" style="330" customWidth="1"/>
    <col min="15365" max="15365" width="32.28515625" style="330" customWidth="1"/>
    <col min="15366" max="15614" width="8.7109375" style="330"/>
    <col min="15615" max="15615" width="5.42578125" style="330" customWidth="1"/>
    <col min="15616" max="15617" width="25.5703125" style="330" customWidth="1"/>
    <col min="15618" max="15618" width="13.7109375" style="330" customWidth="1"/>
    <col min="15619" max="15619" width="15.5703125" style="330" customWidth="1"/>
    <col min="15620" max="15620" width="30.7109375" style="330" customWidth="1"/>
    <col min="15621" max="15621" width="32.28515625" style="330" customWidth="1"/>
    <col min="15622" max="15870" width="8.7109375" style="330"/>
    <col min="15871" max="15871" width="5.42578125" style="330" customWidth="1"/>
    <col min="15872" max="15873" width="25.5703125" style="330" customWidth="1"/>
    <col min="15874" max="15874" width="13.7109375" style="330" customWidth="1"/>
    <col min="15875" max="15875" width="15.5703125" style="330" customWidth="1"/>
    <col min="15876" max="15876" width="30.7109375" style="330" customWidth="1"/>
    <col min="15877" max="15877" width="32.28515625" style="330" customWidth="1"/>
    <col min="15878" max="16126" width="8.7109375" style="330"/>
    <col min="16127" max="16127" width="5.42578125" style="330" customWidth="1"/>
    <col min="16128" max="16129" width="25.5703125" style="330" customWidth="1"/>
    <col min="16130" max="16130" width="13.7109375" style="330" customWidth="1"/>
    <col min="16131" max="16131" width="15.5703125" style="330" customWidth="1"/>
    <col min="16132" max="16132" width="30.7109375" style="330" customWidth="1"/>
    <col min="16133" max="16133" width="32.28515625" style="330" customWidth="1"/>
    <col min="16134" max="16382" width="8.7109375" style="330"/>
    <col min="16383" max="16384" width="8.7109375" style="330" customWidth="1"/>
  </cols>
  <sheetData>
    <row r="1" spans="1:7" ht="15.75" x14ac:dyDescent="0.2">
      <c r="A1" s="289" t="s">
        <v>1136</v>
      </c>
      <c r="B1" s="148"/>
      <c r="C1" s="148"/>
      <c r="D1" s="148"/>
      <c r="E1" s="148"/>
    </row>
    <row r="2" spans="1:7" x14ac:dyDescent="0.2">
      <c r="A2" s="148"/>
      <c r="B2" s="148"/>
      <c r="C2" s="148"/>
      <c r="D2" s="148"/>
      <c r="E2" s="148"/>
    </row>
    <row r="3" spans="1:7" ht="15.75" x14ac:dyDescent="0.25">
      <c r="A3" s="1361" t="s">
        <v>958</v>
      </c>
      <c r="B3" s="1361"/>
      <c r="C3" s="1361"/>
      <c r="D3" s="1361"/>
      <c r="E3" s="1361"/>
      <c r="F3" s="1361"/>
      <c r="G3" s="1361"/>
    </row>
    <row r="4" spans="1:7" ht="15.75" x14ac:dyDescent="0.2">
      <c r="A4" s="381"/>
      <c r="B4" s="381"/>
      <c r="C4" s="381"/>
      <c r="D4" s="587" t="str">
        <f>'1'!$E$5</f>
        <v>KABUPATEN/KOTA</v>
      </c>
      <c r="E4" s="588" t="str">
        <f>'1'!$F$5</f>
        <v>….......</v>
      </c>
      <c r="F4" s="381"/>
      <c r="G4" s="381"/>
    </row>
    <row r="5" spans="1:7" ht="15.75" x14ac:dyDescent="0.2">
      <c r="A5" s="381"/>
      <c r="B5" s="381"/>
      <c r="C5" s="381"/>
      <c r="D5" s="587" t="str">
        <f>'1'!$E$6</f>
        <v>TAHUN</v>
      </c>
      <c r="E5" s="588" t="str">
        <f>'1'!$F$6</f>
        <v>….......</v>
      </c>
      <c r="F5" s="381"/>
      <c r="G5" s="381"/>
    </row>
    <row r="6" spans="1:7" x14ac:dyDescent="0.2">
      <c r="A6" s="148"/>
      <c r="B6" s="148"/>
      <c r="C6" s="148"/>
      <c r="D6" s="148"/>
      <c r="E6" s="148"/>
    </row>
    <row r="7" spans="1:7" ht="48.6" customHeight="1" x14ac:dyDescent="0.2">
      <c r="A7" s="1252" t="s">
        <v>2</v>
      </c>
      <c r="B7" s="1252" t="s">
        <v>254</v>
      </c>
      <c r="C7" s="1252" t="s">
        <v>409</v>
      </c>
      <c r="D7" s="1399" t="s">
        <v>1137</v>
      </c>
      <c r="E7" s="1252" t="s">
        <v>959</v>
      </c>
      <c r="F7" s="1270" t="s">
        <v>1138</v>
      </c>
      <c r="G7" s="1271"/>
    </row>
    <row r="8" spans="1:7" ht="20.25" customHeight="1" x14ac:dyDescent="0.2">
      <c r="A8" s="1206"/>
      <c r="B8" s="1206"/>
      <c r="C8" s="1206"/>
      <c r="D8" s="1400"/>
      <c r="E8" s="1206"/>
      <c r="F8" s="761" t="s">
        <v>256</v>
      </c>
      <c r="G8" s="761" t="s">
        <v>27</v>
      </c>
    </row>
    <row r="9" spans="1:7" s="916" customFormat="1" ht="12" x14ac:dyDescent="0.2">
      <c r="A9" s="822">
        <v>1</v>
      </c>
      <c r="B9" s="822">
        <v>2</v>
      </c>
      <c r="C9" s="822">
        <v>3</v>
      </c>
      <c r="D9" s="822">
        <v>4</v>
      </c>
      <c r="E9" s="822">
        <v>5</v>
      </c>
      <c r="F9" s="933">
        <v>6</v>
      </c>
      <c r="G9" s="933">
        <v>7</v>
      </c>
    </row>
    <row r="10" spans="1:7" x14ac:dyDescent="0.2">
      <c r="A10" s="738">
        <v>1</v>
      </c>
      <c r="B10" s="941">
        <f>'9'!B9</f>
        <v>0</v>
      </c>
      <c r="C10" s="941">
        <f>'9'!C9</f>
        <v>0</v>
      </c>
      <c r="D10" s="738"/>
      <c r="E10" s="738"/>
      <c r="F10" s="739"/>
      <c r="G10" s="740" t="e">
        <f>F10/E10*100</f>
        <v>#DIV/0!</v>
      </c>
    </row>
    <row r="11" spans="1:7" x14ac:dyDescent="0.2">
      <c r="A11" s="149">
        <v>2</v>
      </c>
      <c r="B11" s="130">
        <f>'9'!B10</f>
        <v>0</v>
      </c>
      <c r="C11" s="130">
        <f>'9'!C10</f>
        <v>0</v>
      </c>
      <c r="D11" s="149"/>
      <c r="E11" s="149"/>
      <c r="F11" s="740"/>
      <c r="G11" s="740" t="e">
        <f t="shared" ref="G11:G29" si="0">F11/E11*100</f>
        <v>#DIV/0!</v>
      </c>
    </row>
    <row r="12" spans="1:7" x14ac:dyDescent="0.2">
      <c r="A12" s="149">
        <v>3</v>
      </c>
      <c r="B12" s="130">
        <f>'9'!B11</f>
        <v>0</v>
      </c>
      <c r="C12" s="130">
        <f>'9'!C11</f>
        <v>0</v>
      </c>
      <c r="D12" s="149"/>
      <c r="E12" s="149"/>
      <c r="F12" s="740"/>
      <c r="G12" s="740" t="e">
        <f t="shared" si="0"/>
        <v>#DIV/0!</v>
      </c>
    </row>
    <row r="13" spans="1:7" x14ac:dyDescent="0.2">
      <c r="A13" s="149">
        <v>4</v>
      </c>
      <c r="B13" s="130">
        <f>'9'!B12</f>
        <v>0</v>
      </c>
      <c r="C13" s="130">
        <f>'9'!C12</f>
        <v>0</v>
      </c>
      <c r="D13" s="149"/>
      <c r="E13" s="149"/>
      <c r="F13" s="740"/>
      <c r="G13" s="740" t="e">
        <f t="shared" si="0"/>
        <v>#DIV/0!</v>
      </c>
    </row>
    <row r="14" spans="1:7" x14ac:dyDescent="0.2">
      <c r="A14" s="149">
        <v>5</v>
      </c>
      <c r="B14" s="130">
        <f>'9'!B13</f>
        <v>0</v>
      </c>
      <c r="C14" s="130">
        <f>'9'!C13</f>
        <v>0</v>
      </c>
      <c r="D14" s="936">
        <f>'41'!D11</f>
        <v>0</v>
      </c>
      <c r="E14" s="149"/>
      <c r="F14" s="740"/>
      <c r="G14" s="740" t="e">
        <f t="shared" si="0"/>
        <v>#DIV/0!</v>
      </c>
    </row>
    <row r="15" spans="1:7" x14ac:dyDescent="0.2">
      <c r="A15" s="149">
        <v>6</v>
      </c>
      <c r="B15" s="130">
        <f>'9'!B14</f>
        <v>0</v>
      </c>
      <c r="C15" s="130">
        <f>'9'!C14</f>
        <v>0</v>
      </c>
      <c r="D15" s="936">
        <f>'41'!D12</f>
        <v>0</v>
      </c>
      <c r="E15" s="149"/>
      <c r="F15" s="740"/>
      <c r="G15" s="740" t="e">
        <f t="shared" si="0"/>
        <v>#DIV/0!</v>
      </c>
    </row>
    <row r="16" spans="1:7" x14ac:dyDescent="0.2">
      <c r="A16" s="149">
        <v>7</v>
      </c>
      <c r="B16" s="130">
        <f>'9'!B15</f>
        <v>0</v>
      </c>
      <c r="C16" s="130">
        <f>'9'!C15</f>
        <v>0</v>
      </c>
      <c r="D16" s="936">
        <f>'41'!D13</f>
        <v>0</v>
      </c>
      <c r="E16" s="149"/>
      <c r="F16" s="740"/>
      <c r="G16" s="740" t="e">
        <f t="shared" si="0"/>
        <v>#DIV/0!</v>
      </c>
    </row>
    <row r="17" spans="1:7" x14ac:dyDescent="0.2">
      <c r="A17" s="149">
        <v>8</v>
      </c>
      <c r="B17" s="130">
        <f>'9'!B16</f>
        <v>0</v>
      </c>
      <c r="C17" s="130">
        <f>'9'!C16</f>
        <v>0</v>
      </c>
      <c r="D17" s="936">
        <f>'41'!D14</f>
        <v>0</v>
      </c>
      <c r="E17" s="149"/>
      <c r="F17" s="740"/>
      <c r="G17" s="740" t="e">
        <f t="shared" si="0"/>
        <v>#DIV/0!</v>
      </c>
    </row>
    <row r="18" spans="1:7" x14ac:dyDescent="0.2">
      <c r="A18" s="149">
        <v>9</v>
      </c>
      <c r="B18" s="130">
        <f>'9'!B17</f>
        <v>0</v>
      </c>
      <c r="C18" s="130">
        <f>'9'!C17</f>
        <v>0</v>
      </c>
      <c r="D18" s="936">
        <f>'41'!D15</f>
        <v>0</v>
      </c>
      <c r="E18" s="149"/>
      <c r="F18" s="740"/>
      <c r="G18" s="740" t="e">
        <f t="shared" si="0"/>
        <v>#DIV/0!</v>
      </c>
    </row>
    <row r="19" spans="1:7" x14ac:dyDescent="0.2">
      <c r="A19" s="149">
        <v>10</v>
      </c>
      <c r="B19" s="130">
        <f>'9'!B18</f>
        <v>0</v>
      </c>
      <c r="C19" s="130">
        <f>'9'!C18</f>
        <v>0</v>
      </c>
      <c r="D19" s="936">
        <f>'41'!D16</f>
        <v>0</v>
      </c>
      <c r="E19" s="149"/>
      <c r="F19" s="740"/>
      <c r="G19" s="740" t="e">
        <f t="shared" si="0"/>
        <v>#DIV/0!</v>
      </c>
    </row>
    <row r="20" spans="1:7" x14ac:dyDescent="0.2">
      <c r="A20" s="149">
        <v>11</v>
      </c>
      <c r="B20" s="130">
        <f>'9'!B19</f>
        <v>0</v>
      </c>
      <c r="C20" s="130">
        <f>'9'!C19</f>
        <v>0</v>
      </c>
      <c r="D20" s="936">
        <f>'41'!D17</f>
        <v>0</v>
      </c>
      <c r="E20" s="149"/>
      <c r="F20" s="740"/>
      <c r="G20" s="740" t="e">
        <f t="shared" si="0"/>
        <v>#DIV/0!</v>
      </c>
    </row>
    <row r="21" spans="1:7" x14ac:dyDescent="0.2">
      <c r="A21" s="149">
        <v>12</v>
      </c>
      <c r="B21" s="130">
        <f>'9'!B20</f>
        <v>0</v>
      </c>
      <c r="C21" s="130">
        <f>'9'!C20</f>
        <v>0</v>
      </c>
      <c r="D21" s="936">
        <f>'41'!D18</f>
        <v>0</v>
      </c>
      <c r="E21" s="149"/>
      <c r="F21" s="740"/>
      <c r="G21" s="740" t="e">
        <f t="shared" si="0"/>
        <v>#DIV/0!</v>
      </c>
    </row>
    <row r="22" spans="1:7" x14ac:dyDescent="0.2">
      <c r="A22" s="149">
        <v>13</v>
      </c>
      <c r="B22" s="130">
        <f>'9'!B21</f>
        <v>0</v>
      </c>
      <c r="C22" s="130">
        <f>'9'!C21</f>
        <v>0</v>
      </c>
      <c r="D22" s="936">
        <f>'41'!D19</f>
        <v>0</v>
      </c>
      <c r="E22" s="149"/>
      <c r="F22" s="740"/>
      <c r="G22" s="740" t="e">
        <f t="shared" si="0"/>
        <v>#DIV/0!</v>
      </c>
    </row>
    <row r="23" spans="1:7" x14ac:dyDescent="0.2">
      <c r="A23" s="149">
        <v>14</v>
      </c>
      <c r="B23" s="130">
        <f>'9'!B22</f>
        <v>0</v>
      </c>
      <c r="C23" s="130">
        <f>'9'!C22</f>
        <v>0</v>
      </c>
      <c r="D23" s="936">
        <f>'41'!D20</f>
        <v>0</v>
      </c>
      <c r="E23" s="149"/>
      <c r="F23" s="740"/>
      <c r="G23" s="740" t="e">
        <f t="shared" si="0"/>
        <v>#DIV/0!</v>
      </c>
    </row>
    <row r="24" spans="1:7" x14ac:dyDescent="0.2">
      <c r="A24" s="149">
        <v>15</v>
      </c>
      <c r="B24" s="130">
        <f>'9'!B23</f>
        <v>0</v>
      </c>
      <c r="C24" s="130">
        <f>'9'!C23</f>
        <v>0</v>
      </c>
      <c r="D24" s="936">
        <f>'41'!D21</f>
        <v>0</v>
      </c>
      <c r="E24" s="149"/>
      <c r="F24" s="740"/>
      <c r="G24" s="740" t="e">
        <f t="shared" si="0"/>
        <v>#DIV/0!</v>
      </c>
    </row>
    <row r="25" spans="1:7" x14ac:dyDescent="0.2">
      <c r="A25" s="149">
        <v>16</v>
      </c>
      <c r="B25" s="130">
        <f>'9'!B24</f>
        <v>0</v>
      </c>
      <c r="C25" s="130">
        <f>'9'!C24</f>
        <v>0</v>
      </c>
      <c r="D25" s="936">
        <f>'41'!D22</f>
        <v>0</v>
      </c>
      <c r="E25" s="149"/>
      <c r="F25" s="740"/>
      <c r="G25" s="740" t="e">
        <f t="shared" si="0"/>
        <v>#DIV/0!</v>
      </c>
    </row>
    <row r="26" spans="1:7" x14ac:dyDescent="0.2">
      <c r="A26" s="149">
        <v>17</v>
      </c>
      <c r="B26" s="130">
        <f>'9'!B25</f>
        <v>0</v>
      </c>
      <c r="C26" s="130">
        <f>'9'!C25</f>
        <v>0</v>
      </c>
      <c r="D26" s="936">
        <f>'41'!D23</f>
        <v>0</v>
      </c>
      <c r="E26" s="149"/>
      <c r="F26" s="740"/>
      <c r="G26" s="740" t="e">
        <f t="shared" si="0"/>
        <v>#DIV/0!</v>
      </c>
    </row>
    <row r="27" spans="1:7" x14ac:dyDescent="0.2">
      <c r="A27" s="149">
        <v>18</v>
      </c>
      <c r="B27" s="130">
        <f>'9'!B26</f>
        <v>0</v>
      </c>
      <c r="C27" s="130">
        <f>'9'!C26</f>
        <v>0</v>
      </c>
      <c r="D27" s="936">
        <f>'41'!D24</f>
        <v>0</v>
      </c>
      <c r="E27" s="149"/>
      <c r="F27" s="740"/>
      <c r="G27" s="740" t="e">
        <f t="shared" si="0"/>
        <v>#DIV/0!</v>
      </c>
    </row>
    <row r="28" spans="1:7" x14ac:dyDescent="0.2">
      <c r="A28" s="149">
        <v>19</v>
      </c>
      <c r="B28" s="130">
        <f>'9'!B27</f>
        <v>0</v>
      </c>
      <c r="C28" s="130">
        <f>'9'!C27</f>
        <v>0</v>
      </c>
      <c r="D28" s="936">
        <f>'41'!D25</f>
        <v>0</v>
      </c>
      <c r="E28" s="149"/>
      <c r="F28" s="740"/>
      <c r="G28" s="740" t="e">
        <f t="shared" si="0"/>
        <v>#DIV/0!</v>
      </c>
    </row>
    <row r="29" spans="1:7" x14ac:dyDescent="0.2">
      <c r="A29" s="149">
        <v>20</v>
      </c>
      <c r="B29" s="130">
        <f>'9'!B28</f>
        <v>0</v>
      </c>
      <c r="C29" s="130">
        <f>'9'!C28</f>
        <v>0</v>
      </c>
      <c r="D29" s="936">
        <f>'41'!D26</f>
        <v>0</v>
      </c>
      <c r="E29" s="149"/>
      <c r="F29" s="740"/>
      <c r="G29" s="740" t="e">
        <f t="shared" si="0"/>
        <v>#DIV/0!</v>
      </c>
    </row>
    <row r="30" spans="1:7" x14ac:dyDescent="0.2">
      <c r="A30" s="149"/>
      <c r="B30" s="149"/>
      <c r="C30" s="149"/>
      <c r="D30" s="149"/>
      <c r="E30" s="149"/>
      <c r="F30" s="740"/>
      <c r="G30" s="740"/>
    </row>
    <row r="31" spans="1:7" x14ac:dyDescent="0.2">
      <c r="A31" s="149"/>
      <c r="B31" s="149"/>
      <c r="C31" s="149"/>
      <c r="D31" s="149"/>
      <c r="E31" s="149"/>
      <c r="F31" s="740"/>
      <c r="G31" s="740"/>
    </row>
    <row r="32" spans="1:7" x14ac:dyDescent="0.2">
      <c r="A32" s="149"/>
      <c r="B32" s="149"/>
      <c r="C32" s="149"/>
      <c r="D32" s="149"/>
      <c r="E32" s="149"/>
      <c r="F32" s="740"/>
      <c r="G32" s="740"/>
    </row>
    <row r="33" spans="1:7" x14ac:dyDescent="0.2">
      <c r="A33" s="149"/>
      <c r="B33" s="149"/>
      <c r="C33" s="149"/>
      <c r="D33" s="149"/>
      <c r="E33" s="149"/>
      <c r="F33" s="740"/>
      <c r="G33" s="740"/>
    </row>
    <row r="34" spans="1:7" x14ac:dyDescent="0.2">
      <c r="A34" s="153"/>
      <c r="B34" s="153"/>
      <c r="C34" s="153"/>
      <c r="D34" s="153"/>
      <c r="E34" s="153"/>
      <c r="F34" s="741"/>
      <c r="G34" s="741"/>
    </row>
    <row r="35" spans="1:7" ht="15.75" x14ac:dyDescent="0.2">
      <c r="A35" s="856" t="s">
        <v>484</v>
      </c>
      <c r="B35" s="536"/>
      <c r="C35" s="536"/>
      <c r="D35" s="536">
        <f>SUM(D10:D29)</f>
        <v>0</v>
      </c>
      <c r="E35" s="536">
        <f t="shared" ref="E35:F35" si="1">SUM(E10:E29)</f>
        <v>0</v>
      </c>
      <c r="F35" s="536">
        <f t="shared" si="1"/>
        <v>0</v>
      </c>
      <c r="G35" s="537" t="e">
        <f>F35/E35*100</f>
        <v>#DIV/0!</v>
      </c>
    </row>
    <row r="37" spans="1:7" x14ac:dyDescent="0.2">
      <c r="A37" s="727" t="s">
        <v>905</v>
      </c>
    </row>
  </sheetData>
  <mergeCells count="7">
    <mergeCell ref="A3:G3"/>
    <mergeCell ref="A7:A8"/>
    <mergeCell ref="B7:B8"/>
    <mergeCell ref="C7:C8"/>
    <mergeCell ref="D7:D8"/>
    <mergeCell ref="E7:E8"/>
    <mergeCell ref="F7:G7"/>
  </mergeCells>
  <printOptions horizontalCentered="1"/>
  <pageMargins left="0.47244094488188981" right="0.47244094488188981" top="0.74803149606299213" bottom="0.74803149606299213" header="0.31496062992125984" footer="0.31496062992125984"/>
  <pageSetup paperSize="9" scale="80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706AF-F644-4788-AC8B-987393FC8A25}">
  <sheetPr codeName="Sheet77">
    <tabColor rgb="FF92D050"/>
    <pageSetUpPr fitToPage="1"/>
  </sheetPr>
  <dimension ref="A1:O41"/>
  <sheetViews>
    <sheetView zoomScale="70" zoomScaleNormal="70" workbookViewId="0">
      <pane xSplit="1" ySplit="11" topLeftCell="B12" activePane="bottomRight" state="frozen"/>
      <selection activeCell="A4" sqref="A4:Y5"/>
      <selection pane="topRight" activeCell="A4" sqref="A4:Y5"/>
      <selection pane="bottomLeft" activeCell="A4" sqref="A4:Y5"/>
      <selection pane="bottomRight" activeCell="J27" sqref="J27"/>
    </sheetView>
  </sheetViews>
  <sheetFormatPr defaultColWidth="8.85546875" defaultRowHeight="15" x14ac:dyDescent="0.2"/>
  <cols>
    <col min="1" max="1" width="5.7109375" style="70" customWidth="1"/>
    <col min="2" max="3" width="22.7109375" style="70" customWidth="1"/>
    <col min="4" max="4" width="17.140625" style="70" bestFit="1" customWidth="1"/>
    <col min="5" max="5" width="14.85546875" style="70" customWidth="1"/>
    <col min="6" max="6" width="27.5703125" style="70" customWidth="1"/>
    <col min="7" max="7" width="21.42578125" style="70" customWidth="1"/>
    <col min="8" max="8" width="19" style="70" customWidth="1"/>
    <col min="9" max="9" width="18.28515625" style="70" customWidth="1"/>
    <col min="10" max="10" width="15.140625" style="70" customWidth="1"/>
    <col min="11" max="11" width="18.5703125" style="70" customWidth="1"/>
    <col min="12" max="12" width="22.7109375" style="70" customWidth="1"/>
    <col min="13" max="13" width="17" style="70" customWidth="1"/>
    <col min="14" max="14" width="19.7109375" style="70" customWidth="1"/>
    <col min="15" max="15" width="26.7109375" style="70" customWidth="1"/>
    <col min="16" max="255" width="8.85546875" style="330"/>
    <col min="256" max="256" width="5.7109375" style="330" customWidth="1"/>
    <col min="257" max="258" width="22.7109375" style="330" customWidth="1"/>
    <col min="259" max="259" width="16.42578125" style="330" customWidth="1"/>
    <col min="260" max="260" width="14.85546875" style="330" customWidth="1"/>
    <col min="261" max="261" width="15.28515625" style="330" customWidth="1"/>
    <col min="262" max="262" width="13.5703125" style="330" customWidth="1"/>
    <col min="263" max="263" width="15.140625" style="330" customWidth="1"/>
    <col min="264" max="264" width="13.5703125" style="330" customWidth="1"/>
    <col min="265" max="265" width="15.140625" style="330" customWidth="1"/>
    <col min="266" max="266" width="18.5703125" style="330" customWidth="1"/>
    <col min="267" max="267" width="22.7109375" style="330" customWidth="1"/>
    <col min="268" max="268" width="17" style="330" customWidth="1"/>
    <col min="269" max="269" width="19.7109375" style="330" customWidth="1"/>
    <col min="270" max="270" width="15.28515625" style="330" customWidth="1"/>
    <col min="271" max="271" width="20.7109375" style="330" customWidth="1"/>
    <col min="272" max="511" width="8.85546875" style="330"/>
    <col min="512" max="512" width="5.7109375" style="330" customWidth="1"/>
    <col min="513" max="514" width="22.7109375" style="330" customWidth="1"/>
    <col min="515" max="515" width="16.42578125" style="330" customWidth="1"/>
    <col min="516" max="516" width="14.85546875" style="330" customWidth="1"/>
    <col min="517" max="517" width="15.28515625" style="330" customWidth="1"/>
    <col min="518" max="518" width="13.5703125" style="330" customWidth="1"/>
    <col min="519" max="519" width="15.140625" style="330" customWidth="1"/>
    <col min="520" max="520" width="13.5703125" style="330" customWidth="1"/>
    <col min="521" max="521" width="15.140625" style="330" customWidth="1"/>
    <col min="522" max="522" width="18.5703125" style="330" customWidth="1"/>
    <col min="523" max="523" width="22.7109375" style="330" customWidth="1"/>
    <col min="524" max="524" width="17" style="330" customWidth="1"/>
    <col min="525" max="525" width="19.7109375" style="330" customWidth="1"/>
    <col min="526" max="526" width="15.28515625" style="330" customWidth="1"/>
    <col min="527" max="527" width="20.7109375" style="330" customWidth="1"/>
    <col min="528" max="767" width="8.85546875" style="330"/>
    <col min="768" max="768" width="5.7109375" style="330" customWidth="1"/>
    <col min="769" max="770" width="22.7109375" style="330" customWidth="1"/>
    <col min="771" max="771" width="16.42578125" style="330" customWidth="1"/>
    <col min="772" max="772" width="14.85546875" style="330" customWidth="1"/>
    <col min="773" max="773" width="15.28515625" style="330" customWidth="1"/>
    <col min="774" max="774" width="13.5703125" style="330" customWidth="1"/>
    <col min="775" max="775" width="15.140625" style="330" customWidth="1"/>
    <col min="776" max="776" width="13.5703125" style="330" customWidth="1"/>
    <col min="777" max="777" width="15.140625" style="330" customWidth="1"/>
    <col min="778" max="778" width="18.5703125" style="330" customWidth="1"/>
    <col min="779" max="779" width="22.7109375" style="330" customWidth="1"/>
    <col min="780" max="780" width="17" style="330" customWidth="1"/>
    <col min="781" max="781" width="19.7109375" style="330" customWidth="1"/>
    <col min="782" max="782" width="15.28515625" style="330" customWidth="1"/>
    <col min="783" max="783" width="20.7109375" style="330" customWidth="1"/>
    <col min="784" max="1023" width="8.85546875" style="330"/>
    <col min="1024" max="1024" width="5.7109375" style="330" customWidth="1"/>
    <col min="1025" max="1026" width="22.7109375" style="330" customWidth="1"/>
    <col min="1027" max="1027" width="16.42578125" style="330" customWidth="1"/>
    <col min="1028" max="1028" width="14.85546875" style="330" customWidth="1"/>
    <col min="1029" max="1029" width="15.28515625" style="330" customWidth="1"/>
    <col min="1030" max="1030" width="13.5703125" style="330" customWidth="1"/>
    <col min="1031" max="1031" width="15.140625" style="330" customWidth="1"/>
    <col min="1032" max="1032" width="13.5703125" style="330" customWidth="1"/>
    <col min="1033" max="1033" width="15.140625" style="330" customWidth="1"/>
    <col min="1034" max="1034" width="18.5703125" style="330" customWidth="1"/>
    <col min="1035" max="1035" width="22.7109375" style="330" customWidth="1"/>
    <col min="1036" max="1036" width="17" style="330" customWidth="1"/>
    <col min="1037" max="1037" width="19.7109375" style="330" customWidth="1"/>
    <col min="1038" max="1038" width="15.28515625" style="330" customWidth="1"/>
    <col min="1039" max="1039" width="20.7109375" style="330" customWidth="1"/>
    <col min="1040" max="1279" width="8.85546875" style="330"/>
    <col min="1280" max="1280" width="5.7109375" style="330" customWidth="1"/>
    <col min="1281" max="1282" width="22.7109375" style="330" customWidth="1"/>
    <col min="1283" max="1283" width="16.42578125" style="330" customWidth="1"/>
    <col min="1284" max="1284" width="14.85546875" style="330" customWidth="1"/>
    <col min="1285" max="1285" width="15.28515625" style="330" customWidth="1"/>
    <col min="1286" max="1286" width="13.5703125" style="330" customWidth="1"/>
    <col min="1287" max="1287" width="15.140625" style="330" customWidth="1"/>
    <col min="1288" max="1288" width="13.5703125" style="330" customWidth="1"/>
    <col min="1289" max="1289" width="15.140625" style="330" customWidth="1"/>
    <col min="1290" max="1290" width="18.5703125" style="330" customWidth="1"/>
    <col min="1291" max="1291" width="22.7109375" style="330" customWidth="1"/>
    <col min="1292" max="1292" width="17" style="330" customWidth="1"/>
    <col min="1293" max="1293" width="19.7109375" style="330" customWidth="1"/>
    <col min="1294" max="1294" width="15.28515625" style="330" customWidth="1"/>
    <col min="1295" max="1295" width="20.7109375" style="330" customWidth="1"/>
    <col min="1296" max="1535" width="8.85546875" style="330"/>
    <col min="1536" max="1536" width="5.7109375" style="330" customWidth="1"/>
    <col min="1537" max="1538" width="22.7109375" style="330" customWidth="1"/>
    <col min="1539" max="1539" width="16.42578125" style="330" customWidth="1"/>
    <col min="1540" max="1540" width="14.85546875" style="330" customWidth="1"/>
    <col min="1541" max="1541" width="15.28515625" style="330" customWidth="1"/>
    <col min="1542" max="1542" width="13.5703125" style="330" customWidth="1"/>
    <col min="1543" max="1543" width="15.140625" style="330" customWidth="1"/>
    <col min="1544" max="1544" width="13.5703125" style="330" customWidth="1"/>
    <col min="1545" max="1545" width="15.140625" style="330" customWidth="1"/>
    <col min="1546" max="1546" width="18.5703125" style="330" customWidth="1"/>
    <col min="1547" max="1547" width="22.7109375" style="330" customWidth="1"/>
    <col min="1548" max="1548" width="17" style="330" customWidth="1"/>
    <col min="1549" max="1549" width="19.7109375" style="330" customWidth="1"/>
    <col min="1550" max="1550" width="15.28515625" style="330" customWidth="1"/>
    <col min="1551" max="1551" width="20.7109375" style="330" customWidth="1"/>
    <col min="1552" max="1791" width="8.85546875" style="330"/>
    <col min="1792" max="1792" width="5.7109375" style="330" customWidth="1"/>
    <col min="1793" max="1794" width="22.7109375" style="330" customWidth="1"/>
    <col min="1795" max="1795" width="16.42578125" style="330" customWidth="1"/>
    <col min="1796" max="1796" width="14.85546875" style="330" customWidth="1"/>
    <col min="1797" max="1797" width="15.28515625" style="330" customWidth="1"/>
    <col min="1798" max="1798" width="13.5703125" style="330" customWidth="1"/>
    <col min="1799" max="1799" width="15.140625" style="330" customWidth="1"/>
    <col min="1800" max="1800" width="13.5703125" style="330" customWidth="1"/>
    <col min="1801" max="1801" width="15.140625" style="330" customWidth="1"/>
    <col min="1802" max="1802" width="18.5703125" style="330" customWidth="1"/>
    <col min="1803" max="1803" width="22.7109375" style="330" customWidth="1"/>
    <col min="1804" max="1804" width="17" style="330" customWidth="1"/>
    <col min="1805" max="1805" width="19.7109375" style="330" customWidth="1"/>
    <col min="1806" max="1806" width="15.28515625" style="330" customWidth="1"/>
    <col min="1807" max="1807" width="20.7109375" style="330" customWidth="1"/>
    <col min="1808" max="2047" width="8.85546875" style="330"/>
    <col min="2048" max="2048" width="5.7109375" style="330" customWidth="1"/>
    <col min="2049" max="2050" width="22.7109375" style="330" customWidth="1"/>
    <col min="2051" max="2051" width="16.42578125" style="330" customWidth="1"/>
    <col min="2052" max="2052" width="14.85546875" style="330" customWidth="1"/>
    <col min="2053" max="2053" width="15.28515625" style="330" customWidth="1"/>
    <col min="2054" max="2054" width="13.5703125" style="330" customWidth="1"/>
    <col min="2055" max="2055" width="15.140625" style="330" customWidth="1"/>
    <col min="2056" max="2056" width="13.5703125" style="330" customWidth="1"/>
    <col min="2057" max="2057" width="15.140625" style="330" customWidth="1"/>
    <col min="2058" max="2058" width="18.5703125" style="330" customWidth="1"/>
    <col min="2059" max="2059" width="22.7109375" style="330" customWidth="1"/>
    <col min="2060" max="2060" width="17" style="330" customWidth="1"/>
    <col min="2061" max="2061" width="19.7109375" style="330" customWidth="1"/>
    <col min="2062" max="2062" width="15.28515625" style="330" customWidth="1"/>
    <col min="2063" max="2063" width="20.7109375" style="330" customWidth="1"/>
    <col min="2064" max="2303" width="8.85546875" style="330"/>
    <col min="2304" max="2304" width="5.7109375" style="330" customWidth="1"/>
    <col min="2305" max="2306" width="22.7109375" style="330" customWidth="1"/>
    <col min="2307" max="2307" width="16.42578125" style="330" customWidth="1"/>
    <col min="2308" max="2308" width="14.85546875" style="330" customWidth="1"/>
    <col min="2309" max="2309" width="15.28515625" style="330" customWidth="1"/>
    <col min="2310" max="2310" width="13.5703125" style="330" customWidth="1"/>
    <col min="2311" max="2311" width="15.140625" style="330" customWidth="1"/>
    <col min="2312" max="2312" width="13.5703125" style="330" customWidth="1"/>
    <col min="2313" max="2313" width="15.140625" style="330" customWidth="1"/>
    <col min="2314" max="2314" width="18.5703125" style="330" customWidth="1"/>
    <col min="2315" max="2315" width="22.7109375" style="330" customWidth="1"/>
    <col min="2316" max="2316" width="17" style="330" customWidth="1"/>
    <col min="2317" max="2317" width="19.7109375" style="330" customWidth="1"/>
    <col min="2318" max="2318" width="15.28515625" style="330" customWidth="1"/>
    <col min="2319" max="2319" width="20.7109375" style="330" customWidth="1"/>
    <col min="2320" max="2559" width="8.85546875" style="330"/>
    <col min="2560" max="2560" width="5.7109375" style="330" customWidth="1"/>
    <col min="2561" max="2562" width="22.7109375" style="330" customWidth="1"/>
    <col min="2563" max="2563" width="16.42578125" style="330" customWidth="1"/>
    <col min="2564" max="2564" width="14.85546875" style="330" customWidth="1"/>
    <col min="2565" max="2565" width="15.28515625" style="330" customWidth="1"/>
    <col min="2566" max="2566" width="13.5703125" style="330" customWidth="1"/>
    <col min="2567" max="2567" width="15.140625" style="330" customWidth="1"/>
    <col min="2568" max="2568" width="13.5703125" style="330" customWidth="1"/>
    <col min="2569" max="2569" width="15.140625" style="330" customWidth="1"/>
    <col min="2570" max="2570" width="18.5703125" style="330" customWidth="1"/>
    <col min="2571" max="2571" width="22.7109375" style="330" customWidth="1"/>
    <col min="2572" max="2572" width="17" style="330" customWidth="1"/>
    <col min="2573" max="2573" width="19.7109375" style="330" customWidth="1"/>
    <col min="2574" max="2574" width="15.28515625" style="330" customWidth="1"/>
    <col min="2575" max="2575" width="20.7109375" style="330" customWidth="1"/>
    <col min="2576" max="2815" width="8.85546875" style="330"/>
    <col min="2816" max="2816" width="5.7109375" style="330" customWidth="1"/>
    <col min="2817" max="2818" width="22.7109375" style="330" customWidth="1"/>
    <col min="2819" max="2819" width="16.42578125" style="330" customWidth="1"/>
    <col min="2820" max="2820" width="14.85546875" style="330" customWidth="1"/>
    <col min="2821" max="2821" width="15.28515625" style="330" customWidth="1"/>
    <col min="2822" max="2822" width="13.5703125" style="330" customWidth="1"/>
    <col min="2823" max="2823" width="15.140625" style="330" customWidth="1"/>
    <col min="2824" max="2824" width="13.5703125" style="330" customWidth="1"/>
    <col min="2825" max="2825" width="15.140625" style="330" customWidth="1"/>
    <col min="2826" max="2826" width="18.5703125" style="330" customWidth="1"/>
    <col min="2827" max="2827" width="22.7109375" style="330" customWidth="1"/>
    <col min="2828" max="2828" width="17" style="330" customWidth="1"/>
    <col min="2829" max="2829" width="19.7109375" style="330" customWidth="1"/>
    <col min="2830" max="2830" width="15.28515625" style="330" customWidth="1"/>
    <col min="2831" max="2831" width="20.7109375" style="330" customWidth="1"/>
    <col min="2832" max="3071" width="8.85546875" style="330"/>
    <col min="3072" max="3072" width="5.7109375" style="330" customWidth="1"/>
    <col min="3073" max="3074" width="22.7109375" style="330" customWidth="1"/>
    <col min="3075" max="3075" width="16.42578125" style="330" customWidth="1"/>
    <col min="3076" max="3076" width="14.85546875" style="330" customWidth="1"/>
    <col min="3077" max="3077" width="15.28515625" style="330" customWidth="1"/>
    <col min="3078" max="3078" width="13.5703125" style="330" customWidth="1"/>
    <col min="3079" max="3079" width="15.140625" style="330" customWidth="1"/>
    <col min="3080" max="3080" width="13.5703125" style="330" customWidth="1"/>
    <col min="3081" max="3081" width="15.140625" style="330" customWidth="1"/>
    <col min="3082" max="3082" width="18.5703125" style="330" customWidth="1"/>
    <col min="3083" max="3083" width="22.7109375" style="330" customWidth="1"/>
    <col min="3084" max="3084" width="17" style="330" customWidth="1"/>
    <col min="3085" max="3085" width="19.7109375" style="330" customWidth="1"/>
    <col min="3086" max="3086" width="15.28515625" style="330" customWidth="1"/>
    <col min="3087" max="3087" width="20.7109375" style="330" customWidth="1"/>
    <col min="3088" max="3327" width="8.85546875" style="330"/>
    <col min="3328" max="3328" width="5.7109375" style="330" customWidth="1"/>
    <col min="3329" max="3330" width="22.7109375" style="330" customWidth="1"/>
    <col min="3331" max="3331" width="16.42578125" style="330" customWidth="1"/>
    <col min="3332" max="3332" width="14.85546875" style="330" customWidth="1"/>
    <col min="3333" max="3333" width="15.28515625" style="330" customWidth="1"/>
    <col min="3334" max="3334" width="13.5703125" style="330" customWidth="1"/>
    <col min="3335" max="3335" width="15.140625" style="330" customWidth="1"/>
    <col min="3336" max="3336" width="13.5703125" style="330" customWidth="1"/>
    <col min="3337" max="3337" width="15.140625" style="330" customWidth="1"/>
    <col min="3338" max="3338" width="18.5703125" style="330" customWidth="1"/>
    <col min="3339" max="3339" width="22.7109375" style="330" customWidth="1"/>
    <col min="3340" max="3340" width="17" style="330" customWidth="1"/>
    <col min="3341" max="3341" width="19.7109375" style="330" customWidth="1"/>
    <col min="3342" max="3342" width="15.28515625" style="330" customWidth="1"/>
    <col min="3343" max="3343" width="20.7109375" style="330" customWidth="1"/>
    <col min="3344" max="3583" width="8.85546875" style="330"/>
    <col min="3584" max="3584" width="5.7109375" style="330" customWidth="1"/>
    <col min="3585" max="3586" width="22.7109375" style="330" customWidth="1"/>
    <col min="3587" max="3587" width="16.42578125" style="330" customWidth="1"/>
    <col min="3588" max="3588" width="14.85546875" style="330" customWidth="1"/>
    <col min="3589" max="3589" width="15.28515625" style="330" customWidth="1"/>
    <col min="3590" max="3590" width="13.5703125" style="330" customWidth="1"/>
    <col min="3591" max="3591" width="15.140625" style="330" customWidth="1"/>
    <col min="3592" max="3592" width="13.5703125" style="330" customWidth="1"/>
    <col min="3593" max="3593" width="15.140625" style="330" customWidth="1"/>
    <col min="3594" max="3594" width="18.5703125" style="330" customWidth="1"/>
    <col min="3595" max="3595" width="22.7109375" style="330" customWidth="1"/>
    <col min="3596" max="3596" width="17" style="330" customWidth="1"/>
    <col min="3597" max="3597" width="19.7109375" style="330" customWidth="1"/>
    <col min="3598" max="3598" width="15.28515625" style="330" customWidth="1"/>
    <col min="3599" max="3599" width="20.7109375" style="330" customWidth="1"/>
    <col min="3600" max="3839" width="8.85546875" style="330"/>
    <col min="3840" max="3840" width="5.7109375" style="330" customWidth="1"/>
    <col min="3841" max="3842" width="22.7109375" style="330" customWidth="1"/>
    <col min="3843" max="3843" width="16.42578125" style="330" customWidth="1"/>
    <col min="3844" max="3844" width="14.85546875" style="330" customWidth="1"/>
    <col min="3845" max="3845" width="15.28515625" style="330" customWidth="1"/>
    <col min="3846" max="3846" width="13.5703125" style="330" customWidth="1"/>
    <col min="3847" max="3847" width="15.140625" style="330" customWidth="1"/>
    <col min="3848" max="3848" width="13.5703125" style="330" customWidth="1"/>
    <col min="3849" max="3849" width="15.140625" style="330" customWidth="1"/>
    <col min="3850" max="3850" width="18.5703125" style="330" customWidth="1"/>
    <col min="3851" max="3851" width="22.7109375" style="330" customWidth="1"/>
    <col min="3852" max="3852" width="17" style="330" customWidth="1"/>
    <col min="3853" max="3853" width="19.7109375" style="330" customWidth="1"/>
    <col min="3854" max="3854" width="15.28515625" style="330" customWidth="1"/>
    <col min="3855" max="3855" width="20.7109375" style="330" customWidth="1"/>
    <col min="3856" max="4095" width="8.85546875" style="330"/>
    <col min="4096" max="4096" width="5.7109375" style="330" customWidth="1"/>
    <col min="4097" max="4098" width="22.7109375" style="330" customWidth="1"/>
    <col min="4099" max="4099" width="16.42578125" style="330" customWidth="1"/>
    <col min="4100" max="4100" width="14.85546875" style="330" customWidth="1"/>
    <col min="4101" max="4101" width="15.28515625" style="330" customWidth="1"/>
    <col min="4102" max="4102" width="13.5703125" style="330" customWidth="1"/>
    <col min="4103" max="4103" width="15.140625" style="330" customWidth="1"/>
    <col min="4104" max="4104" width="13.5703125" style="330" customWidth="1"/>
    <col min="4105" max="4105" width="15.140625" style="330" customWidth="1"/>
    <col min="4106" max="4106" width="18.5703125" style="330" customWidth="1"/>
    <col min="4107" max="4107" width="22.7109375" style="330" customWidth="1"/>
    <col min="4108" max="4108" width="17" style="330" customWidth="1"/>
    <col min="4109" max="4109" width="19.7109375" style="330" customWidth="1"/>
    <col min="4110" max="4110" width="15.28515625" style="330" customWidth="1"/>
    <col min="4111" max="4111" width="20.7109375" style="330" customWidth="1"/>
    <col min="4112" max="4351" width="8.85546875" style="330"/>
    <col min="4352" max="4352" width="5.7109375" style="330" customWidth="1"/>
    <col min="4353" max="4354" width="22.7109375" style="330" customWidth="1"/>
    <col min="4355" max="4355" width="16.42578125" style="330" customWidth="1"/>
    <col min="4356" max="4356" width="14.85546875" style="330" customWidth="1"/>
    <col min="4357" max="4357" width="15.28515625" style="330" customWidth="1"/>
    <col min="4358" max="4358" width="13.5703125" style="330" customWidth="1"/>
    <col min="4359" max="4359" width="15.140625" style="330" customWidth="1"/>
    <col min="4360" max="4360" width="13.5703125" style="330" customWidth="1"/>
    <col min="4361" max="4361" width="15.140625" style="330" customWidth="1"/>
    <col min="4362" max="4362" width="18.5703125" style="330" customWidth="1"/>
    <col min="4363" max="4363" width="22.7109375" style="330" customWidth="1"/>
    <col min="4364" max="4364" width="17" style="330" customWidth="1"/>
    <col min="4365" max="4365" width="19.7109375" style="330" customWidth="1"/>
    <col min="4366" max="4366" width="15.28515625" style="330" customWidth="1"/>
    <col min="4367" max="4367" width="20.7109375" style="330" customWidth="1"/>
    <col min="4368" max="4607" width="8.85546875" style="330"/>
    <col min="4608" max="4608" width="5.7109375" style="330" customWidth="1"/>
    <col min="4609" max="4610" width="22.7109375" style="330" customWidth="1"/>
    <col min="4611" max="4611" width="16.42578125" style="330" customWidth="1"/>
    <col min="4612" max="4612" width="14.85546875" style="330" customWidth="1"/>
    <col min="4613" max="4613" width="15.28515625" style="330" customWidth="1"/>
    <col min="4614" max="4614" width="13.5703125" style="330" customWidth="1"/>
    <col min="4615" max="4615" width="15.140625" style="330" customWidth="1"/>
    <col min="4616" max="4616" width="13.5703125" style="330" customWidth="1"/>
    <col min="4617" max="4617" width="15.140625" style="330" customWidth="1"/>
    <col min="4618" max="4618" width="18.5703125" style="330" customWidth="1"/>
    <col min="4619" max="4619" width="22.7109375" style="330" customWidth="1"/>
    <col min="4620" max="4620" width="17" style="330" customWidth="1"/>
    <col min="4621" max="4621" width="19.7109375" style="330" customWidth="1"/>
    <col min="4622" max="4622" width="15.28515625" style="330" customWidth="1"/>
    <col min="4623" max="4623" width="20.7109375" style="330" customWidth="1"/>
    <col min="4624" max="4863" width="8.85546875" style="330"/>
    <col min="4864" max="4864" width="5.7109375" style="330" customWidth="1"/>
    <col min="4865" max="4866" width="22.7109375" style="330" customWidth="1"/>
    <col min="4867" max="4867" width="16.42578125" style="330" customWidth="1"/>
    <col min="4868" max="4868" width="14.85546875" style="330" customWidth="1"/>
    <col min="4869" max="4869" width="15.28515625" style="330" customWidth="1"/>
    <col min="4870" max="4870" width="13.5703125" style="330" customWidth="1"/>
    <col min="4871" max="4871" width="15.140625" style="330" customWidth="1"/>
    <col min="4872" max="4872" width="13.5703125" style="330" customWidth="1"/>
    <col min="4873" max="4873" width="15.140625" style="330" customWidth="1"/>
    <col min="4874" max="4874" width="18.5703125" style="330" customWidth="1"/>
    <col min="4875" max="4875" width="22.7109375" style="330" customWidth="1"/>
    <col min="4876" max="4876" width="17" style="330" customWidth="1"/>
    <col min="4877" max="4877" width="19.7109375" style="330" customWidth="1"/>
    <col min="4878" max="4878" width="15.28515625" style="330" customWidth="1"/>
    <col min="4879" max="4879" width="20.7109375" style="330" customWidth="1"/>
    <col min="4880" max="5119" width="8.85546875" style="330"/>
    <col min="5120" max="5120" width="5.7109375" style="330" customWidth="1"/>
    <col min="5121" max="5122" width="22.7109375" style="330" customWidth="1"/>
    <col min="5123" max="5123" width="16.42578125" style="330" customWidth="1"/>
    <col min="5124" max="5124" width="14.85546875" style="330" customWidth="1"/>
    <col min="5125" max="5125" width="15.28515625" style="330" customWidth="1"/>
    <col min="5126" max="5126" width="13.5703125" style="330" customWidth="1"/>
    <col min="5127" max="5127" width="15.140625" style="330" customWidth="1"/>
    <col min="5128" max="5128" width="13.5703125" style="330" customWidth="1"/>
    <col min="5129" max="5129" width="15.140625" style="330" customWidth="1"/>
    <col min="5130" max="5130" width="18.5703125" style="330" customWidth="1"/>
    <col min="5131" max="5131" width="22.7109375" style="330" customWidth="1"/>
    <col min="5132" max="5132" width="17" style="330" customWidth="1"/>
    <col min="5133" max="5133" width="19.7109375" style="330" customWidth="1"/>
    <col min="5134" max="5134" width="15.28515625" style="330" customWidth="1"/>
    <col min="5135" max="5135" width="20.7109375" style="330" customWidth="1"/>
    <col min="5136" max="5375" width="8.85546875" style="330"/>
    <col min="5376" max="5376" width="5.7109375" style="330" customWidth="1"/>
    <col min="5377" max="5378" width="22.7109375" style="330" customWidth="1"/>
    <col min="5379" max="5379" width="16.42578125" style="330" customWidth="1"/>
    <col min="5380" max="5380" width="14.85546875" style="330" customWidth="1"/>
    <col min="5381" max="5381" width="15.28515625" style="330" customWidth="1"/>
    <col min="5382" max="5382" width="13.5703125" style="330" customWidth="1"/>
    <col min="5383" max="5383" width="15.140625" style="330" customWidth="1"/>
    <col min="5384" max="5384" width="13.5703125" style="330" customWidth="1"/>
    <col min="5385" max="5385" width="15.140625" style="330" customWidth="1"/>
    <col min="5386" max="5386" width="18.5703125" style="330" customWidth="1"/>
    <col min="5387" max="5387" width="22.7109375" style="330" customWidth="1"/>
    <col min="5388" max="5388" width="17" style="330" customWidth="1"/>
    <col min="5389" max="5389" width="19.7109375" style="330" customWidth="1"/>
    <col min="5390" max="5390" width="15.28515625" style="330" customWidth="1"/>
    <col min="5391" max="5391" width="20.7109375" style="330" customWidth="1"/>
    <col min="5392" max="5631" width="8.85546875" style="330"/>
    <col min="5632" max="5632" width="5.7109375" style="330" customWidth="1"/>
    <col min="5633" max="5634" width="22.7109375" style="330" customWidth="1"/>
    <col min="5635" max="5635" width="16.42578125" style="330" customWidth="1"/>
    <col min="5636" max="5636" width="14.85546875" style="330" customWidth="1"/>
    <col min="5637" max="5637" width="15.28515625" style="330" customWidth="1"/>
    <col min="5638" max="5638" width="13.5703125" style="330" customWidth="1"/>
    <col min="5639" max="5639" width="15.140625" style="330" customWidth="1"/>
    <col min="5640" max="5640" width="13.5703125" style="330" customWidth="1"/>
    <col min="5641" max="5641" width="15.140625" style="330" customWidth="1"/>
    <col min="5642" max="5642" width="18.5703125" style="330" customWidth="1"/>
    <col min="5643" max="5643" width="22.7109375" style="330" customWidth="1"/>
    <col min="5644" max="5644" width="17" style="330" customWidth="1"/>
    <col min="5645" max="5645" width="19.7109375" style="330" customWidth="1"/>
    <col min="5646" max="5646" width="15.28515625" style="330" customWidth="1"/>
    <col min="5647" max="5647" width="20.7109375" style="330" customWidth="1"/>
    <col min="5648" max="5887" width="8.85546875" style="330"/>
    <col min="5888" max="5888" width="5.7109375" style="330" customWidth="1"/>
    <col min="5889" max="5890" width="22.7109375" style="330" customWidth="1"/>
    <col min="5891" max="5891" width="16.42578125" style="330" customWidth="1"/>
    <col min="5892" max="5892" width="14.85546875" style="330" customWidth="1"/>
    <col min="5893" max="5893" width="15.28515625" style="330" customWidth="1"/>
    <col min="5894" max="5894" width="13.5703125" style="330" customWidth="1"/>
    <col min="5895" max="5895" width="15.140625" style="330" customWidth="1"/>
    <col min="5896" max="5896" width="13.5703125" style="330" customWidth="1"/>
    <col min="5897" max="5897" width="15.140625" style="330" customWidth="1"/>
    <col min="5898" max="5898" width="18.5703125" style="330" customWidth="1"/>
    <col min="5899" max="5899" width="22.7109375" style="330" customWidth="1"/>
    <col min="5900" max="5900" width="17" style="330" customWidth="1"/>
    <col min="5901" max="5901" width="19.7109375" style="330" customWidth="1"/>
    <col min="5902" max="5902" width="15.28515625" style="330" customWidth="1"/>
    <col min="5903" max="5903" width="20.7109375" style="330" customWidth="1"/>
    <col min="5904" max="6143" width="8.85546875" style="330"/>
    <col min="6144" max="6144" width="5.7109375" style="330" customWidth="1"/>
    <col min="6145" max="6146" width="22.7109375" style="330" customWidth="1"/>
    <col min="6147" max="6147" width="16.42578125" style="330" customWidth="1"/>
    <col min="6148" max="6148" width="14.85546875" style="330" customWidth="1"/>
    <col min="6149" max="6149" width="15.28515625" style="330" customWidth="1"/>
    <col min="6150" max="6150" width="13.5703125" style="330" customWidth="1"/>
    <col min="6151" max="6151" width="15.140625" style="330" customWidth="1"/>
    <col min="6152" max="6152" width="13.5703125" style="330" customWidth="1"/>
    <col min="6153" max="6153" width="15.140625" style="330" customWidth="1"/>
    <col min="6154" max="6154" width="18.5703125" style="330" customWidth="1"/>
    <col min="6155" max="6155" width="22.7109375" style="330" customWidth="1"/>
    <col min="6156" max="6156" width="17" style="330" customWidth="1"/>
    <col min="6157" max="6157" width="19.7109375" style="330" customWidth="1"/>
    <col min="6158" max="6158" width="15.28515625" style="330" customWidth="1"/>
    <col min="6159" max="6159" width="20.7109375" style="330" customWidth="1"/>
    <col min="6160" max="6399" width="8.85546875" style="330"/>
    <col min="6400" max="6400" width="5.7109375" style="330" customWidth="1"/>
    <col min="6401" max="6402" width="22.7109375" style="330" customWidth="1"/>
    <col min="6403" max="6403" width="16.42578125" style="330" customWidth="1"/>
    <col min="6404" max="6404" width="14.85546875" style="330" customWidth="1"/>
    <col min="6405" max="6405" width="15.28515625" style="330" customWidth="1"/>
    <col min="6406" max="6406" width="13.5703125" style="330" customWidth="1"/>
    <col min="6407" max="6407" width="15.140625" style="330" customWidth="1"/>
    <col min="6408" max="6408" width="13.5703125" style="330" customWidth="1"/>
    <col min="6409" max="6409" width="15.140625" style="330" customWidth="1"/>
    <col min="6410" max="6410" width="18.5703125" style="330" customWidth="1"/>
    <col min="6411" max="6411" width="22.7109375" style="330" customWidth="1"/>
    <col min="6412" max="6412" width="17" style="330" customWidth="1"/>
    <col min="6413" max="6413" width="19.7109375" style="330" customWidth="1"/>
    <col min="6414" max="6414" width="15.28515625" style="330" customWidth="1"/>
    <col min="6415" max="6415" width="20.7109375" style="330" customWidth="1"/>
    <col min="6416" max="6655" width="8.85546875" style="330"/>
    <col min="6656" max="6656" width="5.7109375" style="330" customWidth="1"/>
    <col min="6657" max="6658" width="22.7109375" style="330" customWidth="1"/>
    <col min="6659" max="6659" width="16.42578125" style="330" customWidth="1"/>
    <col min="6660" max="6660" width="14.85546875" style="330" customWidth="1"/>
    <col min="6661" max="6661" width="15.28515625" style="330" customWidth="1"/>
    <col min="6662" max="6662" width="13.5703125" style="330" customWidth="1"/>
    <col min="6663" max="6663" width="15.140625" style="330" customWidth="1"/>
    <col min="6664" max="6664" width="13.5703125" style="330" customWidth="1"/>
    <col min="6665" max="6665" width="15.140625" style="330" customWidth="1"/>
    <col min="6666" max="6666" width="18.5703125" style="330" customWidth="1"/>
    <col min="6667" max="6667" width="22.7109375" style="330" customWidth="1"/>
    <col min="6668" max="6668" width="17" style="330" customWidth="1"/>
    <col min="6669" max="6669" width="19.7109375" style="330" customWidth="1"/>
    <col min="6670" max="6670" width="15.28515625" style="330" customWidth="1"/>
    <col min="6671" max="6671" width="20.7109375" style="330" customWidth="1"/>
    <col min="6672" max="6911" width="8.85546875" style="330"/>
    <col min="6912" max="6912" width="5.7109375" style="330" customWidth="1"/>
    <col min="6913" max="6914" width="22.7109375" style="330" customWidth="1"/>
    <col min="6915" max="6915" width="16.42578125" style="330" customWidth="1"/>
    <col min="6916" max="6916" width="14.85546875" style="330" customWidth="1"/>
    <col min="6917" max="6917" width="15.28515625" style="330" customWidth="1"/>
    <col min="6918" max="6918" width="13.5703125" style="330" customWidth="1"/>
    <col min="6919" max="6919" width="15.140625" style="330" customWidth="1"/>
    <col min="6920" max="6920" width="13.5703125" style="330" customWidth="1"/>
    <col min="6921" max="6921" width="15.140625" style="330" customWidth="1"/>
    <col min="6922" max="6922" width="18.5703125" style="330" customWidth="1"/>
    <col min="6923" max="6923" width="22.7109375" style="330" customWidth="1"/>
    <col min="6924" max="6924" width="17" style="330" customWidth="1"/>
    <col min="6925" max="6925" width="19.7109375" style="330" customWidth="1"/>
    <col min="6926" max="6926" width="15.28515625" style="330" customWidth="1"/>
    <col min="6927" max="6927" width="20.7109375" style="330" customWidth="1"/>
    <col min="6928" max="7167" width="8.85546875" style="330"/>
    <col min="7168" max="7168" width="5.7109375" style="330" customWidth="1"/>
    <col min="7169" max="7170" width="22.7109375" style="330" customWidth="1"/>
    <col min="7171" max="7171" width="16.42578125" style="330" customWidth="1"/>
    <col min="7172" max="7172" width="14.85546875" style="330" customWidth="1"/>
    <col min="7173" max="7173" width="15.28515625" style="330" customWidth="1"/>
    <col min="7174" max="7174" width="13.5703125" style="330" customWidth="1"/>
    <col min="7175" max="7175" width="15.140625" style="330" customWidth="1"/>
    <col min="7176" max="7176" width="13.5703125" style="330" customWidth="1"/>
    <col min="7177" max="7177" width="15.140625" style="330" customWidth="1"/>
    <col min="7178" max="7178" width="18.5703125" style="330" customWidth="1"/>
    <col min="7179" max="7179" width="22.7109375" style="330" customWidth="1"/>
    <col min="7180" max="7180" width="17" style="330" customWidth="1"/>
    <col min="7181" max="7181" width="19.7109375" style="330" customWidth="1"/>
    <col min="7182" max="7182" width="15.28515625" style="330" customWidth="1"/>
    <col min="7183" max="7183" width="20.7109375" style="330" customWidth="1"/>
    <col min="7184" max="7423" width="8.85546875" style="330"/>
    <col min="7424" max="7424" width="5.7109375" style="330" customWidth="1"/>
    <col min="7425" max="7426" width="22.7109375" style="330" customWidth="1"/>
    <col min="7427" max="7427" width="16.42578125" style="330" customWidth="1"/>
    <col min="7428" max="7428" width="14.85546875" style="330" customWidth="1"/>
    <col min="7429" max="7429" width="15.28515625" style="330" customWidth="1"/>
    <col min="7430" max="7430" width="13.5703125" style="330" customWidth="1"/>
    <col min="7431" max="7431" width="15.140625" style="330" customWidth="1"/>
    <col min="7432" max="7432" width="13.5703125" style="330" customWidth="1"/>
    <col min="7433" max="7433" width="15.140625" style="330" customWidth="1"/>
    <col min="7434" max="7434" width="18.5703125" style="330" customWidth="1"/>
    <col min="7435" max="7435" width="22.7109375" style="330" customWidth="1"/>
    <col min="7436" max="7436" width="17" style="330" customWidth="1"/>
    <col min="7437" max="7437" width="19.7109375" style="330" customWidth="1"/>
    <col min="7438" max="7438" width="15.28515625" style="330" customWidth="1"/>
    <col min="7439" max="7439" width="20.7109375" style="330" customWidth="1"/>
    <col min="7440" max="7679" width="8.85546875" style="330"/>
    <col min="7680" max="7680" width="5.7109375" style="330" customWidth="1"/>
    <col min="7681" max="7682" width="22.7109375" style="330" customWidth="1"/>
    <col min="7683" max="7683" width="16.42578125" style="330" customWidth="1"/>
    <col min="7684" max="7684" width="14.85546875" style="330" customWidth="1"/>
    <col min="7685" max="7685" width="15.28515625" style="330" customWidth="1"/>
    <col min="7686" max="7686" width="13.5703125" style="330" customWidth="1"/>
    <col min="7687" max="7687" width="15.140625" style="330" customWidth="1"/>
    <col min="7688" max="7688" width="13.5703125" style="330" customWidth="1"/>
    <col min="7689" max="7689" width="15.140625" style="330" customWidth="1"/>
    <col min="7690" max="7690" width="18.5703125" style="330" customWidth="1"/>
    <col min="7691" max="7691" width="22.7109375" style="330" customWidth="1"/>
    <col min="7692" max="7692" width="17" style="330" customWidth="1"/>
    <col min="7693" max="7693" width="19.7109375" style="330" customWidth="1"/>
    <col min="7694" max="7694" width="15.28515625" style="330" customWidth="1"/>
    <col min="7695" max="7695" width="20.7109375" style="330" customWidth="1"/>
    <col min="7696" max="7935" width="8.85546875" style="330"/>
    <col min="7936" max="7936" width="5.7109375" style="330" customWidth="1"/>
    <col min="7937" max="7938" width="22.7109375" style="330" customWidth="1"/>
    <col min="7939" max="7939" width="16.42578125" style="330" customWidth="1"/>
    <col min="7940" max="7940" width="14.85546875" style="330" customWidth="1"/>
    <col min="7941" max="7941" width="15.28515625" style="330" customWidth="1"/>
    <col min="7942" max="7942" width="13.5703125" style="330" customWidth="1"/>
    <col min="7943" max="7943" width="15.140625" style="330" customWidth="1"/>
    <col min="7944" max="7944" width="13.5703125" style="330" customWidth="1"/>
    <col min="7945" max="7945" width="15.140625" style="330" customWidth="1"/>
    <col min="7946" max="7946" width="18.5703125" style="330" customWidth="1"/>
    <col min="7947" max="7947" width="22.7109375" style="330" customWidth="1"/>
    <col min="7948" max="7948" width="17" style="330" customWidth="1"/>
    <col min="7949" max="7949" width="19.7109375" style="330" customWidth="1"/>
    <col min="7950" max="7950" width="15.28515625" style="330" customWidth="1"/>
    <col min="7951" max="7951" width="20.7109375" style="330" customWidth="1"/>
    <col min="7952" max="8191" width="8.85546875" style="330"/>
    <col min="8192" max="8192" width="5.7109375" style="330" customWidth="1"/>
    <col min="8193" max="8194" width="22.7109375" style="330" customWidth="1"/>
    <col min="8195" max="8195" width="16.42578125" style="330" customWidth="1"/>
    <col min="8196" max="8196" width="14.85546875" style="330" customWidth="1"/>
    <col min="8197" max="8197" width="15.28515625" style="330" customWidth="1"/>
    <col min="8198" max="8198" width="13.5703125" style="330" customWidth="1"/>
    <col min="8199" max="8199" width="15.140625" style="330" customWidth="1"/>
    <col min="8200" max="8200" width="13.5703125" style="330" customWidth="1"/>
    <col min="8201" max="8201" width="15.140625" style="330" customWidth="1"/>
    <col min="8202" max="8202" width="18.5703125" style="330" customWidth="1"/>
    <col min="8203" max="8203" width="22.7109375" style="330" customWidth="1"/>
    <col min="8204" max="8204" width="17" style="330" customWidth="1"/>
    <col min="8205" max="8205" width="19.7109375" style="330" customWidth="1"/>
    <col min="8206" max="8206" width="15.28515625" style="330" customWidth="1"/>
    <col min="8207" max="8207" width="20.7109375" style="330" customWidth="1"/>
    <col min="8208" max="8447" width="8.85546875" style="330"/>
    <col min="8448" max="8448" width="5.7109375" style="330" customWidth="1"/>
    <col min="8449" max="8450" width="22.7109375" style="330" customWidth="1"/>
    <col min="8451" max="8451" width="16.42578125" style="330" customWidth="1"/>
    <col min="8452" max="8452" width="14.85546875" style="330" customWidth="1"/>
    <col min="8453" max="8453" width="15.28515625" style="330" customWidth="1"/>
    <col min="8454" max="8454" width="13.5703125" style="330" customWidth="1"/>
    <col min="8455" max="8455" width="15.140625" style="330" customWidth="1"/>
    <col min="8456" max="8456" width="13.5703125" style="330" customWidth="1"/>
    <col min="8457" max="8457" width="15.140625" style="330" customWidth="1"/>
    <col min="8458" max="8458" width="18.5703125" style="330" customWidth="1"/>
    <col min="8459" max="8459" width="22.7109375" style="330" customWidth="1"/>
    <col min="8460" max="8460" width="17" style="330" customWidth="1"/>
    <col min="8461" max="8461" width="19.7109375" style="330" customWidth="1"/>
    <col min="8462" max="8462" width="15.28515625" style="330" customWidth="1"/>
    <col min="8463" max="8463" width="20.7109375" style="330" customWidth="1"/>
    <col min="8464" max="8703" width="8.85546875" style="330"/>
    <col min="8704" max="8704" width="5.7109375" style="330" customWidth="1"/>
    <col min="8705" max="8706" width="22.7109375" style="330" customWidth="1"/>
    <col min="8707" max="8707" width="16.42578125" style="330" customWidth="1"/>
    <col min="8708" max="8708" width="14.85546875" style="330" customWidth="1"/>
    <col min="8709" max="8709" width="15.28515625" style="330" customWidth="1"/>
    <col min="8710" max="8710" width="13.5703125" style="330" customWidth="1"/>
    <col min="8711" max="8711" width="15.140625" style="330" customWidth="1"/>
    <col min="8712" max="8712" width="13.5703125" style="330" customWidth="1"/>
    <col min="8713" max="8713" width="15.140625" style="330" customWidth="1"/>
    <col min="8714" max="8714" width="18.5703125" style="330" customWidth="1"/>
    <col min="8715" max="8715" width="22.7109375" style="330" customWidth="1"/>
    <col min="8716" max="8716" width="17" style="330" customWidth="1"/>
    <col min="8717" max="8717" width="19.7109375" style="330" customWidth="1"/>
    <col min="8718" max="8718" width="15.28515625" style="330" customWidth="1"/>
    <col min="8719" max="8719" width="20.7109375" style="330" customWidth="1"/>
    <col min="8720" max="8959" width="8.85546875" style="330"/>
    <col min="8960" max="8960" width="5.7109375" style="330" customWidth="1"/>
    <col min="8961" max="8962" width="22.7109375" style="330" customWidth="1"/>
    <col min="8963" max="8963" width="16.42578125" style="330" customWidth="1"/>
    <col min="8964" max="8964" width="14.85546875" style="330" customWidth="1"/>
    <col min="8965" max="8965" width="15.28515625" style="330" customWidth="1"/>
    <col min="8966" max="8966" width="13.5703125" style="330" customWidth="1"/>
    <col min="8967" max="8967" width="15.140625" style="330" customWidth="1"/>
    <col min="8968" max="8968" width="13.5703125" style="330" customWidth="1"/>
    <col min="8969" max="8969" width="15.140625" style="330" customWidth="1"/>
    <col min="8970" max="8970" width="18.5703125" style="330" customWidth="1"/>
    <col min="8971" max="8971" width="22.7109375" style="330" customWidth="1"/>
    <col min="8972" max="8972" width="17" style="330" customWidth="1"/>
    <col min="8973" max="8973" width="19.7109375" style="330" customWidth="1"/>
    <col min="8974" max="8974" width="15.28515625" style="330" customWidth="1"/>
    <col min="8975" max="8975" width="20.7109375" style="330" customWidth="1"/>
    <col min="8976" max="9215" width="8.85546875" style="330"/>
    <col min="9216" max="9216" width="5.7109375" style="330" customWidth="1"/>
    <col min="9217" max="9218" width="22.7109375" style="330" customWidth="1"/>
    <col min="9219" max="9219" width="16.42578125" style="330" customWidth="1"/>
    <col min="9220" max="9220" width="14.85546875" style="330" customWidth="1"/>
    <col min="9221" max="9221" width="15.28515625" style="330" customWidth="1"/>
    <col min="9222" max="9222" width="13.5703125" style="330" customWidth="1"/>
    <col min="9223" max="9223" width="15.140625" style="330" customWidth="1"/>
    <col min="9224" max="9224" width="13.5703125" style="330" customWidth="1"/>
    <col min="9225" max="9225" width="15.140625" style="330" customWidth="1"/>
    <col min="9226" max="9226" width="18.5703125" style="330" customWidth="1"/>
    <col min="9227" max="9227" width="22.7109375" style="330" customWidth="1"/>
    <col min="9228" max="9228" width="17" style="330" customWidth="1"/>
    <col min="9229" max="9229" width="19.7109375" style="330" customWidth="1"/>
    <col min="9230" max="9230" width="15.28515625" style="330" customWidth="1"/>
    <col min="9231" max="9231" width="20.7109375" style="330" customWidth="1"/>
    <col min="9232" max="9471" width="8.85546875" style="330"/>
    <col min="9472" max="9472" width="5.7109375" style="330" customWidth="1"/>
    <col min="9473" max="9474" width="22.7109375" style="330" customWidth="1"/>
    <col min="9475" max="9475" width="16.42578125" style="330" customWidth="1"/>
    <col min="9476" max="9476" width="14.85546875" style="330" customWidth="1"/>
    <col min="9477" max="9477" width="15.28515625" style="330" customWidth="1"/>
    <col min="9478" max="9478" width="13.5703125" style="330" customWidth="1"/>
    <col min="9479" max="9479" width="15.140625" style="330" customWidth="1"/>
    <col min="9480" max="9480" width="13.5703125" style="330" customWidth="1"/>
    <col min="9481" max="9481" width="15.140625" style="330" customWidth="1"/>
    <col min="9482" max="9482" width="18.5703125" style="330" customWidth="1"/>
    <col min="9483" max="9483" width="22.7109375" style="330" customWidth="1"/>
    <col min="9484" max="9484" width="17" style="330" customWidth="1"/>
    <col min="9485" max="9485" width="19.7109375" style="330" customWidth="1"/>
    <col min="9486" max="9486" width="15.28515625" style="330" customWidth="1"/>
    <col min="9487" max="9487" width="20.7109375" style="330" customWidth="1"/>
    <col min="9488" max="9727" width="8.85546875" style="330"/>
    <col min="9728" max="9728" width="5.7109375" style="330" customWidth="1"/>
    <col min="9729" max="9730" width="22.7109375" style="330" customWidth="1"/>
    <col min="9731" max="9731" width="16.42578125" style="330" customWidth="1"/>
    <col min="9732" max="9732" width="14.85546875" style="330" customWidth="1"/>
    <col min="9733" max="9733" width="15.28515625" style="330" customWidth="1"/>
    <col min="9734" max="9734" width="13.5703125" style="330" customWidth="1"/>
    <col min="9735" max="9735" width="15.140625" style="330" customWidth="1"/>
    <col min="9736" max="9736" width="13.5703125" style="330" customWidth="1"/>
    <col min="9737" max="9737" width="15.140625" style="330" customWidth="1"/>
    <col min="9738" max="9738" width="18.5703125" style="330" customWidth="1"/>
    <col min="9739" max="9739" width="22.7109375" style="330" customWidth="1"/>
    <col min="9740" max="9740" width="17" style="330" customWidth="1"/>
    <col min="9741" max="9741" width="19.7109375" style="330" customWidth="1"/>
    <col min="9742" max="9742" width="15.28515625" style="330" customWidth="1"/>
    <col min="9743" max="9743" width="20.7109375" style="330" customWidth="1"/>
    <col min="9744" max="9983" width="8.85546875" style="330"/>
    <col min="9984" max="9984" width="5.7109375" style="330" customWidth="1"/>
    <col min="9985" max="9986" width="22.7109375" style="330" customWidth="1"/>
    <col min="9987" max="9987" width="16.42578125" style="330" customWidth="1"/>
    <col min="9988" max="9988" width="14.85546875" style="330" customWidth="1"/>
    <col min="9989" max="9989" width="15.28515625" style="330" customWidth="1"/>
    <col min="9990" max="9990" width="13.5703125" style="330" customWidth="1"/>
    <col min="9991" max="9991" width="15.140625" style="330" customWidth="1"/>
    <col min="9992" max="9992" width="13.5703125" style="330" customWidth="1"/>
    <col min="9993" max="9993" width="15.140625" style="330" customWidth="1"/>
    <col min="9994" max="9994" width="18.5703125" style="330" customWidth="1"/>
    <col min="9995" max="9995" width="22.7109375" style="330" customWidth="1"/>
    <col min="9996" max="9996" width="17" style="330" customWidth="1"/>
    <col min="9997" max="9997" width="19.7109375" style="330" customWidth="1"/>
    <col min="9998" max="9998" width="15.28515625" style="330" customWidth="1"/>
    <col min="9999" max="9999" width="20.7109375" style="330" customWidth="1"/>
    <col min="10000" max="10239" width="8.85546875" style="330"/>
    <col min="10240" max="10240" width="5.7109375" style="330" customWidth="1"/>
    <col min="10241" max="10242" width="22.7109375" style="330" customWidth="1"/>
    <col min="10243" max="10243" width="16.42578125" style="330" customWidth="1"/>
    <col min="10244" max="10244" width="14.85546875" style="330" customWidth="1"/>
    <col min="10245" max="10245" width="15.28515625" style="330" customWidth="1"/>
    <col min="10246" max="10246" width="13.5703125" style="330" customWidth="1"/>
    <col min="10247" max="10247" width="15.140625" style="330" customWidth="1"/>
    <col min="10248" max="10248" width="13.5703125" style="330" customWidth="1"/>
    <col min="10249" max="10249" width="15.140625" style="330" customWidth="1"/>
    <col min="10250" max="10250" width="18.5703125" style="330" customWidth="1"/>
    <col min="10251" max="10251" width="22.7109375" style="330" customWidth="1"/>
    <col min="10252" max="10252" width="17" style="330" customWidth="1"/>
    <col min="10253" max="10253" width="19.7109375" style="330" customWidth="1"/>
    <col min="10254" max="10254" width="15.28515625" style="330" customWidth="1"/>
    <col min="10255" max="10255" width="20.7109375" style="330" customWidth="1"/>
    <col min="10256" max="10495" width="8.85546875" style="330"/>
    <col min="10496" max="10496" width="5.7109375" style="330" customWidth="1"/>
    <col min="10497" max="10498" width="22.7109375" style="330" customWidth="1"/>
    <col min="10499" max="10499" width="16.42578125" style="330" customWidth="1"/>
    <col min="10500" max="10500" width="14.85546875" style="330" customWidth="1"/>
    <col min="10501" max="10501" width="15.28515625" style="330" customWidth="1"/>
    <col min="10502" max="10502" width="13.5703125" style="330" customWidth="1"/>
    <col min="10503" max="10503" width="15.140625" style="330" customWidth="1"/>
    <col min="10504" max="10504" width="13.5703125" style="330" customWidth="1"/>
    <col min="10505" max="10505" width="15.140625" style="330" customWidth="1"/>
    <col min="10506" max="10506" width="18.5703125" style="330" customWidth="1"/>
    <col min="10507" max="10507" width="22.7109375" style="330" customWidth="1"/>
    <col min="10508" max="10508" width="17" style="330" customWidth="1"/>
    <col min="10509" max="10509" width="19.7109375" style="330" customWidth="1"/>
    <col min="10510" max="10510" width="15.28515625" style="330" customWidth="1"/>
    <col min="10511" max="10511" width="20.7109375" style="330" customWidth="1"/>
    <col min="10512" max="10751" width="8.85546875" style="330"/>
    <col min="10752" max="10752" width="5.7109375" style="330" customWidth="1"/>
    <col min="10753" max="10754" width="22.7109375" style="330" customWidth="1"/>
    <col min="10755" max="10755" width="16.42578125" style="330" customWidth="1"/>
    <col min="10756" max="10756" width="14.85546875" style="330" customWidth="1"/>
    <col min="10757" max="10757" width="15.28515625" style="330" customWidth="1"/>
    <col min="10758" max="10758" width="13.5703125" style="330" customWidth="1"/>
    <col min="10759" max="10759" width="15.140625" style="330" customWidth="1"/>
    <col min="10760" max="10760" width="13.5703125" style="330" customWidth="1"/>
    <col min="10761" max="10761" width="15.140625" style="330" customWidth="1"/>
    <col min="10762" max="10762" width="18.5703125" style="330" customWidth="1"/>
    <col min="10763" max="10763" width="22.7109375" style="330" customWidth="1"/>
    <col min="10764" max="10764" width="17" style="330" customWidth="1"/>
    <col min="10765" max="10765" width="19.7109375" style="330" customWidth="1"/>
    <col min="10766" max="10766" width="15.28515625" style="330" customWidth="1"/>
    <col min="10767" max="10767" width="20.7109375" style="330" customWidth="1"/>
    <col min="10768" max="11007" width="8.85546875" style="330"/>
    <col min="11008" max="11008" width="5.7109375" style="330" customWidth="1"/>
    <col min="11009" max="11010" width="22.7109375" style="330" customWidth="1"/>
    <col min="11011" max="11011" width="16.42578125" style="330" customWidth="1"/>
    <col min="11012" max="11012" width="14.85546875" style="330" customWidth="1"/>
    <col min="11013" max="11013" width="15.28515625" style="330" customWidth="1"/>
    <col min="11014" max="11014" width="13.5703125" style="330" customWidth="1"/>
    <col min="11015" max="11015" width="15.140625" style="330" customWidth="1"/>
    <col min="11016" max="11016" width="13.5703125" style="330" customWidth="1"/>
    <col min="11017" max="11017" width="15.140625" style="330" customWidth="1"/>
    <col min="11018" max="11018" width="18.5703125" style="330" customWidth="1"/>
    <col min="11019" max="11019" width="22.7109375" style="330" customWidth="1"/>
    <col min="11020" max="11020" width="17" style="330" customWidth="1"/>
    <col min="11021" max="11021" width="19.7109375" style="330" customWidth="1"/>
    <col min="11022" max="11022" width="15.28515625" style="330" customWidth="1"/>
    <col min="11023" max="11023" width="20.7109375" style="330" customWidth="1"/>
    <col min="11024" max="11263" width="8.85546875" style="330"/>
    <col min="11264" max="11264" width="5.7109375" style="330" customWidth="1"/>
    <col min="11265" max="11266" width="22.7109375" style="330" customWidth="1"/>
    <col min="11267" max="11267" width="16.42578125" style="330" customWidth="1"/>
    <col min="11268" max="11268" width="14.85546875" style="330" customWidth="1"/>
    <col min="11269" max="11269" width="15.28515625" style="330" customWidth="1"/>
    <col min="11270" max="11270" width="13.5703125" style="330" customWidth="1"/>
    <col min="11271" max="11271" width="15.140625" style="330" customWidth="1"/>
    <col min="11272" max="11272" width="13.5703125" style="330" customWidth="1"/>
    <col min="11273" max="11273" width="15.140625" style="330" customWidth="1"/>
    <col min="11274" max="11274" width="18.5703125" style="330" customWidth="1"/>
    <col min="11275" max="11275" width="22.7109375" style="330" customWidth="1"/>
    <col min="11276" max="11276" width="17" style="330" customWidth="1"/>
    <col min="11277" max="11277" width="19.7109375" style="330" customWidth="1"/>
    <col min="11278" max="11278" width="15.28515625" style="330" customWidth="1"/>
    <col min="11279" max="11279" width="20.7109375" style="330" customWidth="1"/>
    <col min="11280" max="11519" width="8.85546875" style="330"/>
    <col min="11520" max="11520" width="5.7109375" style="330" customWidth="1"/>
    <col min="11521" max="11522" width="22.7109375" style="330" customWidth="1"/>
    <col min="11523" max="11523" width="16.42578125" style="330" customWidth="1"/>
    <col min="11524" max="11524" width="14.85546875" style="330" customWidth="1"/>
    <col min="11525" max="11525" width="15.28515625" style="330" customWidth="1"/>
    <col min="11526" max="11526" width="13.5703125" style="330" customWidth="1"/>
    <col min="11527" max="11527" width="15.140625" style="330" customWidth="1"/>
    <col min="11528" max="11528" width="13.5703125" style="330" customWidth="1"/>
    <col min="11529" max="11529" width="15.140625" style="330" customWidth="1"/>
    <col min="11530" max="11530" width="18.5703125" style="330" customWidth="1"/>
    <col min="11531" max="11531" width="22.7109375" style="330" customWidth="1"/>
    <col min="11532" max="11532" width="17" style="330" customWidth="1"/>
    <col min="11533" max="11533" width="19.7109375" style="330" customWidth="1"/>
    <col min="11534" max="11534" width="15.28515625" style="330" customWidth="1"/>
    <col min="11535" max="11535" width="20.7109375" style="330" customWidth="1"/>
    <col min="11536" max="11775" width="8.85546875" style="330"/>
    <col min="11776" max="11776" width="5.7109375" style="330" customWidth="1"/>
    <col min="11777" max="11778" width="22.7109375" style="330" customWidth="1"/>
    <col min="11779" max="11779" width="16.42578125" style="330" customWidth="1"/>
    <col min="11780" max="11780" width="14.85546875" style="330" customWidth="1"/>
    <col min="11781" max="11781" width="15.28515625" style="330" customWidth="1"/>
    <col min="11782" max="11782" width="13.5703125" style="330" customWidth="1"/>
    <col min="11783" max="11783" width="15.140625" style="330" customWidth="1"/>
    <col min="11784" max="11784" width="13.5703125" style="330" customWidth="1"/>
    <col min="11785" max="11785" width="15.140625" style="330" customWidth="1"/>
    <col min="11786" max="11786" width="18.5703125" style="330" customWidth="1"/>
    <col min="11787" max="11787" width="22.7109375" style="330" customWidth="1"/>
    <col min="11788" max="11788" width="17" style="330" customWidth="1"/>
    <col min="11789" max="11789" width="19.7109375" style="330" customWidth="1"/>
    <col min="11790" max="11790" width="15.28515625" style="330" customWidth="1"/>
    <col min="11791" max="11791" width="20.7109375" style="330" customWidth="1"/>
    <col min="11792" max="12031" width="8.85546875" style="330"/>
    <col min="12032" max="12032" width="5.7109375" style="330" customWidth="1"/>
    <col min="12033" max="12034" width="22.7109375" style="330" customWidth="1"/>
    <col min="12035" max="12035" width="16.42578125" style="330" customWidth="1"/>
    <col min="12036" max="12036" width="14.85546875" style="330" customWidth="1"/>
    <col min="12037" max="12037" width="15.28515625" style="330" customWidth="1"/>
    <col min="12038" max="12038" width="13.5703125" style="330" customWidth="1"/>
    <col min="12039" max="12039" width="15.140625" style="330" customWidth="1"/>
    <col min="12040" max="12040" width="13.5703125" style="330" customWidth="1"/>
    <col min="12041" max="12041" width="15.140625" style="330" customWidth="1"/>
    <col min="12042" max="12042" width="18.5703125" style="330" customWidth="1"/>
    <col min="12043" max="12043" width="22.7109375" style="330" customWidth="1"/>
    <col min="12044" max="12044" width="17" style="330" customWidth="1"/>
    <col min="12045" max="12045" width="19.7109375" style="330" customWidth="1"/>
    <col min="12046" max="12046" width="15.28515625" style="330" customWidth="1"/>
    <col min="12047" max="12047" width="20.7109375" style="330" customWidth="1"/>
    <col min="12048" max="12287" width="8.85546875" style="330"/>
    <col min="12288" max="12288" width="5.7109375" style="330" customWidth="1"/>
    <col min="12289" max="12290" width="22.7109375" style="330" customWidth="1"/>
    <col min="12291" max="12291" width="16.42578125" style="330" customWidth="1"/>
    <col min="12292" max="12292" width="14.85546875" style="330" customWidth="1"/>
    <col min="12293" max="12293" width="15.28515625" style="330" customWidth="1"/>
    <col min="12294" max="12294" width="13.5703125" style="330" customWidth="1"/>
    <col min="12295" max="12295" width="15.140625" style="330" customWidth="1"/>
    <col min="12296" max="12296" width="13.5703125" style="330" customWidth="1"/>
    <col min="12297" max="12297" width="15.140625" style="330" customWidth="1"/>
    <col min="12298" max="12298" width="18.5703125" style="330" customWidth="1"/>
    <col min="12299" max="12299" width="22.7109375" style="330" customWidth="1"/>
    <col min="12300" max="12300" width="17" style="330" customWidth="1"/>
    <col min="12301" max="12301" width="19.7109375" style="330" customWidth="1"/>
    <col min="12302" max="12302" width="15.28515625" style="330" customWidth="1"/>
    <col min="12303" max="12303" width="20.7109375" style="330" customWidth="1"/>
    <col min="12304" max="12543" width="8.85546875" style="330"/>
    <col min="12544" max="12544" width="5.7109375" style="330" customWidth="1"/>
    <col min="12545" max="12546" width="22.7109375" style="330" customWidth="1"/>
    <col min="12547" max="12547" width="16.42578125" style="330" customWidth="1"/>
    <col min="12548" max="12548" width="14.85546875" style="330" customWidth="1"/>
    <col min="12549" max="12549" width="15.28515625" style="330" customWidth="1"/>
    <col min="12550" max="12550" width="13.5703125" style="330" customWidth="1"/>
    <col min="12551" max="12551" width="15.140625" style="330" customWidth="1"/>
    <col min="12552" max="12552" width="13.5703125" style="330" customWidth="1"/>
    <col min="12553" max="12553" width="15.140625" style="330" customWidth="1"/>
    <col min="12554" max="12554" width="18.5703125" style="330" customWidth="1"/>
    <col min="12555" max="12555" width="22.7109375" style="330" customWidth="1"/>
    <col min="12556" max="12556" width="17" style="330" customWidth="1"/>
    <col min="12557" max="12557" width="19.7109375" style="330" customWidth="1"/>
    <col min="12558" max="12558" width="15.28515625" style="330" customWidth="1"/>
    <col min="12559" max="12559" width="20.7109375" style="330" customWidth="1"/>
    <col min="12560" max="12799" width="8.85546875" style="330"/>
    <col min="12800" max="12800" width="5.7109375" style="330" customWidth="1"/>
    <col min="12801" max="12802" width="22.7109375" style="330" customWidth="1"/>
    <col min="12803" max="12803" width="16.42578125" style="330" customWidth="1"/>
    <col min="12804" max="12804" width="14.85546875" style="330" customWidth="1"/>
    <col min="12805" max="12805" width="15.28515625" style="330" customWidth="1"/>
    <col min="12806" max="12806" width="13.5703125" style="330" customWidth="1"/>
    <col min="12807" max="12807" width="15.140625" style="330" customWidth="1"/>
    <col min="12808" max="12808" width="13.5703125" style="330" customWidth="1"/>
    <col min="12809" max="12809" width="15.140625" style="330" customWidth="1"/>
    <col min="12810" max="12810" width="18.5703125" style="330" customWidth="1"/>
    <col min="12811" max="12811" width="22.7109375" style="330" customWidth="1"/>
    <col min="12812" max="12812" width="17" style="330" customWidth="1"/>
    <col min="12813" max="12813" width="19.7109375" style="330" customWidth="1"/>
    <col min="12814" max="12814" width="15.28515625" style="330" customWidth="1"/>
    <col min="12815" max="12815" width="20.7109375" style="330" customWidth="1"/>
    <col min="12816" max="13055" width="8.85546875" style="330"/>
    <col min="13056" max="13056" width="5.7109375" style="330" customWidth="1"/>
    <col min="13057" max="13058" width="22.7109375" style="330" customWidth="1"/>
    <col min="13059" max="13059" width="16.42578125" style="330" customWidth="1"/>
    <col min="13060" max="13060" width="14.85546875" style="330" customWidth="1"/>
    <col min="13061" max="13061" width="15.28515625" style="330" customWidth="1"/>
    <col min="13062" max="13062" width="13.5703125" style="330" customWidth="1"/>
    <col min="13063" max="13063" width="15.140625" style="330" customWidth="1"/>
    <col min="13064" max="13064" width="13.5703125" style="330" customWidth="1"/>
    <col min="13065" max="13065" width="15.140625" style="330" customWidth="1"/>
    <col min="13066" max="13066" width="18.5703125" style="330" customWidth="1"/>
    <col min="13067" max="13067" width="22.7109375" style="330" customWidth="1"/>
    <col min="13068" max="13068" width="17" style="330" customWidth="1"/>
    <col min="13069" max="13069" width="19.7109375" style="330" customWidth="1"/>
    <col min="13070" max="13070" width="15.28515625" style="330" customWidth="1"/>
    <col min="13071" max="13071" width="20.7109375" style="330" customWidth="1"/>
    <col min="13072" max="13311" width="8.85546875" style="330"/>
    <col min="13312" max="13312" width="5.7109375" style="330" customWidth="1"/>
    <col min="13313" max="13314" width="22.7109375" style="330" customWidth="1"/>
    <col min="13315" max="13315" width="16.42578125" style="330" customWidth="1"/>
    <col min="13316" max="13316" width="14.85546875" style="330" customWidth="1"/>
    <col min="13317" max="13317" width="15.28515625" style="330" customWidth="1"/>
    <col min="13318" max="13318" width="13.5703125" style="330" customWidth="1"/>
    <col min="13319" max="13319" width="15.140625" style="330" customWidth="1"/>
    <col min="13320" max="13320" width="13.5703125" style="330" customWidth="1"/>
    <col min="13321" max="13321" width="15.140625" style="330" customWidth="1"/>
    <col min="13322" max="13322" width="18.5703125" style="330" customWidth="1"/>
    <col min="13323" max="13323" width="22.7109375" style="330" customWidth="1"/>
    <col min="13324" max="13324" width="17" style="330" customWidth="1"/>
    <col min="13325" max="13325" width="19.7109375" style="330" customWidth="1"/>
    <col min="13326" max="13326" width="15.28515625" style="330" customWidth="1"/>
    <col min="13327" max="13327" width="20.7109375" style="330" customWidth="1"/>
    <col min="13328" max="13567" width="8.85546875" style="330"/>
    <col min="13568" max="13568" width="5.7109375" style="330" customWidth="1"/>
    <col min="13569" max="13570" width="22.7109375" style="330" customWidth="1"/>
    <col min="13571" max="13571" width="16.42578125" style="330" customWidth="1"/>
    <col min="13572" max="13572" width="14.85546875" style="330" customWidth="1"/>
    <col min="13573" max="13573" width="15.28515625" style="330" customWidth="1"/>
    <col min="13574" max="13574" width="13.5703125" style="330" customWidth="1"/>
    <col min="13575" max="13575" width="15.140625" style="330" customWidth="1"/>
    <col min="13576" max="13576" width="13.5703125" style="330" customWidth="1"/>
    <col min="13577" max="13577" width="15.140625" style="330" customWidth="1"/>
    <col min="13578" max="13578" width="18.5703125" style="330" customWidth="1"/>
    <col min="13579" max="13579" width="22.7109375" style="330" customWidth="1"/>
    <col min="13580" max="13580" width="17" style="330" customWidth="1"/>
    <col min="13581" max="13581" width="19.7109375" style="330" customWidth="1"/>
    <col min="13582" max="13582" width="15.28515625" style="330" customWidth="1"/>
    <col min="13583" max="13583" width="20.7109375" style="330" customWidth="1"/>
    <col min="13584" max="13823" width="8.85546875" style="330"/>
    <col min="13824" max="13824" width="5.7109375" style="330" customWidth="1"/>
    <col min="13825" max="13826" width="22.7109375" style="330" customWidth="1"/>
    <col min="13827" max="13827" width="16.42578125" style="330" customWidth="1"/>
    <col min="13828" max="13828" width="14.85546875" style="330" customWidth="1"/>
    <col min="13829" max="13829" width="15.28515625" style="330" customWidth="1"/>
    <col min="13830" max="13830" width="13.5703125" style="330" customWidth="1"/>
    <col min="13831" max="13831" width="15.140625" style="330" customWidth="1"/>
    <col min="13832" max="13832" width="13.5703125" style="330" customWidth="1"/>
    <col min="13833" max="13833" width="15.140625" style="330" customWidth="1"/>
    <col min="13834" max="13834" width="18.5703125" style="330" customWidth="1"/>
    <col min="13835" max="13835" width="22.7109375" style="330" customWidth="1"/>
    <col min="13836" max="13836" width="17" style="330" customWidth="1"/>
    <col min="13837" max="13837" width="19.7109375" style="330" customWidth="1"/>
    <col min="13838" max="13838" width="15.28515625" style="330" customWidth="1"/>
    <col min="13839" max="13839" width="20.7109375" style="330" customWidth="1"/>
    <col min="13840" max="14079" width="8.85546875" style="330"/>
    <col min="14080" max="14080" width="5.7109375" style="330" customWidth="1"/>
    <col min="14081" max="14082" width="22.7109375" style="330" customWidth="1"/>
    <col min="14083" max="14083" width="16.42578125" style="330" customWidth="1"/>
    <col min="14084" max="14084" width="14.85546875" style="330" customWidth="1"/>
    <col min="14085" max="14085" width="15.28515625" style="330" customWidth="1"/>
    <col min="14086" max="14086" width="13.5703125" style="330" customWidth="1"/>
    <col min="14087" max="14087" width="15.140625" style="330" customWidth="1"/>
    <col min="14088" max="14088" width="13.5703125" style="330" customWidth="1"/>
    <col min="14089" max="14089" width="15.140625" style="330" customWidth="1"/>
    <col min="14090" max="14090" width="18.5703125" style="330" customWidth="1"/>
    <col min="14091" max="14091" width="22.7109375" style="330" customWidth="1"/>
    <col min="14092" max="14092" width="17" style="330" customWidth="1"/>
    <col min="14093" max="14093" width="19.7109375" style="330" customWidth="1"/>
    <col min="14094" max="14094" width="15.28515625" style="330" customWidth="1"/>
    <col min="14095" max="14095" width="20.7109375" style="330" customWidth="1"/>
    <col min="14096" max="14335" width="8.85546875" style="330"/>
    <col min="14336" max="14336" width="5.7109375" style="330" customWidth="1"/>
    <col min="14337" max="14338" width="22.7109375" style="330" customWidth="1"/>
    <col min="14339" max="14339" width="16.42578125" style="330" customWidth="1"/>
    <col min="14340" max="14340" width="14.85546875" style="330" customWidth="1"/>
    <col min="14341" max="14341" width="15.28515625" style="330" customWidth="1"/>
    <col min="14342" max="14342" width="13.5703125" style="330" customWidth="1"/>
    <col min="14343" max="14343" width="15.140625" style="330" customWidth="1"/>
    <col min="14344" max="14344" width="13.5703125" style="330" customWidth="1"/>
    <col min="14345" max="14345" width="15.140625" style="330" customWidth="1"/>
    <col min="14346" max="14346" width="18.5703125" style="330" customWidth="1"/>
    <col min="14347" max="14347" width="22.7109375" style="330" customWidth="1"/>
    <col min="14348" max="14348" width="17" style="330" customWidth="1"/>
    <col min="14349" max="14349" width="19.7109375" style="330" customWidth="1"/>
    <col min="14350" max="14350" width="15.28515625" style="330" customWidth="1"/>
    <col min="14351" max="14351" width="20.7109375" style="330" customWidth="1"/>
    <col min="14352" max="14591" width="8.85546875" style="330"/>
    <col min="14592" max="14592" width="5.7109375" style="330" customWidth="1"/>
    <col min="14593" max="14594" width="22.7109375" style="330" customWidth="1"/>
    <col min="14595" max="14595" width="16.42578125" style="330" customWidth="1"/>
    <col min="14596" max="14596" width="14.85546875" style="330" customWidth="1"/>
    <col min="14597" max="14597" width="15.28515625" style="330" customWidth="1"/>
    <col min="14598" max="14598" width="13.5703125" style="330" customWidth="1"/>
    <col min="14599" max="14599" width="15.140625" style="330" customWidth="1"/>
    <col min="14600" max="14600" width="13.5703125" style="330" customWidth="1"/>
    <col min="14601" max="14601" width="15.140625" style="330" customWidth="1"/>
    <col min="14602" max="14602" width="18.5703125" style="330" customWidth="1"/>
    <col min="14603" max="14603" width="22.7109375" style="330" customWidth="1"/>
    <col min="14604" max="14604" width="17" style="330" customWidth="1"/>
    <col min="14605" max="14605" width="19.7109375" style="330" customWidth="1"/>
    <col min="14606" max="14606" width="15.28515625" style="330" customWidth="1"/>
    <col min="14607" max="14607" width="20.7109375" style="330" customWidth="1"/>
    <col min="14608" max="14847" width="8.85546875" style="330"/>
    <col min="14848" max="14848" width="5.7109375" style="330" customWidth="1"/>
    <col min="14849" max="14850" width="22.7109375" style="330" customWidth="1"/>
    <col min="14851" max="14851" width="16.42578125" style="330" customWidth="1"/>
    <col min="14852" max="14852" width="14.85546875" style="330" customWidth="1"/>
    <col min="14853" max="14853" width="15.28515625" style="330" customWidth="1"/>
    <col min="14854" max="14854" width="13.5703125" style="330" customWidth="1"/>
    <col min="14855" max="14855" width="15.140625" style="330" customWidth="1"/>
    <col min="14856" max="14856" width="13.5703125" style="330" customWidth="1"/>
    <col min="14857" max="14857" width="15.140625" style="330" customWidth="1"/>
    <col min="14858" max="14858" width="18.5703125" style="330" customWidth="1"/>
    <col min="14859" max="14859" width="22.7109375" style="330" customWidth="1"/>
    <col min="14860" max="14860" width="17" style="330" customWidth="1"/>
    <col min="14861" max="14861" width="19.7109375" style="330" customWidth="1"/>
    <col min="14862" max="14862" width="15.28515625" style="330" customWidth="1"/>
    <col min="14863" max="14863" width="20.7109375" style="330" customWidth="1"/>
    <col min="14864" max="15103" width="8.85546875" style="330"/>
    <col min="15104" max="15104" width="5.7109375" style="330" customWidth="1"/>
    <col min="15105" max="15106" width="22.7109375" style="330" customWidth="1"/>
    <col min="15107" max="15107" width="16.42578125" style="330" customWidth="1"/>
    <col min="15108" max="15108" width="14.85546875" style="330" customWidth="1"/>
    <col min="15109" max="15109" width="15.28515625" style="330" customWidth="1"/>
    <col min="15110" max="15110" width="13.5703125" style="330" customWidth="1"/>
    <col min="15111" max="15111" width="15.140625" style="330" customWidth="1"/>
    <col min="15112" max="15112" width="13.5703125" style="330" customWidth="1"/>
    <col min="15113" max="15113" width="15.140625" style="330" customWidth="1"/>
    <col min="15114" max="15114" width="18.5703125" style="330" customWidth="1"/>
    <col min="15115" max="15115" width="22.7109375" style="330" customWidth="1"/>
    <col min="15116" max="15116" width="17" style="330" customWidth="1"/>
    <col min="15117" max="15117" width="19.7109375" style="330" customWidth="1"/>
    <col min="15118" max="15118" width="15.28515625" style="330" customWidth="1"/>
    <col min="15119" max="15119" width="20.7109375" style="330" customWidth="1"/>
    <col min="15120" max="15359" width="8.85546875" style="330"/>
    <col min="15360" max="15360" width="5.7109375" style="330" customWidth="1"/>
    <col min="15361" max="15362" width="22.7109375" style="330" customWidth="1"/>
    <col min="15363" max="15363" width="16.42578125" style="330" customWidth="1"/>
    <col min="15364" max="15364" width="14.85546875" style="330" customWidth="1"/>
    <col min="15365" max="15365" width="15.28515625" style="330" customWidth="1"/>
    <col min="15366" max="15366" width="13.5703125" style="330" customWidth="1"/>
    <col min="15367" max="15367" width="15.140625" style="330" customWidth="1"/>
    <col min="15368" max="15368" width="13.5703125" style="330" customWidth="1"/>
    <col min="15369" max="15369" width="15.140625" style="330" customWidth="1"/>
    <col min="15370" max="15370" width="18.5703125" style="330" customWidth="1"/>
    <col min="15371" max="15371" width="22.7109375" style="330" customWidth="1"/>
    <col min="15372" max="15372" width="17" style="330" customWidth="1"/>
    <col min="15373" max="15373" width="19.7109375" style="330" customWidth="1"/>
    <col min="15374" max="15374" width="15.28515625" style="330" customWidth="1"/>
    <col min="15375" max="15375" width="20.7109375" style="330" customWidth="1"/>
    <col min="15376" max="15615" width="8.85546875" style="330"/>
    <col min="15616" max="15616" width="5.7109375" style="330" customWidth="1"/>
    <col min="15617" max="15618" width="22.7109375" style="330" customWidth="1"/>
    <col min="15619" max="15619" width="16.42578125" style="330" customWidth="1"/>
    <col min="15620" max="15620" width="14.85546875" style="330" customWidth="1"/>
    <col min="15621" max="15621" width="15.28515625" style="330" customWidth="1"/>
    <col min="15622" max="15622" width="13.5703125" style="330" customWidth="1"/>
    <col min="15623" max="15623" width="15.140625" style="330" customWidth="1"/>
    <col min="15624" max="15624" width="13.5703125" style="330" customWidth="1"/>
    <col min="15625" max="15625" width="15.140625" style="330" customWidth="1"/>
    <col min="15626" max="15626" width="18.5703125" style="330" customWidth="1"/>
    <col min="15627" max="15627" width="22.7109375" style="330" customWidth="1"/>
    <col min="15628" max="15628" width="17" style="330" customWidth="1"/>
    <col min="15629" max="15629" width="19.7109375" style="330" customWidth="1"/>
    <col min="15630" max="15630" width="15.28515625" style="330" customWidth="1"/>
    <col min="15631" max="15631" width="20.7109375" style="330" customWidth="1"/>
    <col min="15632" max="15871" width="8.85546875" style="330"/>
    <col min="15872" max="15872" width="5.7109375" style="330" customWidth="1"/>
    <col min="15873" max="15874" width="22.7109375" style="330" customWidth="1"/>
    <col min="15875" max="15875" width="16.42578125" style="330" customWidth="1"/>
    <col min="15876" max="15876" width="14.85546875" style="330" customWidth="1"/>
    <col min="15877" max="15877" width="15.28515625" style="330" customWidth="1"/>
    <col min="15878" max="15878" width="13.5703125" style="330" customWidth="1"/>
    <col min="15879" max="15879" width="15.140625" style="330" customWidth="1"/>
    <col min="15880" max="15880" width="13.5703125" style="330" customWidth="1"/>
    <col min="15881" max="15881" width="15.140625" style="330" customWidth="1"/>
    <col min="15882" max="15882" width="18.5703125" style="330" customWidth="1"/>
    <col min="15883" max="15883" width="22.7109375" style="330" customWidth="1"/>
    <col min="15884" max="15884" width="17" style="330" customWidth="1"/>
    <col min="15885" max="15885" width="19.7109375" style="330" customWidth="1"/>
    <col min="15886" max="15886" width="15.28515625" style="330" customWidth="1"/>
    <col min="15887" max="15887" width="20.7109375" style="330" customWidth="1"/>
    <col min="15888" max="16127" width="8.85546875" style="330"/>
    <col min="16128" max="16128" width="5.7109375" style="330" customWidth="1"/>
    <col min="16129" max="16130" width="22.7109375" style="330" customWidth="1"/>
    <col min="16131" max="16131" width="16.42578125" style="330" customWidth="1"/>
    <col min="16132" max="16132" width="14.85546875" style="330" customWidth="1"/>
    <col min="16133" max="16133" width="15.28515625" style="330" customWidth="1"/>
    <col min="16134" max="16134" width="13.5703125" style="330" customWidth="1"/>
    <col min="16135" max="16135" width="15.140625" style="330" customWidth="1"/>
    <col min="16136" max="16136" width="13.5703125" style="330" customWidth="1"/>
    <col min="16137" max="16137" width="15.140625" style="330" customWidth="1"/>
    <col min="16138" max="16138" width="18.5703125" style="330" customWidth="1"/>
    <col min="16139" max="16139" width="22.7109375" style="330" customWidth="1"/>
    <col min="16140" max="16140" width="17" style="330" customWidth="1"/>
    <col min="16141" max="16141" width="19.7109375" style="330" customWidth="1"/>
    <col min="16142" max="16142" width="15.28515625" style="330" customWidth="1"/>
    <col min="16143" max="16143" width="20.7109375" style="330" customWidth="1"/>
    <col min="16144" max="16384" width="8.85546875" style="330"/>
  </cols>
  <sheetData>
    <row r="1" spans="1:15" ht="15.75" x14ac:dyDescent="0.2">
      <c r="A1" s="289" t="s">
        <v>1139</v>
      </c>
    </row>
    <row r="2" spans="1:15" ht="18" x14ac:dyDescent="0.2">
      <c r="A2" s="752"/>
      <c r="B2" s="752"/>
      <c r="C2" s="752"/>
      <c r="D2" s="752"/>
      <c r="E2" s="752"/>
      <c r="F2" s="752"/>
      <c r="G2" s="752"/>
      <c r="H2" s="752"/>
      <c r="I2" s="752"/>
      <c r="J2" s="752"/>
      <c r="K2" s="752"/>
      <c r="L2" s="752"/>
      <c r="M2" s="752"/>
      <c r="N2" s="752"/>
      <c r="O2" s="752"/>
    </row>
    <row r="3" spans="1:15" ht="15.75" x14ac:dyDescent="0.2">
      <c r="A3" s="1094" t="s">
        <v>1140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94"/>
      <c r="M3" s="1094"/>
      <c r="N3" s="1094"/>
      <c r="O3" s="1094"/>
    </row>
    <row r="4" spans="1:15" ht="15.75" x14ac:dyDescent="0.2">
      <c r="A4" s="222"/>
      <c r="B4" s="222"/>
      <c r="C4" s="222"/>
      <c r="D4" s="222"/>
      <c r="E4" s="222"/>
      <c r="F4" s="222"/>
      <c r="G4" s="222"/>
      <c r="H4" s="222"/>
      <c r="I4" s="587" t="str">
        <f>'1'!$E$5</f>
        <v>KABUPATEN/KOTA</v>
      </c>
      <c r="J4" s="588" t="str">
        <f>'1'!$F$5</f>
        <v>….......</v>
      </c>
      <c r="K4" s="222"/>
      <c r="L4" s="222"/>
      <c r="M4" s="222"/>
      <c r="N4" s="222"/>
      <c r="O4" s="222"/>
    </row>
    <row r="5" spans="1:15" ht="15.75" x14ac:dyDescent="0.2">
      <c r="A5" s="222"/>
      <c r="B5" s="222"/>
      <c r="C5" s="222"/>
      <c r="D5" s="222"/>
      <c r="E5" s="222"/>
      <c r="F5" s="222"/>
      <c r="G5" s="222"/>
      <c r="H5" s="222"/>
      <c r="I5" s="587" t="str">
        <f>'1'!$E$6</f>
        <v>TAHUN</v>
      </c>
      <c r="J5" s="588" t="str">
        <f>'1'!$F$6</f>
        <v>….......</v>
      </c>
      <c r="K5" s="222"/>
      <c r="L5" s="222"/>
      <c r="M5" s="222"/>
      <c r="N5" s="222"/>
      <c r="O5" s="222"/>
    </row>
    <row r="7" spans="1:15" ht="15" customHeight="1" x14ac:dyDescent="0.2">
      <c r="A7" s="1152" t="s">
        <v>2</v>
      </c>
      <c r="B7" s="1152" t="s">
        <v>254</v>
      </c>
      <c r="C7" s="1152" t="s">
        <v>409</v>
      </c>
      <c r="D7" s="1152" t="s">
        <v>961</v>
      </c>
      <c r="E7" s="1433" t="s">
        <v>962</v>
      </c>
      <c r="F7" s="1433"/>
      <c r="G7" s="1433"/>
      <c r="H7" s="1433"/>
      <c r="I7" s="1433"/>
      <c r="J7" s="1433"/>
      <c r="K7" s="1433" t="s">
        <v>963</v>
      </c>
      <c r="L7" s="1433"/>
      <c r="M7" s="1425" t="s">
        <v>964</v>
      </c>
      <c r="N7" s="1425"/>
      <c r="O7" s="1434" t="s">
        <v>1253</v>
      </c>
    </row>
    <row r="8" spans="1:15" ht="15" customHeight="1" x14ac:dyDescent="0.2">
      <c r="A8" s="1152"/>
      <c r="B8" s="1152"/>
      <c r="C8" s="1152"/>
      <c r="D8" s="1152"/>
      <c r="E8" s="1433"/>
      <c r="F8" s="1433"/>
      <c r="G8" s="1433"/>
      <c r="H8" s="1433"/>
      <c r="I8" s="1433"/>
      <c r="J8" s="1433"/>
      <c r="K8" s="1433"/>
      <c r="L8" s="1433"/>
      <c r="M8" s="1425"/>
      <c r="N8" s="1425"/>
      <c r="O8" s="1435"/>
    </row>
    <row r="9" spans="1:15" ht="15" customHeight="1" x14ac:dyDescent="0.2">
      <c r="A9" s="1152"/>
      <c r="B9" s="1152"/>
      <c r="C9" s="1152"/>
      <c r="D9" s="1152"/>
      <c r="E9" s="1425" t="s">
        <v>965</v>
      </c>
      <c r="F9" s="1425" t="s">
        <v>966</v>
      </c>
      <c r="G9" s="1425" t="s">
        <v>967</v>
      </c>
      <c r="H9" s="1425" t="s">
        <v>968</v>
      </c>
      <c r="I9" s="1425" t="s">
        <v>969</v>
      </c>
      <c r="J9" s="1425" t="s">
        <v>970</v>
      </c>
      <c r="K9" s="1433" t="s">
        <v>256</v>
      </c>
      <c r="L9" s="1433" t="s">
        <v>27</v>
      </c>
      <c r="M9" s="1425"/>
      <c r="N9" s="1425"/>
      <c r="O9" s="1435"/>
    </row>
    <row r="10" spans="1:15" ht="39.6" customHeight="1" x14ac:dyDescent="0.2">
      <c r="A10" s="1152"/>
      <c r="B10" s="1152"/>
      <c r="C10" s="1152"/>
      <c r="D10" s="1152"/>
      <c r="E10" s="1425"/>
      <c r="F10" s="1425"/>
      <c r="G10" s="1425"/>
      <c r="H10" s="1425"/>
      <c r="I10" s="1425"/>
      <c r="J10" s="1425"/>
      <c r="K10" s="1433"/>
      <c r="L10" s="1433"/>
      <c r="M10" s="1436" t="s">
        <v>256</v>
      </c>
      <c r="N10" s="1436" t="s">
        <v>27</v>
      </c>
      <c r="O10" s="1424"/>
    </row>
    <row r="11" spans="1:15" s="916" customFormat="1" ht="12" x14ac:dyDescent="0.2">
      <c r="A11" s="906">
        <v>1</v>
      </c>
      <c r="B11" s="906">
        <v>2</v>
      </c>
      <c r="C11" s="906">
        <v>3</v>
      </c>
      <c r="D11" s="906">
        <v>4</v>
      </c>
      <c r="E11" s="906">
        <v>5</v>
      </c>
      <c r="F11" s="906">
        <v>6</v>
      </c>
      <c r="G11" s="906">
        <v>7</v>
      </c>
      <c r="H11" s="906">
        <v>8</v>
      </c>
      <c r="I11" s="906">
        <v>9</v>
      </c>
      <c r="J11" s="906">
        <v>10</v>
      </c>
      <c r="K11" s="906">
        <v>11</v>
      </c>
      <c r="L11" s="906">
        <v>12</v>
      </c>
      <c r="M11" s="906">
        <v>13</v>
      </c>
      <c r="N11" s="906">
        <v>14</v>
      </c>
      <c r="O11" s="906">
        <v>15</v>
      </c>
    </row>
    <row r="12" spans="1:15" x14ac:dyDescent="0.2">
      <c r="A12" s="175">
        <v>1</v>
      </c>
      <c r="B12" s="941">
        <f>'9'!B9</f>
        <v>0</v>
      </c>
      <c r="C12" s="941">
        <f>'9'!C9</f>
        <v>0</v>
      </c>
      <c r="D12" s="175"/>
      <c r="E12" s="175"/>
      <c r="F12" s="175"/>
      <c r="G12" s="175"/>
      <c r="H12" s="175"/>
      <c r="I12" s="175"/>
      <c r="J12" s="175"/>
      <c r="K12" s="175">
        <f>SUM(E12:H12)</f>
        <v>0</v>
      </c>
      <c r="L12" s="175" t="e">
        <f>K12/D12*100</f>
        <v>#DIV/0!</v>
      </c>
      <c r="M12" s="175">
        <f>SUM(E12:G12)</f>
        <v>0</v>
      </c>
      <c r="N12" s="175" t="e">
        <f>M12/D12*100</f>
        <v>#DIV/0!</v>
      </c>
      <c r="O12" s="175" t="e">
        <f>E12/D12*100</f>
        <v>#DIV/0!</v>
      </c>
    </row>
    <row r="13" spans="1:15" x14ac:dyDescent="0.2">
      <c r="A13" s="72">
        <v>2</v>
      </c>
      <c r="B13" s="130">
        <f>'9'!B10</f>
        <v>0</v>
      </c>
      <c r="C13" s="130">
        <f>'9'!C10</f>
        <v>0</v>
      </c>
      <c r="D13" s="72"/>
      <c r="E13" s="72"/>
      <c r="F13" s="72"/>
      <c r="G13" s="72"/>
      <c r="H13" s="72"/>
      <c r="I13" s="72"/>
      <c r="J13" s="72"/>
      <c r="K13" s="72">
        <f>SUM(E13:H13)</f>
        <v>0</v>
      </c>
      <c r="L13" s="72" t="e">
        <f t="shared" ref="L13:L31" si="0">K13/D13*100</f>
        <v>#DIV/0!</v>
      </c>
      <c r="M13" s="72">
        <f t="shared" ref="M13:M31" si="1">SUM(E13:G13)</f>
        <v>0</v>
      </c>
      <c r="N13" s="72" t="e">
        <f t="shared" ref="N13:N31" si="2">M13/D13*100</f>
        <v>#DIV/0!</v>
      </c>
      <c r="O13" s="72" t="e">
        <f t="shared" ref="O13:O31" si="3">E13/D13*100</f>
        <v>#DIV/0!</v>
      </c>
    </row>
    <row r="14" spans="1:15" x14ac:dyDescent="0.2">
      <c r="A14" s="72">
        <v>3</v>
      </c>
      <c r="B14" s="130">
        <f>'9'!B11</f>
        <v>0</v>
      </c>
      <c r="C14" s="130">
        <f>'9'!C11</f>
        <v>0</v>
      </c>
      <c r="D14" s="72"/>
      <c r="E14" s="72"/>
      <c r="F14" s="72"/>
      <c r="G14" s="72"/>
      <c r="H14" s="72"/>
      <c r="I14" s="72"/>
      <c r="J14" s="72"/>
      <c r="K14" s="72">
        <f t="shared" ref="K14:K31" si="4">SUM(E14:H14)</f>
        <v>0</v>
      </c>
      <c r="L14" s="72" t="e">
        <f t="shared" si="0"/>
        <v>#DIV/0!</v>
      </c>
      <c r="M14" s="72">
        <f t="shared" si="1"/>
        <v>0</v>
      </c>
      <c r="N14" s="72" t="e">
        <f t="shared" si="2"/>
        <v>#DIV/0!</v>
      </c>
      <c r="O14" s="72" t="e">
        <f t="shared" si="3"/>
        <v>#DIV/0!</v>
      </c>
    </row>
    <row r="15" spans="1:15" x14ac:dyDescent="0.2">
      <c r="A15" s="72">
        <v>4</v>
      </c>
      <c r="B15" s="130">
        <f>'9'!B12</f>
        <v>0</v>
      </c>
      <c r="C15" s="130">
        <f>'9'!C12</f>
        <v>0</v>
      </c>
      <c r="D15" s="72"/>
      <c r="E15" s="72"/>
      <c r="F15" s="72"/>
      <c r="G15" s="72"/>
      <c r="H15" s="72"/>
      <c r="I15" s="72"/>
      <c r="J15" s="72"/>
      <c r="K15" s="72">
        <f t="shared" si="4"/>
        <v>0</v>
      </c>
      <c r="L15" s="72" t="e">
        <f t="shared" si="0"/>
        <v>#DIV/0!</v>
      </c>
      <c r="M15" s="72">
        <f t="shared" si="1"/>
        <v>0</v>
      </c>
      <c r="N15" s="72" t="e">
        <f t="shared" si="2"/>
        <v>#DIV/0!</v>
      </c>
      <c r="O15" s="72" t="e">
        <f t="shared" si="3"/>
        <v>#DIV/0!</v>
      </c>
    </row>
    <row r="16" spans="1:15" x14ac:dyDescent="0.2">
      <c r="A16" s="72">
        <v>5</v>
      </c>
      <c r="B16" s="130">
        <f>'9'!B13</f>
        <v>0</v>
      </c>
      <c r="C16" s="130">
        <f>'9'!C13</f>
        <v>0</v>
      </c>
      <c r="D16" s="72"/>
      <c r="E16" s="72"/>
      <c r="F16" s="72"/>
      <c r="G16" s="72"/>
      <c r="H16" s="72"/>
      <c r="I16" s="72"/>
      <c r="J16" s="72"/>
      <c r="K16" s="72">
        <f t="shared" si="4"/>
        <v>0</v>
      </c>
      <c r="L16" s="72" t="e">
        <f t="shared" si="0"/>
        <v>#DIV/0!</v>
      </c>
      <c r="M16" s="72">
        <f t="shared" si="1"/>
        <v>0</v>
      </c>
      <c r="N16" s="72" t="e">
        <f t="shared" si="2"/>
        <v>#DIV/0!</v>
      </c>
      <c r="O16" s="72" t="e">
        <f t="shared" si="3"/>
        <v>#DIV/0!</v>
      </c>
    </row>
    <row r="17" spans="1:15" x14ac:dyDescent="0.2">
      <c r="A17" s="72">
        <v>6</v>
      </c>
      <c r="B17" s="130">
        <f>'9'!B14</f>
        <v>0</v>
      </c>
      <c r="C17" s="130">
        <f>'9'!C14</f>
        <v>0</v>
      </c>
      <c r="D17" s="72"/>
      <c r="E17" s="72"/>
      <c r="F17" s="72"/>
      <c r="G17" s="72"/>
      <c r="H17" s="72"/>
      <c r="I17" s="72"/>
      <c r="J17" s="72"/>
      <c r="K17" s="72">
        <f t="shared" si="4"/>
        <v>0</v>
      </c>
      <c r="L17" s="72" t="e">
        <f t="shared" si="0"/>
        <v>#DIV/0!</v>
      </c>
      <c r="M17" s="72">
        <f t="shared" si="1"/>
        <v>0</v>
      </c>
      <c r="N17" s="72" t="e">
        <f t="shared" si="2"/>
        <v>#DIV/0!</v>
      </c>
      <c r="O17" s="72" t="e">
        <f t="shared" si="3"/>
        <v>#DIV/0!</v>
      </c>
    </row>
    <row r="18" spans="1:15" x14ac:dyDescent="0.2">
      <c r="A18" s="72">
        <v>7</v>
      </c>
      <c r="B18" s="130">
        <f>'9'!B15</f>
        <v>0</v>
      </c>
      <c r="C18" s="130">
        <f>'9'!C15</f>
        <v>0</v>
      </c>
      <c r="D18" s="72"/>
      <c r="E18" s="72"/>
      <c r="F18" s="72"/>
      <c r="G18" s="72"/>
      <c r="H18" s="72"/>
      <c r="I18" s="72"/>
      <c r="J18" s="72"/>
      <c r="K18" s="72">
        <f t="shared" si="4"/>
        <v>0</v>
      </c>
      <c r="L18" s="72" t="e">
        <f t="shared" si="0"/>
        <v>#DIV/0!</v>
      </c>
      <c r="M18" s="72">
        <f t="shared" si="1"/>
        <v>0</v>
      </c>
      <c r="N18" s="72" t="e">
        <f t="shared" si="2"/>
        <v>#DIV/0!</v>
      </c>
      <c r="O18" s="72" t="e">
        <f t="shared" si="3"/>
        <v>#DIV/0!</v>
      </c>
    </row>
    <row r="19" spans="1:15" x14ac:dyDescent="0.2">
      <c r="A19" s="72">
        <v>8</v>
      </c>
      <c r="B19" s="130">
        <f>'9'!B16</f>
        <v>0</v>
      </c>
      <c r="C19" s="130">
        <f>'9'!C16</f>
        <v>0</v>
      </c>
      <c r="D19" s="72"/>
      <c r="E19" s="72"/>
      <c r="F19" s="72"/>
      <c r="G19" s="72"/>
      <c r="H19" s="72"/>
      <c r="I19" s="72"/>
      <c r="J19" s="72"/>
      <c r="K19" s="72">
        <f t="shared" si="4"/>
        <v>0</v>
      </c>
      <c r="L19" s="72" t="e">
        <f t="shared" si="0"/>
        <v>#DIV/0!</v>
      </c>
      <c r="M19" s="72">
        <f t="shared" si="1"/>
        <v>0</v>
      </c>
      <c r="N19" s="72" t="e">
        <f t="shared" si="2"/>
        <v>#DIV/0!</v>
      </c>
      <c r="O19" s="72" t="e">
        <f t="shared" si="3"/>
        <v>#DIV/0!</v>
      </c>
    </row>
    <row r="20" spans="1:15" x14ac:dyDescent="0.2">
      <c r="A20" s="72">
        <v>9</v>
      </c>
      <c r="B20" s="130">
        <f>'9'!B17</f>
        <v>0</v>
      </c>
      <c r="C20" s="130">
        <f>'9'!C17</f>
        <v>0</v>
      </c>
      <c r="D20" s="72"/>
      <c r="E20" s="72"/>
      <c r="F20" s="72"/>
      <c r="G20" s="72"/>
      <c r="H20" s="72"/>
      <c r="I20" s="72"/>
      <c r="J20" s="72"/>
      <c r="K20" s="72">
        <f t="shared" si="4"/>
        <v>0</v>
      </c>
      <c r="L20" s="72" t="e">
        <f t="shared" si="0"/>
        <v>#DIV/0!</v>
      </c>
      <c r="M20" s="72">
        <f t="shared" si="1"/>
        <v>0</v>
      </c>
      <c r="N20" s="72" t="e">
        <f t="shared" si="2"/>
        <v>#DIV/0!</v>
      </c>
      <c r="O20" s="72" t="e">
        <f t="shared" si="3"/>
        <v>#DIV/0!</v>
      </c>
    </row>
    <row r="21" spans="1:15" x14ac:dyDescent="0.2">
      <c r="A21" s="72">
        <v>10</v>
      </c>
      <c r="B21" s="130">
        <f>'9'!B18</f>
        <v>0</v>
      </c>
      <c r="C21" s="130">
        <f>'9'!C18</f>
        <v>0</v>
      </c>
      <c r="D21" s="72"/>
      <c r="E21" s="72"/>
      <c r="F21" s="72"/>
      <c r="G21" s="72"/>
      <c r="H21" s="72"/>
      <c r="I21" s="72"/>
      <c r="J21" s="72"/>
      <c r="K21" s="72">
        <f t="shared" si="4"/>
        <v>0</v>
      </c>
      <c r="L21" s="72" t="e">
        <f t="shared" si="0"/>
        <v>#DIV/0!</v>
      </c>
      <c r="M21" s="72">
        <f t="shared" si="1"/>
        <v>0</v>
      </c>
      <c r="N21" s="72" t="e">
        <f t="shared" si="2"/>
        <v>#DIV/0!</v>
      </c>
      <c r="O21" s="72" t="e">
        <f t="shared" si="3"/>
        <v>#DIV/0!</v>
      </c>
    </row>
    <row r="22" spans="1:15" x14ac:dyDescent="0.2">
      <c r="A22" s="72">
        <v>11</v>
      </c>
      <c r="B22" s="130">
        <f>'9'!B19</f>
        <v>0</v>
      </c>
      <c r="C22" s="130">
        <f>'9'!C19</f>
        <v>0</v>
      </c>
      <c r="D22" s="72"/>
      <c r="E22" s="72"/>
      <c r="F22" s="72"/>
      <c r="G22" s="72"/>
      <c r="H22" s="72"/>
      <c r="I22" s="72"/>
      <c r="J22" s="72"/>
      <c r="K22" s="72">
        <f t="shared" si="4"/>
        <v>0</v>
      </c>
      <c r="L22" s="72" t="e">
        <f t="shared" si="0"/>
        <v>#DIV/0!</v>
      </c>
      <c r="M22" s="72">
        <f t="shared" si="1"/>
        <v>0</v>
      </c>
      <c r="N22" s="72" t="e">
        <f t="shared" si="2"/>
        <v>#DIV/0!</v>
      </c>
      <c r="O22" s="72" t="e">
        <f t="shared" si="3"/>
        <v>#DIV/0!</v>
      </c>
    </row>
    <row r="23" spans="1:15" x14ac:dyDescent="0.2">
      <c r="A23" s="72">
        <v>12</v>
      </c>
      <c r="B23" s="130">
        <f>'9'!B20</f>
        <v>0</v>
      </c>
      <c r="C23" s="130">
        <f>'9'!C20</f>
        <v>0</v>
      </c>
      <c r="D23" s="72"/>
      <c r="E23" s="72"/>
      <c r="F23" s="72"/>
      <c r="G23" s="72"/>
      <c r="H23" s="72"/>
      <c r="I23" s="72"/>
      <c r="J23" s="72"/>
      <c r="K23" s="72">
        <f t="shared" si="4"/>
        <v>0</v>
      </c>
      <c r="L23" s="72" t="e">
        <f t="shared" si="0"/>
        <v>#DIV/0!</v>
      </c>
      <c r="M23" s="72">
        <f t="shared" si="1"/>
        <v>0</v>
      </c>
      <c r="N23" s="72" t="e">
        <f t="shared" si="2"/>
        <v>#DIV/0!</v>
      </c>
      <c r="O23" s="72" t="e">
        <f t="shared" si="3"/>
        <v>#DIV/0!</v>
      </c>
    </row>
    <row r="24" spans="1:15" x14ac:dyDescent="0.2">
      <c r="A24" s="72">
        <v>13</v>
      </c>
      <c r="B24" s="130">
        <f>'9'!B21</f>
        <v>0</v>
      </c>
      <c r="C24" s="130">
        <f>'9'!C21</f>
        <v>0</v>
      </c>
      <c r="D24" s="72"/>
      <c r="E24" s="72"/>
      <c r="F24" s="72"/>
      <c r="G24" s="72"/>
      <c r="H24" s="72"/>
      <c r="I24" s="72"/>
      <c r="J24" s="72"/>
      <c r="K24" s="72">
        <f t="shared" si="4"/>
        <v>0</v>
      </c>
      <c r="L24" s="72" t="e">
        <f t="shared" si="0"/>
        <v>#DIV/0!</v>
      </c>
      <c r="M24" s="72">
        <f t="shared" si="1"/>
        <v>0</v>
      </c>
      <c r="N24" s="72" t="e">
        <f t="shared" si="2"/>
        <v>#DIV/0!</v>
      </c>
      <c r="O24" s="72" t="e">
        <f t="shared" si="3"/>
        <v>#DIV/0!</v>
      </c>
    </row>
    <row r="25" spans="1:15" x14ac:dyDescent="0.2">
      <c r="A25" s="72">
        <v>14</v>
      </c>
      <c r="B25" s="130">
        <f>'9'!B22</f>
        <v>0</v>
      </c>
      <c r="C25" s="130">
        <f>'9'!C22</f>
        <v>0</v>
      </c>
      <c r="D25" s="72"/>
      <c r="E25" s="72"/>
      <c r="F25" s="72"/>
      <c r="G25" s="72"/>
      <c r="H25" s="72"/>
      <c r="I25" s="72"/>
      <c r="J25" s="72"/>
      <c r="K25" s="72">
        <f t="shared" si="4"/>
        <v>0</v>
      </c>
      <c r="L25" s="72" t="e">
        <f t="shared" si="0"/>
        <v>#DIV/0!</v>
      </c>
      <c r="M25" s="72">
        <f t="shared" si="1"/>
        <v>0</v>
      </c>
      <c r="N25" s="72" t="e">
        <f t="shared" si="2"/>
        <v>#DIV/0!</v>
      </c>
      <c r="O25" s="72" t="e">
        <f t="shared" si="3"/>
        <v>#DIV/0!</v>
      </c>
    </row>
    <row r="26" spans="1:15" x14ac:dyDescent="0.2">
      <c r="A26" s="72">
        <v>15</v>
      </c>
      <c r="B26" s="130">
        <f>'9'!B23</f>
        <v>0</v>
      </c>
      <c r="C26" s="130">
        <f>'9'!C23</f>
        <v>0</v>
      </c>
      <c r="D26" s="72"/>
      <c r="E26" s="72"/>
      <c r="F26" s="72"/>
      <c r="G26" s="72"/>
      <c r="H26" s="72"/>
      <c r="I26" s="72"/>
      <c r="J26" s="72"/>
      <c r="K26" s="72">
        <f t="shared" si="4"/>
        <v>0</v>
      </c>
      <c r="L26" s="72" t="e">
        <f t="shared" si="0"/>
        <v>#DIV/0!</v>
      </c>
      <c r="M26" s="72">
        <f t="shared" si="1"/>
        <v>0</v>
      </c>
      <c r="N26" s="72" t="e">
        <f t="shared" si="2"/>
        <v>#DIV/0!</v>
      </c>
      <c r="O26" s="72" t="e">
        <f t="shared" si="3"/>
        <v>#DIV/0!</v>
      </c>
    </row>
    <row r="27" spans="1:15" x14ac:dyDescent="0.2">
      <c r="A27" s="72">
        <v>16</v>
      </c>
      <c r="B27" s="130">
        <f>'9'!B24</f>
        <v>0</v>
      </c>
      <c r="C27" s="130">
        <f>'9'!C24</f>
        <v>0</v>
      </c>
      <c r="D27" s="72"/>
      <c r="E27" s="72"/>
      <c r="F27" s="72"/>
      <c r="G27" s="72"/>
      <c r="H27" s="72"/>
      <c r="I27" s="72"/>
      <c r="J27" s="72"/>
      <c r="K27" s="72">
        <f t="shared" si="4"/>
        <v>0</v>
      </c>
      <c r="L27" s="72" t="e">
        <f t="shared" si="0"/>
        <v>#DIV/0!</v>
      </c>
      <c r="M27" s="72">
        <f t="shared" si="1"/>
        <v>0</v>
      </c>
      <c r="N27" s="72" t="e">
        <f t="shared" si="2"/>
        <v>#DIV/0!</v>
      </c>
      <c r="O27" s="72" t="e">
        <f t="shared" si="3"/>
        <v>#DIV/0!</v>
      </c>
    </row>
    <row r="28" spans="1:15" x14ac:dyDescent="0.2">
      <c r="A28" s="72">
        <v>17</v>
      </c>
      <c r="B28" s="130">
        <f>'9'!B25</f>
        <v>0</v>
      </c>
      <c r="C28" s="130">
        <f>'9'!C25</f>
        <v>0</v>
      </c>
      <c r="D28" s="72"/>
      <c r="E28" s="72"/>
      <c r="F28" s="72"/>
      <c r="G28" s="72"/>
      <c r="H28" s="72"/>
      <c r="I28" s="72"/>
      <c r="J28" s="72"/>
      <c r="K28" s="72">
        <f t="shared" si="4"/>
        <v>0</v>
      </c>
      <c r="L28" s="72" t="e">
        <f t="shared" si="0"/>
        <v>#DIV/0!</v>
      </c>
      <c r="M28" s="72">
        <f t="shared" si="1"/>
        <v>0</v>
      </c>
      <c r="N28" s="72" t="e">
        <f t="shared" si="2"/>
        <v>#DIV/0!</v>
      </c>
      <c r="O28" s="72" t="e">
        <f t="shared" si="3"/>
        <v>#DIV/0!</v>
      </c>
    </row>
    <row r="29" spans="1:15" x14ac:dyDescent="0.2">
      <c r="A29" s="72">
        <v>18</v>
      </c>
      <c r="B29" s="130">
        <f>'9'!B26</f>
        <v>0</v>
      </c>
      <c r="C29" s="130">
        <f>'9'!C26</f>
        <v>0</v>
      </c>
      <c r="D29" s="72"/>
      <c r="E29" s="72"/>
      <c r="F29" s="72"/>
      <c r="G29" s="72"/>
      <c r="H29" s="72"/>
      <c r="I29" s="72"/>
      <c r="J29" s="72"/>
      <c r="K29" s="72">
        <f t="shared" si="4"/>
        <v>0</v>
      </c>
      <c r="L29" s="72" t="e">
        <f t="shared" si="0"/>
        <v>#DIV/0!</v>
      </c>
      <c r="M29" s="72">
        <f t="shared" si="1"/>
        <v>0</v>
      </c>
      <c r="N29" s="72" t="e">
        <f t="shared" si="2"/>
        <v>#DIV/0!</v>
      </c>
      <c r="O29" s="72" t="e">
        <f t="shared" si="3"/>
        <v>#DIV/0!</v>
      </c>
    </row>
    <row r="30" spans="1:15" x14ac:dyDescent="0.2">
      <c r="A30" s="72">
        <v>19</v>
      </c>
      <c r="B30" s="130">
        <f>'9'!B27</f>
        <v>0</v>
      </c>
      <c r="C30" s="130">
        <f>'9'!C27</f>
        <v>0</v>
      </c>
      <c r="D30" s="72"/>
      <c r="E30" s="72"/>
      <c r="F30" s="72"/>
      <c r="G30" s="72"/>
      <c r="H30" s="72"/>
      <c r="I30" s="72"/>
      <c r="J30" s="72"/>
      <c r="K30" s="72">
        <f t="shared" si="4"/>
        <v>0</v>
      </c>
      <c r="L30" s="72" t="e">
        <f t="shared" si="0"/>
        <v>#DIV/0!</v>
      </c>
      <c r="M30" s="72">
        <f t="shared" si="1"/>
        <v>0</v>
      </c>
      <c r="N30" s="72" t="e">
        <f t="shared" si="2"/>
        <v>#DIV/0!</v>
      </c>
      <c r="O30" s="72" t="e">
        <f t="shared" si="3"/>
        <v>#DIV/0!</v>
      </c>
    </row>
    <row r="31" spans="1:15" x14ac:dyDescent="0.2">
      <c r="A31" s="72">
        <v>20</v>
      </c>
      <c r="B31" s="130">
        <f>'9'!B28</f>
        <v>0</v>
      </c>
      <c r="C31" s="130">
        <f>'9'!C28</f>
        <v>0</v>
      </c>
      <c r="D31" s="72"/>
      <c r="E31" s="72"/>
      <c r="F31" s="72"/>
      <c r="G31" s="72"/>
      <c r="H31" s="72"/>
      <c r="I31" s="72"/>
      <c r="J31" s="72"/>
      <c r="K31" s="72">
        <f t="shared" si="4"/>
        <v>0</v>
      </c>
      <c r="L31" s="72" t="e">
        <f t="shared" si="0"/>
        <v>#DIV/0!</v>
      </c>
      <c r="M31" s="72">
        <f t="shared" si="1"/>
        <v>0</v>
      </c>
      <c r="N31" s="72" t="e">
        <f t="shared" si="2"/>
        <v>#DIV/0!</v>
      </c>
      <c r="O31" s="72" t="e">
        <f t="shared" si="3"/>
        <v>#DIV/0!</v>
      </c>
    </row>
    <row r="32" spans="1:15" x14ac:dyDescent="0.2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</row>
    <row r="33" spans="1:15" x14ac:dyDescent="0.2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</row>
    <row r="34" spans="1:15" x14ac:dyDescent="0.2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</row>
    <row r="35" spans="1:15" x14ac:dyDescent="0.2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</row>
    <row r="36" spans="1:15" x14ac:dyDescent="0.2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</row>
    <row r="37" spans="1:15" ht="15.75" x14ac:dyDescent="0.2">
      <c r="A37" s="134" t="s">
        <v>484</v>
      </c>
      <c r="B37" s="196"/>
      <c r="C37" s="196"/>
      <c r="D37" s="196">
        <f>SUM(D12:D36)</f>
        <v>0</v>
      </c>
      <c r="E37" s="196">
        <f t="shared" ref="E37:J37" si="5">SUM(E12:E36)</f>
        <v>0</v>
      </c>
      <c r="F37" s="196">
        <f t="shared" si="5"/>
        <v>0</v>
      </c>
      <c r="G37" s="196">
        <f t="shared" si="5"/>
        <v>0</v>
      </c>
      <c r="H37" s="196">
        <f t="shared" si="5"/>
        <v>0</v>
      </c>
      <c r="I37" s="196">
        <f t="shared" si="5"/>
        <v>0</v>
      </c>
      <c r="J37" s="196">
        <f t="shared" si="5"/>
        <v>0</v>
      </c>
      <c r="K37" s="78">
        <f t="shared" ref="K37" si="6">SUM(E37:H37)</f>
        <v>0</v>
      </c>
      <c r="L37" s="196" t="e">
        <f>K37/D37*100</f>
        <v>#DIV/0!</v>
      </c>
      <c r="M37" s="78">
        <f t="shared" ref="M37" si="7">SUM(E37:G37)</f>
        <v>0</v>
      </c>
      <c r="N37" s="196" t="e">
        <f>M37/D37*100</f>
        <v>#DIV/0!</v>
      </c>
      <c r="O37" s="196" t="e">
        <f>E37/D37*100</f>
        <v>#DIV/0!</v>
      </c>
    </row>
    <row r="39" spans="1:15" x14ac:dyDescent="0.2">
      <c r="A39" s="727" t="s">
        <v>905</v>
      </c>
      <c r="B39" s="727"/>
      <c r="C39" s="727"/>
      <c r="D39" s="727"/>
      <c r="E39" s="727"/>
      <c r="F39" s="727"/>
    </row>
    <row r="40" spans="1:15" x14ac:dyDescent="0.2">
      <c r="A40" s="1008" t="s">
        <v>971</v>
      </c>
      <c r="B40" s="727"/>
      <c r="C40" s="727"/>
      <c r="D40" s="727"/>
      <c r="E40" s="727"/>
      <c r="F40" s="727"/>
    </row>
    <row r="41" spans="1:15" x14ac:dyDescent="0.2">
      <c r="A41" s="727"/>
      <c r="B41" s="727"/>
      <c r="C41" s="727"/>
      <c r="D41" s="727"/>
      <c r="E41" s="727"/>
      <c r="F41" s="727"/>
      <c r="G41" s="538"/>
    </row>
  </sheetData>
  <mergeCells count="17">
    <mergeCell ref="I9:I10"/>
    <mergeCell ref="O7:O10"/>
    <mergeCell ref="J9:J10"/>
    <mergeCell ref="K9:K10"/>
    <mergeCell ref="L9:L10"/>
    <mergeCell ref="A3:O3"/>
    <mergeCell ref="A7:A10"/>
    <mergeCell ref="B7:B10"/>
    <mergeCell ref="C7:C10"/>
    <mergeCell ref="D7:D10"/>
    <mergeCell ref="E7:J8"/>
    <mergeCell ref="K7:L8"/>
    <mergeCell ref="M7:N9"/>
    <mergeCell ref="E9:E10"/>
    <mergeCell ref="F9:F10"/>
    <mergeCell ref="G9:G10"/>
    <mergeCell ref="H9:H10"/>
  </mergeCells>
  <printOptions horizontalCentered="1"/>
  <pageMargins left="0.47244094488188981" right="0.47244094488188981" top="0.74803149606299213" bottom="0.74803149606299213" header="0.31496062992125984" footer="0.31496062992125984"/>
  <pageSetup paperSize="9" scale="47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80405-2830-4943-85E3-33786D1D9918}">
  <sheetPr codeName="Sheet78">
    <tabColor rgb="FF92D050"/>
    <pageSetUpPr fitToPage="1"/>
  </sheetPr>
  <dimension ref="A1:AK40"/>
  <sheetViews>
    <sheetView zoomScale="60" zoomScaleNormal="60" workbookViewId="0">
      <selection activeCell="M49" sqref="M49"/>
    </sheetView>
  </sheetViews>
  <sheetFormatPr defaultColWidth="8.85546875" defaultRowHeight="15" x14ac:dyDescent="0.2"/>
  <cols>
    <col min="1" max="1" width="5.7109375" style="70" customWidth="1"/>
    <col min="2" max="2" width="26.42578125" style="70" customWidth="1"/>
    <col min="3" max="3" width="21.140625" style="70" customWidth="1"/>
    <col min="4" max="4" width="19.7109375" style="70" customWidth="1"/>
    <col min="5" max="5" width="14.140625" style="70" customWidth="1"/>
    <col min="6" max="9" width="13.5703125" style="70" customWidth="1"/>
    <col min="10" max="10" width="19.7109375" style="70" customWidth="1"/>
    <col min="11" max="11" width="15.28515625" style="70" customWidth="1"/>
    <col min="12" max="12" width="13.5703125" style="70" customWidth="1"/>
    <col min="13" max="13" width="12.85546875" style="70" customWidth="1"/>
    <col min="14" max="14" width="16.5703125" style="70" customWidth="1"/>
    <col min="15" max="15" width="16.28515625" style="70" customWidth="1"/>
    <col min="16" max="17" width="13.42578125" style="70" customWidth="1"/>
    <col min="18" max="18" width="19.5703125" style="70" customWidth="1"/>
    <col min="19" max="19" width="17.5703125" style="70" customWidth="1"/>
    <col min="20" max="20" width="15.85546875" style="70" customWidth="1"/>
    <col min="21" max="21" width="16.28515625" style="70" customWidth="1"/>
    <col min="22" max="37" width="9.140625" style="70" customWidth="1"/>
    <col min="38" max="256" width="8.85546875" style="330"/>
    <col min="257" max="257" width="5.7109375" style="330" customWidth="1"/>
    <col min="258" max="258" width="26.42578125" style="330" customWidth="1"/>
    <col min="259" max="259" width="27.7109375" style="330" customWidth="1"/>
    <col min="260" max="260" width="23.7109375" style="330" customWidth="1"/>
    <col min="261" max="261" width="17.28515625" style="330" customWidth="1"/>
    <col min="262" max="266" width="13.5703125" style="330" customWidth="1"/>
    <col min="267" max="267" width="17.7109375" style="330" customWidth="1"/>
    <col min="268" max="268" width="13.5703125" style="330" customWidth="1"/>
    <col min="269" max="269" width="12.85546875" style="330" customWidth="1"/>
    <col min="270" max="270" width="11.42578125" style="330" customWidth="1"/>
    <col min="271" max="271" width="14" style="330" customWidth="1"/>
    <col min="272" max="272" width="11.140625" style="330" customWidth="1"/>
    <col min="273" max="274" width="12.85546875" style="330" customWidth="1"/>
    <col min="275" max="275" width="18.42578125" style="330" customWidth="1"/>
    <col min="276" max="276" width="26" style="330" customWidth="1"/>
    <col min="277" max="277" width="19.140625" style="330" customWidth="1"/>
    <col min="278" max="293" width="9.140625" style="330" customWidth="1"/>
    <col min="294" max="512" width="8.85546875" style="330"/>
    <col min="513" max="513" width="5.7109375" style="330" customWidth="1"/>
    <col min="514" max="514" width="26.42578125" style="330" customWidth="1"/>
    <col min="515" max="515" width="27.7109375" style="330" customWidth="1"/>
    <col min="516" max="516" width="23.7109375" style="330" customWidth="1"/>
    <col min="517" max="517" width="17.28515625" style="330" customWidth="1"/>
    <col min="518" max="522" width="13.5703125" style="330" customWidth="1"/>
    <col min="523" max="523" width="17.7109375" style="330" customWidth="1"/>
    <col min="524" max="524" width="13.5703125" style="330" customWidth="1"/>
    <col min="525" max="525" width="12.85546875" style="330" customWidth="1"/>
    <col min="526" max="526" width="11.42578125" style="330" customWidth="1"/>
    <col min="527" max="527" width="14" style="330" customWidth="1"/>
    <col min="528" max="528" width="11.140625" style="330" customWidth="1"/>
    <col min="529" max="530" width="12.85546875" style="330" customWidth="1"/>
    <col min="531" max="531" width="18.42578125" style="330" customWidth="1"/>
    <col min="532" max="532" width="26" style="330" customWidth="1"/>
    <col min="533" max="533" width="19.140625" style="330" customWidth="1"/>
    <col min="534" max="549" width="9.140625" style="330" customWidth="1"/>
    <col min="550" max="768" width="8.85546875" style="330"/>
    <col min="769" max="769" width="5.7109375" style="330" customWidth="1"/>
    <col min="770" max="770" width="26.42578125" style="330" customWidth="1"/>
    <col min="771" max="771" width="27.7109375" style="330" customWidth="1"/>
    <col min="772" max="772" width="23.7109375" style="330" customWidth="1"/>
    <col min="773" max="773" width="17.28515625" style="330" customWidth="1"/>
    <col min="774" max="778" width="13.5703125" style="330" customWidth="1"/>
    <col min="779" max="779" width="17.7109375" style="330" customWidth="1"/>
    <col min="780" max="780" width="13.5703125" style="330" customWidth="1"/>
    <col min="781" max="781" width="12.85546875" style="330" customWidth="1"/>
    <col min="782" max="782" width="11.42578125" style="330" customWidth="1"/>
    <col min="783" max="783" width="14" style="330" customWidth="1"/>
    <col min="784" max="784" width="11.140625" style="330" customWidth="1"/>
    <col min="785" max="786" width="12.85546875" style="330" customWidth="1"/>
    <col min="787" max="787" width="18.42578125" style="330" customWidth="1"/>
    <col min="788" max="788" width="26" style="330" customWidth="1"/>
    <col min="789" max="789" width="19.140625" style="330" customWidth="1"/>
    <col min="790" max="805" width="9.140625" style="330" customWidth="1"/>
    <col min="806" max="1024" width="8.85546875" style="330"/>
    <col min="1025" max="1025" width="5.7109375" style="330" customWidth="1"/>
    <col min="1026" max="1026" width="26.42578125" style="330" customWidth="1"/>
    <col min="1027" max="1027" width="27.7109375" style="330" customWidth="1"/>
    <col min="1028" max="1028" width="23.7109375" style="330" customWidth="1"/>
    <col min="1029" max="1029" width="17.28515625" style="330" customWidth="1"/>
    <col min="1030" max="1034" width="13.5703125" style="330" customWidth="1"/>
    <col min="1035" max="1035" width="17.7109375" style="330" customWidth="1"/>
    <col min="1036" max="1036" width="13.5703125" style="330" customWidth="1"/>
    <col min="1037" max="1037" width="12.85546875" style="330" customWidth="1"/>
    <col min="1038" max="1038" width="11.42578125" style="330" customWidth="1"/>
    <col min="1039" max="1039" width="14" style="330" customWidth="1"/>
    <col min="1040" max="1040" width="11.140625" style="330" customWidth="1"/>
    <col min="1041" max="1042" width="12.85546875" style="330" customWidth="1"/>
    <col min="1043" max="1043" width="18.42578125" style="330" customWidth="1"/>
    <col min="1044" max="1044" width="26" style="330" customWidth="1"/>
    <col min="1045" max="1045" width="19.140625" style="330" customWidth="1"/>
    <col min="1046" max="1061" width="9.140625" style="330" customWidth="1"/>
    <col min="1062" max="1280" width="8.85546875" style="330"/>
    <col min="1281" max="1281" width="5.7109375" style="330" customWidth="1"/>
    <col min="1282" max="1282" width="26.42578125" style="330" customWidth="1"/>
    <col min="1283" max="1283" width="27.7109375" style="330" customWidth="1"/>
    <col min="1284" max="1284" width="23.7109375" style="330" customWidth="1"/>
    <col min="1285" max="1285" width="17.28515625" style="330" customWidth="1"/>
    <col min="1286" max="1290" width="13.5703125" style="330" customWidth="1"/>
    <col min="1291" max="1291" width="17.7109375" style="330" customWidth="1"/>
    <col min="1292" max="1292" width="13.5703125" style="330" customWidth="1"/>
    <col min="1293" max="1293" width="12.85546875" style="330" customWidth="1"/>
    <col min="1294" max="1294" width="11.42578125" style="330" customWidth="1"/>
    <col min="1295" max="1295" width="14" style="330" customWidth="1"/>
    <col min="1296" max="1296" width="11.140625" style="330" customWidth="1"/>
    <col min="1297" max="1298" width="12.85546875" style="330" customWidth="1"/>
    <col min="1299" max="1299" width="18.42578125" style="330" customWidth="1"/>
    <col min="1300" max="1300" width="26" style="330" customWidth="1"/>
    <col min="1301" max="1301" width="19.140625" style="330" customWidth="1"/>
    <col min="1302" max="1317" width="9.140625" style="330" customWidth="1"/>
    <col min="1318" max="1536" width="8.85546875" style="330"/>
    <col min="1537" max="1537" width="5.7109375" style="330" customWidth="1"/>
    <col min="1538" max="1538" width="26.42578125" style="330" customWidth="1"/>
    <col min="1539" max="1539" width="27.7109375" style="330" customWidth="1"/>
    <col min="1540" max="1540" width="23.7109375" style="330" customWidth="1"/>
    <col min="1541" max="1541" width="17.28515625" style="330" customWidth="1"/>
    <col min="1542" max="1546" width="13.5703125" style="330" customWidth="1"/>
    <col min="1547" max="1547" width="17.7109375" style="330" customWidth="1"/>
    <col min="1548" max="1548" width="13.5703125" style="330" customWidth="1"/>
    <col min="1549" max="1549" width="12.85546875" style="330" customWidth="1"/>
    <col min="1550" max="1550" width="11.42578125" style="330" customWidth="1"/>
    <col min="1551" max="1551" width="14" style="330" customWidth="1"/>
    <col min="1552" max="1552" width="11.140625" style="330" customWidth="1"/>
    <col min="1553" max="1554" width="12.85546875" style="330" customWidth="1"/>
    <col min="1555" max="1555" width="18.42578125" style="330" customWidth="1"/>
    <col min="1556" max="1556" width="26" style="330" customWidth="1"/>
    <col min="1557" max="1557" width="19.140625" style="330" customWidth="1"/>
    <col min="1558" max="1573" width="9.140625" style="330" customWidth="1"/>
    <col min="1574" max="1792" width="8.85546875" style="330"/>
    <col min="1793" max="1793" width="5.7109375" style="330" customWidth="1"/>
    <col min="1794" max="1794" width="26.42578125" style="330" customWidth="1"/>
    <col min="1795" max="1795" width="27.7109375" style="330" customWidth="1"/>
    <col min="1796" max="1796" width="23.7109375" style="330" customWidth="1"/>
    <col min="1797" max="1797" width="17.28515625" style="330" customWidth="1"/>
    <col min="1798" max="1802" width="13.5703125" style="330" customWidth="1"/>
    <col min="1803" max="1803" width="17.7109375" style="330" customWidth="1"/>
    <col min="1804" max="1804" width="13.5703125" style="330" customWidth="1"/>
    <col min="1805" max="1805" width="12.85546875" style="330" customWidth="1"/>
    <col min="1806" max="1806" width="11.42578125" style="330" customWidth="1"/>
    <col min="1807" max="1807" width="14" style="330" customWidth="1"/>
    <col min="1808" max="1808" width="11.140625" style="330" customWidth="1"/>
    <col min="1809" max="1810" width="12.85546875" style="330" customWidth="1"/>
    <col min="1811" max="1811" width="18.42578125" style="330" customWidth="1"/>
    <col min="1812" max="1812" width="26" style="330" customWidth="1"/>
    <col min="1813" max="1813" width="19.140625" style="330" customWidth="1"/>
    <col min="1814" max="1829" width="9.140625" style="330" customWidth="1"/>
    <col min="1830" max="2048" width="8.85546875" style="330"/>
    <col min="2049" max="2049" width="5.7109375" style="330" customWidth="1"/>
    <col min="2050" max="2050" width="26.42578125" style="330" customWidth="1"/>
    <col min="2051" max="2051" width="27.7109375" style="330" customWidth="1"/>
    <col min="2052" max="2052" width="23.7109375" style="330" customWidth="1"/>
    <col min="2053" max="2053" width="17.28515625" style="330" customWidth="1"/>
    <col min="2054" max="2058" width="13.5703125" style="330" customWidth="1"/>
    <col min="2059" max="2059" width="17.7109375" style="330" customWidth="1"/>
    <col min="2060" max="2060" width="13.5703125" style="330" customWidth="1"/>
    <col min="2061" max="2061" width="12.85546875" style="330" customWidth="1"/>
    <col min="2062" max="2062" width="11.42578125" style="330" customWidth="1"/>
    <col min="2063" max="2063" width="14" style="330" customWidth="1"/>
    <col min="2064" max="2064" width="11.140625" style="330" customWidth="1"/>
    <col min="2065" max="2066" width="12.85546875" style="330" customWidth="1"/>
    <col min="2067" max="2067" width="18.42578125" style="330" customWidth="1"/>
    <col min="2068" max="2068" width="26" style="330" customWidth="1"/>
    <col min="2069" max="2069" width="19.140625" style="330" customWidth="1"/>
    <col min="2070" max="2085" width="9.140625" style="330" customWidth="1"/>
    <col min="2086" max="2304" width="8.85546875" style="330"/>
    <col min="2305" max="2305" width="5.7109375" style="330" customWidth="1"/>
    <col min="2306" max="2306" width="26.42578125" style="330" customWidth="1"/>
    <col min="2307" max="2307" width="27.7109375" style="330" customWidth="1"/>
    <col min="2308" max="2308" width="23.7109375" style="330" customWidth="1"/>
    <col min="2309" max="2309" width="17.28515625" style="330" customWidth="1"/>
    <col min="2310" max="2314" width="13.5703125" style="330" customWidth="1"/>
    <col min="2315" max="2315" width="17.7109375" style="330" customWidth="1"/>
    <col min="2316" max="2316" width="13.5703125" style="330" customWidth="1"/>
    <col min="2317" max="2317" width="12.85546875" style="330" customWidth="1"/>
    <col min="2318" max="2318" width="11.42578125" style="330" customWidth="1"/>
    <col min="2319" max="2319" width="14" style="330" customWidth="1"/>
    <col min="2320" max="2320" width="11.140625" style="330" customWidth="1"/>
    <col min="2321" max="2322" width="12.85546875" style="330" customWidth="1"/>
    <col min="2323" max="2323" width="18.42578125" style="330" customWidth="1"/>
    <col min="2324" max="2324" width="26" style="330" customWidth="1"/>
    <col min="2325" max="2325" width="19.140625" style="330" customWidth="1"/>
    <col min="2326" max="2341" width="9.140625" style="330" customWidth="1"/>
    <col min="2342" max="2560" width="8.85546875" style="330"/>
    <col min="2561" max="2561" width="5.7109375" style="330" customWidth="1"/>
    <col min="2562" max="2562" width="26.42578125" style="330" customWidth="1"/>
    <col min="2563" max="2563" width="27.7109375" style="330" customWidth="1"/>
    <col min="2564" max="2564" width="23.7109375" style="330" customWidth="1"/>
    <col min="2565" max="2565" width="17.28515625" style="330" customWidth="1"/>
    <col min="2566" max="2570" width="13.5703125" style="330" customWidth="1"/>
    <col min="2571" max="2571" width="17.7109375" style="330" customWidth="1"/>
    <col min="2572" max="2572" width="13.5703125" style="330" customWidth="1"/>
    <col min="2573" max="2573" width="12.85546875" style="330" customWidth="1"/>
    <col min="2574" max="2574" width="11.42578125" style="330" customWidth="1"/>
    <col min="2575" max="2575" width="14" style="330" customWidth="1"/>
    <col min="2576" max="2576" width="11.140625" style="330" customWidth="1"/>
    <col min="2577" max="2578" width="12.85546875" style="330" customWidth="1"/>
    <col min="2579" max="2579" width="18.42578125" style="330" customWidth="1"/>
    <col min="2580" max="2580" width="26" style="330" customWidth="1"/>
    <col min="2581" max="2581" width="19.140625" style="330" customWidth="1"/>
    <col min="2582" max="2597" width="9.140625" style="330" customWidth="1"/>
    <col min="2598" max="2816" width="8.85546875" style="330"/>
    <col min="2817" max="2817" width="5.7109375" style="330" customWidth="1"/>
    <col min="2818" max="2818" width="26.42578125" style="330" customWidth="1"/>
    <col min="2819" max="2819" width="27.7109375" style="330" customWidth="1"/>
    <col min="2820" max="2820" width="23.7109375" style="330" customWidth="1"/>
    <col min="2821" max="2821" width="17.28515625" style="330" customWidth="1"/>
    <col min="2822" max="2826" width="13.5703125" style="330" customWidth="1"/>
    <col min="2827" max="2827" width="17.7109375" style="330" customWidth="1"/>
    <col min="2828" max="2828" width="13.5703125" style="330" customWidth="1"/>
    <col min="2829" max="2829" width="12.85546875" style="330" customWidth="1"/>
    <col min="2830" max="2830" width="11.42578125" style="330" customWidth="1"/>
    <col min="2831" max="2831" width="14" style="330" customWidth="1"/>
    <col min="2832" max="2832" width="11.140625" style="330" customWidth="1"/>
    <col min="2833" max="2834" width="12.85546875" style="330" customWidth="1"/>
    <col min="2835" max="2835" width="18.42578125" style="330" customWidth="1"/>
    <col min="2836" max="2836" width="26" style="330" customWidth="1"/>
    <col min="2837" max="2837" width="19.140625" style="330" customWidth="1"/>
    <col min="2838" max="2853" width="9.140625" style="330" customWidth="1"/>
    <col min="2854" max="3072" width="8.85546875" style="330"/>
    <col min="3073" max="3073" width="5.7109375" style="330" customWidth="1"/>
    <col min="3074" max="3074" width="26.42578125" style="330" customWidth="1"/>
    <col min="3075" max="3075" width="27.7109375" style="330" customWidth="1"/>
    <col min="3076" max="3076" width="23.7109375" style="330" customWidth="1"/>
    <col min="3077" max="3077" width="17.28515625" style="330" customWidth="1"/>
    <col min="3078" max="3082" width="13.5703125" style="330" customWidth="1"/>
    <col min="3083" max="3083" width="17.7109375" style="330" customWidth="1"/>
    <col min="3084" max="3084" width="13.5703125" style="330" customWidth="1"/>
    <col min="3085" max="3085" width="12.85546875" style="330" customWidth="1"/>
    <col min="3086" max="3086" width="11.42578125" style="330" customWidth="1"/>
    <col min="3087" max="3087" width="14" style="330" customWidth="1"/>
    <col min="3088" max="3088" width="11.140625" style="330" customWidth="1"/>
    <col min="3089" max="3090" width="12.85546875" style="330" customWidth="1"/>
    <col min="3091" max="3091" width="18.42578125" style="330" customWidth="1"/>
    <col min="3092" max="3092" width="26" style="330" customWidth="1"/>
    <col min="3093" max="3093" width="19.140625" style="330" customWidth="1"/>
    <col min="3094" max="3109" width="9.140625" style="330" customWidth="1"/>
    <col min="3110" max="3328" width="8.85546875" style="330"/>
    <col min="3329" max="3329" width="5.7109375" style="330" customWidth="1"/>
    <col min="3330" max="3330" width="26.42578125" style="330" customWidth="1"/>
    <col min="3331" max="3331" width="27.7109375" style="330" customWidth="1"/>
    <col min="3332" max="3332" width="23.7109375" style="330" customWidth="1"/>
    <col min="3333" max="3333" width="17.28515625" style="330" customWidth="1"/>
    <col min="3334" max="3338" width="13.5703125" style="330" customWidth="1"/>
    <col min="3339" max="3339" width="17.7109375" style="330" customWidth="1"/>
    <col min="3340" max="3340" width="13.5703125" style="330" customWidth="1"/>
    <col min="3341" max="3341" width="12.85546875" style="330" customWidth="1"/>
    <col min="3342" max="3342" width="11.42578125" style="330" customWidth="1"/>
    <col min="3343" max="3343" width="14" style="330" customWidth="1"/>
    <col min="3344" max="3344" width="11.140625" style="330" customWidth="1"/>
    <col min="3345" max="3346" width="12.85546875" style="330" customWidth="1"/>
    <col min="3347" max="3347" width="18.42578125" style="330" customWidth="1"/>
    <col min="3348" max="3348" width="26" style="330" customWidth="1"/>
    <col min="3349" max="3349" width="19.140625" style="330" customWidth="1"/>
    <col min="3350" max="3365" width="9.140625" style="330" customWidth="1"/>
    <col min="3366" max="3584" width="8.85546875" style="330"/>
    <col min="3585" max="3585" width="5.7109375" style="330" customWidth="1"/>
    <col min="3586" max="3586" width="26.42578125" style="330" customWidth="1"/>
    <col min="3587" max="3587" width="27.7109375" style="330" customWidth="1"/>
    <col min="3588" max="3588" width="23.7109375" style="330" customWidth="1"/>
    <col min="3589" max="3589" width="17.28515625" style="330" customWidth="1"/>
    <col min="3590" max="3594" width="13.5703125" style="330" customWidth="1"/>
    <col min="3595" max="3595" width="17.7109375" style="330" customWidth="1"/>
    <col min="3596" max="3596" width="13.5703125" style="330" customWidth="1"/>
    <col min="3597" max="3597" width="12.85546875" style="330" customWidth="1"/>
    <col min="3598" max="3598" width="11.42578125" style="330" customWidth="1"/>
    <col min="3599" max="3599" width="14" style="330" customWidth="1"/>
    <col min="3600" max="3600" width="11.140625" style="330" customWidth="1"/>
    <col min="3601" max="3602" width="12.85546875" style="330" customWidth="1"/>
    <col min="3603" max="3603" width="18.42578125" style="330" customWidth="1"/>
    <col min="3604" max="3604" width="26" style="330" customWidth="1"/>
    <col min="3605" max="3605" width="19.140625" style="330" customWidth="1"/>
    <col min="3606" max="3621" width="9.140625" style="330" customWidth="1"/>
    <col min="3622" max="3840" width="8.85546875" style="330"/>
    <col min="3841" max="3841" width="5.7109375" style="330" customWidth="1"/>
    <col min="3842" max="3842" width="26.42578125" style="330" customWidth="1"/>
    <col min="3843" max="3843" width="27.7109375" style="330" customWidth="1"/>
    <col min="3844" max="3844" width="23.7109375" style="330" customWidth="1"/>
    <col min="3845" max="3845" width="17.28515625" style="330" customWidth="1"/>
    <col min="3846" max="3850" width="13.5703125" style="330" customWidth="1"/>
    <col min="3851" max="3851" width="17.7109375" style="330" customWidth="1"/>
    <col min="3852" max="3852" width="13.5703125" style="330" customWidth="1"/>
    <col min="3853" max="3853" width="12.85546875" style="330" customWidth="1"/>
    <col min="3854" max="3854" width="11.42578125" style="330" customWidth="1"/>
    <col min="3855" max="3855" width="14" style="330" customWidth="1"/>
    <col min="3856" max="3856" width="11.140625" style="330" customWidth="1"/>
    <col min="3857" max="3858" width="12.85546875" style="330" customWidth="1"/>
    <col min="3859" max="3859" width="18.42578125" style="330" customWidth="1"/>
    <col min="3860" max="3860" width="26" style="330" customWidth="1"/>
    <col min="3861" max="3861" width="19.140625" style="330" customWidth="1"/>
    <col min="3862" max="3877" width="9.140625" style="330" customWidth="1"/>
    <col min="3878" max="4096" width="8.85546875" style="330"/>
    <col min="4097" max="4097" width="5.7109375" style="330" customWidth="1"/>
    <col min="4098" max="4098" width="26.42578125" style="330" customWidth="1"/>
    <col min="4099" max="4099" width="27.7109375" style="330" customWidth="1"/>
    <col min="4100" max="4100" width="23.7109375" style="330" customWidth="1"/>
    <col min="4101" max="4101" width="17.28515625" style="330" customWidth="1"/>
    <col min="4102" max="4106" width="13.5703125" style="330" customWidth="1"/>
    <col min="4107" max="4107" width="17.7109375" style="330" customWidth="1"/>
    <col min="4108" max="4108" width="13.5703125" style="330" customWidth="1"/>
    <col min="4109" max="4109" width="12.85546875" style="330" customWidth="1"/>
    <col min="4110" max="4110" width="11.42578125" style="330" customWidth="1"/>
    <col min="4111" max="4111" width="14" style="330" customWidth="1"/>
    <col min="4112" max="4112" width="11.140625" style="330" customWidth="1"/>
    <col min="4113" max="4114" width="12.85546875" style="330" customWidth="1"/>
    <col min="4115" max="4115" width="18.42578125" style="330" customWidth="1"/>
    <col min="4116" max="4116" width="26" style="330" customWidth="1"/>
    <col min="4117" max="4117" width="19.140625" style="330" customWidth="1"/>
    <col min="4118" max="4133" width="9.140625" style="330" customWidth="1"/>
    <col min="4134" max="4352" width="8.85546875" style="330"/>
    <col min="4353" max="4353" width="5.7109375" style="330" customWidth="1"/>
    <col min="4354" max="4354" width="26.42578125" style="330" customWidth="1"/>
    <col min="4355" max="4355" width="27.7109375" style="330" customWidth="1"/>
    <col min="4356" max="4356" width="23.7109375" style="330" customWidth="1"/>
    <col min="4357" max="4357" width="17.28515625" style="330" customWidth="1"/>
    <col min="4358" max="4362" width="13.5703125" style="330" customWidth="1"/>
    <col min="4363" max="4363" width="17.7109375" style="330" customWidth="1"/>
    <col min="4364" max="4364" width="13.5703125" style="330" customWidth="1"/>
    <col min="4365" max="4365" width="12.85546875" style="330" customWidth="1"/>
    <col min="4366" max="4366" width="11.42578125" style="330" customWidth="1"/>
    <col min="4367" max="4367" width="14" style="330" customWidth="1"/>
    <col min="4368" max="4368" width="11.140625" style="330" customWidth="1"/>
    <col min="4369" max="4370" width="12.85546875" style="330" customWidth="1"/>
    <col min="4371" max="4371" width="18.42578125" style="330" customWidth="1"/>
    <col min="4372" max="4372" width="26" style="330" customWidth="1"/>
    <col min="4373" max="4373" width="19.140625" style="330" customWidth="1"/>
    <col min="4374" max="4389" width="9.140625" style="330" customWidth="1"/>
    <col min="4390" max="4608" width="8.85546875" style="330"/>
    <col min="4609" max="4609" width="5.7109375" style="330" customWidth="1"/>
    <col min="4610" max="4610" width="26.42578125" style="330" customWidth="1"/>
    <col min="4611" max="4611" width="27.7109375" style="330" customWidth="1"/>
    <col min="4612" max="4612" width="23.7109375" style="330" customWidth="1"/>
    <col min="4613" max="4613" width="17.28515625" style="330" customWidth="1"/>
    <col min="4614" max="4618" width="13.5703125" style="330" customWidth="1"/>
    <col min="4619" max="4619" width="17.7109375" style="330" customWidth="1"/>
    <col min="4620" max="4620" width="13.5703125" style="330" customWidth="1"/>
    <col min="4621" max="4621" width="12.85546875" style="330" customWidth="1"/>
    <col min="4622" max="4622" width="11.42578125" style="330" customWidth="1"/>
    <col min="4623" max="4623" width="14" style="330" customWidth="1"/>
    <col min="4624" max="4624" width="11.140625" style="330" customWidth="1"/>
    <col min="4625" max="4626" width="12.85546875" style="330" customWidth="1"/>
    <col min="4627" max="4627" width="18.42578125" style="330" customWidth="1"/>
    <col min="4628" max="4628" width="26" style="330" customWidth="1"/>
    <col min="4629" max="4629" width="19.140625" style="330" customWidth="1"/>
    <col min="4630" max="4645" width="9.140625" style="330" customWidth="1"/>
    <col min="4646" max="4864" width="8.85546875" style="330"/>
    <col min="4865" max="4865" width="5.7109375" style="330" customWidth="1"/>
    <col min="4866" max="4866" width="26.42578125" style="330" customWidth="1"/>
    <col min="4867" max="4867" width="27.7109375" style="330" customWidth="1"/>
    <col min="4868" max="4868" width="23.7109375" style="330" customWidth="1"/>
    <col min="4869" max="4869" width="17.28515625" style="330" customWidth="1"/>
    <col min="4870" max="4874" width="13.5703125" style="330" customWidth="1"/>
    <col min="4875" max="4875" width="17.7109375" style="330" customWidth="1"/>
    <col min="4876" max="4876" width="13.5703125" style="330" customWidth="1"/>
    <col min="4877" max="4877" width="12.85546875" style="330" customWidth="1"/>
    <col min="4878" max="4878" width="11.42578125" style="330" customWidth="1"/>
    <col min="4879" max="4879" width="14" style="330" customWidth="1"/>
    <col min="4880" max="4880" width="11.140625" style="330" customWidth="1"/>
    <col min="4881" max="4882" width="12.85546875" style="330" customWidth="1"/>
    <col min="4883" max="4883" width="18.42578125" style="330" customWidth="1"/>
    <col min="4884" max="4884" width="26" style="330" customWidth="1"/>
    <col min="4885" max="4885" width="19.140625" style="330" customWidth="1"/>
    <col min="4886" max="4901" width="9.140625" style="330" customWidth="1"/>
    <col min="4902" max="5120" width="8.85546875" style="330"/>
    <col min="5121" max="5121" width="5.7109375" style="330" customWidth="1"/>
    <col min="5122" max="5122" width="26.42578125" style="330" customWidth="1"/>
    <col min="5123" max="5123" width="27.7109375" style="330" customWidth="1"/>
    <col min="5124" max="5124" width="23.7109375" style="330" customWidth="1"/>
    <col min="5125" max="5125" width="17.28515625" style="330" customWidth="1"/>
    <col min="5126" max="5130" width="13.5703125" style="330" customWidth="1"/>
    <col min="5131" max="5131" width="17.7109375" style="330" customWidth="1"/>
    <col min="5132" max="5132" width="13.5703125" style="330" customWidth="1"/>
    <col min="5133" max="5133" width="12.85546875" style="330" customWidth="1"/>
    <col min="5134" max="5134" width="11.42578125" style="330" customWidth="1"/>
    <col min="5135" max="5135" width="14" style="330" customWidth="1"/>
    <col min="5136" max="5136" width="11.140625" style="330" customWidth="1"/>
    <col min="5137" max="5138" width="12.85546875" style="330" customWidth="1"/>
    <col min="5139" max="5139" width="18.42578125" style="330" customWidth="1"/>
    <col min="5140" max="5140" width="26" style="330" customWidth="1"/>
    <col min="5141" max="5141" width="19.140625" style="330" customWidth="1"/>
    <col min="5142" max="5157" width="9.140625" style="330" customWidth="1"/>
    <col min="5158" max="5376" width="8.85546875" style="330"/>
    <col min="5377" max="5377" width="5.7109375" style="330" customWidth="1"/>
    <col min="5378" max="5378" width="26.42578125" style="330" customWidth="1"/>
    <col min="5379" max="5379" width="27.7109375" style="330" customWidth="1"/>
    <col min="5380" max="5380" width="23.7109375" style="330" customWidth="1"/>
    <col min="5381" max="5381" width="17.28515625" style="330" customWidth="1"/>
    <col min="5382" max="5386" width="13.5703125" style="330" customWidth="1"/>
    <col min="5387" max="5387" width="17.7109375" style="330" customWidth="1"/>
    <col min="5388" max="5388" width="13.5703125" style="330" customWidth="1"/>
    <col min="5389" max="5389" width="12.85546875" style="330" customWidth="1"/>
    <col min="5390" max="5390" width="11.42578125" style="330" customWidth="1"/>
    <col min="5391" max="5391" width="14" style="330" customWidth="1"/>
    <col min="5392" max="5392" width="11.140625" style="330" customWidth="1"/>
    <col min="5393" max="5394" width="12.85546875" style="330" customWidth="1"/>
    <col min="5395" max="5395" width="18.42578125" style="330" customWidth="1"/>
    <col min="5396" max="5396" width="26" style="330" customWidth="1"/>
    <col min="5397" max="5397" width="19.140625" style="330" customWidth="1"/>
    <col min="5398" max="5413" width="9.140625" style="330" customWidth="1"/>
    <col min="5414" max="5632" width="8.85546875" style="330"/>
    <col min="5633" max="5633" width="5.7109375" style="330" customWidth="1"/>
    <col min="5634" max="5634" width="26.42578125" style="330" customWidth="1"/>
    <col min="5635" max="5635" width="27.7109375" style="330" customWidth="1"/>
    <col min="5636" max="5636" width="23.7109375" style="330" customWidth="1"/>
    <col min="5637" max="5637" width="17.28515625" style="330" customWidth="1"/>
    <col min="5638" max="5642" width="13.5703125" style="330" customWidth="1"/>
    <col min="5643" max="5643" width="17.7109375" style="330" customWidth="1"/>
    <col min="5644" max="5644" width="13.5703125" style="330" customWidth="1"/>
    <col min="5645" max="5645" width="12.85546875" style="330" customWidth="1"/>
    <col min="5646" max="5646" width="11.42578125" style="330" customWidth="1"/>
    <col min="5647" max="5647" width="14" style="330" customWidth="1"/>
    <col min="5648" max="5648" width="11.140625" style="330" customWidth="1"/>
    <col min="5649" max="5650" width="12.85546875" style="330" customWidth="1"/>
    <col min="5651" max="5651" width="18.42578125" style="330" customWidth="1"/>
    <col min="5652" max="5652" width="26" style="330" customWidth="1"/>
    <col min="5653" max="5653" width="19.140625" style="330" customWidth="1"/>
    <col min="5654" max="5669" width="9.140625" style="330" customWidth="1"/>
    <col min="5670" max="5888" width="8.85546875" style="330"/>
    <col min="5889" max="5889" width="5.7109375" style="330" customWidth="1"/>
    <col min="5890" max="5890" width="26.42578125" style="330" customWidth="1"/>
    <col min="5891" max="5891" width="27.7109375" style="330" customWidth="1"/>
    <col min="5892" max="5892" width="23.7109375" style="330" customWidth="1"/>
    <col min="5893" max="5893" width="17.28515625" style="330" customWidth="1"/>
    <col min="5894" max="5898" width="13.5703125" style="330" customWidth="1"/>
    <col min="5899" max="5899" width="17.7109375" style="330" customWidth="1"/>
    <col min="5900" max="5900" width="13.5703125" style="330" customWidth="1"/>
    <col min="5901" max="5901" width="12.85546875" style="330" customWidth="1"/>
    <col min="5902" max="5902" width="11.42578125" style="330" customWidth="1"/>
    <col min="5903" max="5903" width="14" style="330" customWidth="1"/>
    <col min="5904" max="5904" width="11.140625" style="330" customWidth="1"/>
    <col min="5905" max="5906" width="12.85546875" style="330" customWidth="1"/>
    <col min="5907" max="5907" width="18.42578125" style="330" customWidth="1"/>
    <col min="5908" max="5908" width="26" style="330" customWidth="1"/>
    <col min="5909" max="5909" width="19.140625" style="330" customWidth="1"/>
    <col min="5910" max="5925" width="9.140625" style="330" customWidth="1"/>
    <col min="5926" max="6144" width="8.85546875" style="330"/>
    <col min="6145" max="6145" width="5.7109375" style="330" customWidth="1"/>
    <col min="6146" max="6146" width="26.42578125" style="330" customWidth="1"/>
    <col min="6147" max="6147" width="27.7109375" style="330" customWidth="1"/>
    <col min="6148" max="6148" width="23.7109375" style="330" customWidth="1"/>
    <col min="6149" max="6149" width="17.28515625" style="330" customWidth="1"/>
    <col min="6150" max="6154" width="13.5703125" style="330" customWidth="1"/>
    <col min="6155" max="6155" width="17.7109375" style="330" customWidth="1"/>
    <col min="6156" max="6156" width="13.5703125" style="330" customWidth="1"/>
    <col min="6157" max="6157" width="12.85546875" style="330" customWidth="1"/>
    <col min="6158" max="6158" width="11.42578125" style="330" customWidth="1"/>
    <col min="6159" max="6159" width="14" style="330" customWidth="1"/>
    <col min="6160" max="6160" width="11.140625" style="330" customWidth="1"/>
    <col min="6161" max="6162" width="12.85546875" style="330" customWidth="1"/>
    <col min="6163" max="6163" width="18.42578125" style="330" customWidth="1"/>
    <col min="6164" max="6164" width="26" style="330" customWidth="1"/>
    <col min="6165" max="6165" width="19.140625" style="330" customWidth="1"/>
    <col min="6166" max="6181" width="9.140625" style="330" customWidth="1"/>
    <col min="6182" max="6400" width="8.85546875" style="330"/>
    <col min="6401" max="6401" width="5.7109375" style="330" customWidth="1"/>
    <col min="6402" max="6402" width="26.42578125" style="330" customWidth="1"/>
    <col min="6403" max="6403" width="27.7109375" style="330" customWidth="1"/>
    <col min="6404" max="6404" width="23.7109375" style="330" customWidth="1"/>
    <col min="6405" max="6405" width="17.28515625" style="330" customWidth="1"/>
    <col min="6406" max="6410" width="13.5703125" style="330" customWidth="1"/>
    <col min="6411" max="6411" width="17.7109375" style="330" customWidth="1"/>
    <col min="6412" max="6412" width="13.5703125" style="330" customWidth="1"/>
    <col min="6413" max="6413" width="12.85546875" style="330" customWidth="1"/>
    <col min="6414" max="6414" width="11.42578125" style="330" customWidth="1"/>
    <col min="6415" max="6415" width="14" style="330" customWidth="1"/>
    <col min="6416" max="6416" width="11.140625" style="330" customWidth="1"/>
    <col min="6417" max="6418" width="12.85546875" style="330" customWidth="1"/>
    <col min="6419" max="6419" width="18.42578125" style="330" customWidth="1"/>
    <col min="6420" max="6420" width="26" style="330" customWidth="1"/>
    <col min="6421" max="6421" width="19.140625" style="330" customWidth="1"/>
    <col min="6422" max="6437" width="9.140625" style="330" customWidth="1"/>
    <col min="6438" max="6656" width="8.85546875" style="330"/>
    <col min="6657" max="6657" width="5.7109375" style="330" customWidth="1"/>
    <col min="6658" max="6658" width="26.42578125" style="330" customWidth="1"/>
    <col min="6659" max="6659" width="27.7109375" style="330" customWidth="1"/>
    <col min="6660" max="6660" width="23.7109375" style="330" customWidth="1"/>
    <col min="6661" max="6661" width="17.28515625" style="330" customWidth="1"/>
    <col min="6662" max="6666" width="13.5703125" style="330" customWidth="1"/>
    <col min="6667" max="6667" width="17.7109375" style="330" customWidth="1"/>
    <col min="6668" max="6668" width="13.5703125" style="330" customWidth="1"/>
    <col min="6669" max="6669" width="12.85546875" style="330" customWidth="1"/>
    <col min="6670" max="6670" width="11.42578125" style="330" customWidth="1"/>
    <col min="6671" max="6671" width="14" style="330" customWidth="1"/>
    <col min="6672" max="6672" width="11.140625" style="330" customWidth="1"/>
    <col min="6673" max="6674" width="12.85546875" style="330" customWidth="1"/>
    <col min="6675" max="6675" width="18.42578125" style="330" customWidth="1"/>
    <col min="6676" max="6676" width="26" style="330" customWidth="1"/>
    <col min="6677" max="6677" width="19.140625" style="330" customWidth="1"/>
    <col min="6678" max="6693" width="9.140625" style="330" customWidth="1"/>
    <col min="6694" max="6912" width="8.85546875" style="330"/>
    <col min="6913" max="6913" width="5.7109375" style="330" customWidth="1"/>
    <col min="6914" max="6914" width="26.42578125" style="330" customWidth="1"/>
    <col min="6915" max="6915" width="27.7109375" style="330" customWidth="1"/>
    <col min="6916" max="6916" width="23.7109375" style="330" customWidth="1"/>
    <col min="6917" max="6917" width="17.28515625" style="330" customWidth="1"/>
    <col min="6918" max="6922" width="13.5703125" style="330" customWidth="1"/>
    <col min="6923" max="6923" width="17.7109375" style="330" customWidth="1"/>
    <col min="6924" max="6924" width="13.5703125" style="330" customWidth="1"/>
    <col min="6925" max="6925" width="12.85546875" style="330" customWidth="1"/>
    <col min="6926" max="6926" width="11.42578125" style="330" customWidth="1"/>
    <col min="6927" max="6927" width="14" style="330" customWidth="1"/>
    <col min="6928" max="6928" width="11.140625" style="330" customWidth="1"/>
    <col min="6929" max="6930" width="12.85546875" style="330" customWidth="1"/>
    <col min="6931" max="6931" width="18.42578125" style="330" customWidth="1"/>
    <col min="6932" max="6932" width="26" style="330" customWidth="1"/>
    <col min="6933" max="6933" width="19.140625" style="330" customWidth="1"/>
    <col min="6934" max="6949" width="9.140625" style="330" customWidth="1"/>
    <col min="6950" max="7168" width="8.85546875" style="330"/>
    <col min="7169" max="7169" width="5.7109375" style="330" customWidth="1"/>
    <col min="7170" max="7170" width="26.42578125" style="330" customWidth="1"/>
    <col min="7171" max="7171" width="27.7109375" style="330" customWidth="1"/>
    <col min="7172" max="7172" width="23.7109375" style="330" customWidth="1"/>
    <col min="7173" max="7173" width="17.28515625" style="330" customWidth="1"/>
    <col min="7174" max="7178" width="13.5703125" style="330" customWidth="1"/>
    <col min="7179" max="7179" width="17.7109375" style="330" customWidth="1"/>
    <col min="7180" max="7180" width="13.5703125" style="330" customWidth="1"/>
    <col min="7181" max="7181" width="12.85546875" style="330" customWidth="1"/>
    <col min="7182" max="7182" width="11.42578125" style="330" customWidth="1"/>
    <col min="7183" max="7183" width="14" style="330" customWidth="1"/>
    <col min="7184" max="7184" width="11.140625" style="330" customWidth="1"/>
    <col min="7185" max="7186" width="12.85546875" style="330" customWidth="1"/>
    <col min="7187" max="7187" width="18.42578125" style="330" customWidth="1"/>
    <col min="7188" max="7188" width="26" style="330" customWidth="1"/>
    <col min="7189" max="7189" width="19.140625" style="330" customWidth="1"/>
    <col min="7190" max="7205" width="9.140625" style="330" customWidth="1"/>
    <col min="7206" max="7424" width="8.85546875" style="330"/>
    <col min="7425" max="7425" width="5.7109375" style="330" customWidth="1"/>
    <col min="7426" max="7426" width="26.42578125" style="330" customWidth="1"/>
    <col min="7427" max="7427" width="27.7109375" style="330" customWidth="1"/>
    <col min="7428" max="7428" width="23.7109375" style="330" customWidth="1"/>
    <col min="7429" max="7429" width="17.28515625" style="330" customWidth="1"/>
    <col min="7430" max="7434" width="13.5703125" style="330" customWidth="1"/>
    <col min="7435" max="7435" width="17.7109375" style="330" customWidth="1"/>
    <col min="7436" max="7436" width="13.5703125" style="330" customWidth="1"/>
    <col min="7437" max="7437" width="12.85546875" style="330" customWidth="1"/>
    <col min="7438" max="7438" width="11.42578125" style="330" customWidth="1"/>
    <col min="7439" max="7439" width="14" style="330" customWidth="1"/>
    <col min="7440" max="7440" width="11.140625" style="330" customWidth="1"/>
    <col min="7441" max="7442" width="12.85546875" style="330" customWidth="1"/>
    <col min="7443" max="7443" width="18.42578125" style="330" customWidth="1"/>
    <col min="7444" max="7444" width="26" style="330" customWidth="1"/>
    <col min="7445" max="7445" width="19.140625" style="330" customWidth="1"/>
    <col min="7446" max="7461" width="9.140625" style="330" customWidth="1"/>
    <col min="7462" max="7680" width="8.85546875" style="330"/>
    <col min="7681" max="7681" width="5.7109375" style="330" customWidth="1"/>
    <col min="7682" max="7682" width="26.42578125" style="330" customWidth="1"/>
    <col min="7683" max="7683" width="27.7109375" style="330" customWidth="1"/>
    <col min="7684" max="7684" width="23.7109375" style="330" customWidth="1"/>
    <col min="7685" max="7685" width="17.28515625" style="330" customWidth="1"/>
    <col min="7686" max="7690" width="13.5703125" style="330" customWidth="1"/>
    <col min="7691" max="7691" width="17.7109375" style="330" customWidth="1"/>
    <col min="7692" max="7692" width="13.5703125" style="330" customWidth="1"/>
    <col min="7693" max="7693" width="12.85546875" style="330" customWidth="1"/>
    <col min="7694" max="7694" width="11.42578125" style="330" customWidth="1"/>
    <col min="7695" max="7695" width="14" style="330" customWidth="1"/>
    <col min="7696" max="7696" width="11.140625" style="330" customWidth="1"/>
    <col min="7697" max="7698" width="12.85546875" style="330" customWidth="1"/>
    <col min="7699" max="7699" width="18.42578125" style="330" customWidth="1"/>
    <col min="7700" max="7700" width="26" style="330" customWidth="1"/>
    <col min="7701" max="7701" width="19.140625" style="330" customWidth="1"/>
    <col min="7702" max="7717" width="9.140625" style="330" customWidth="1"/>
    <col min="7718" max="7936" width="8.85546875" style="330"/>
    <col min="7937" max="7937" width="5.7109375" style="330" customWidth="1"/>
    <col min="7938" max="7938" width="26.42578125" style="330" customWidth="1"/>
    <col min="7939" max="7939" width="27.7109375" style="330" customWidth="1"/>
    <col min="7940" max="7940" width="23.7109375" style="330" customWidth="1"/>
    <col min="7941" max="7941" width="17.28515625" style="330" customWidth="1"/>
    <col min="7942" max="7946" width="13.5703125" style="330" customWidth="1"/>
    <col min="7947" max="7947" width="17.7109375" style="330" customWidth="1"/>
    <col min="7948" max="7948" width="13.5703125" style="330" customWidth="1"/>
    <col min="7949" max="7949" width="12.85546875" style="330" customWidth="1"/>
    <col min="7950" max="7950" width="11.42578125" style="330" customWidth="1"/>
    <col min="7951" max="7951" width="14" style="330" customWidth="1"/>
    <col min="7952" max="7952" width="11.140625" style="330" customWidth="1"/>
    <col min="7953" max="7954" width="12.85546875" style="330" customWidth="1"/>
    <col min="7955" max="7955" width="18.42578125" style="330" customWidth="1"/>
    <col min="7956" max="7956" width="26" style="330" customWidth="1"/>
    <col min="7957" max="7957" width="19.140625" style="330" customWidth="1"/>
    <col min="7958" max="7973" width="9.140625" style="330" customWidth="1"/>
    <col min="7974" max="8192" width="8.85546875" style="330"/>
    <col min="8193" max="8193" width="5.7109375" style="330" customWidth="1"/>
    <col min="8194" max="8194" width="26.42578125" style="330" customWidth="1"/>
    <col min="8195" max="8195" width="27.7109375" style="330" customWidth="1"/>
    <col min="8196" max="8196" width="23.7109375" style="330" customWidth="1"/>
    <col min="8197" max="8197" width="17.28515625" style="330" customWidth="1"/>
    <col min="8198" max="8202" width="13.5703125" style="330" customWidth="1"/>
    <col min="8203" max="8203" width="17.7109375" style="330" customWidth="1"/>
    <col min="8204" max="8204" width="13.5703125" style="330" customWidth="1"/>
    <col min="8205" max="8205" width="12.85546875" style="330" customWidth="1"/>
    <col min="8206" max="8206" width="11.42578125" style="330" customWidth="1"/>
    <col min="8207" max="8207" width="14" style="330" customWidth="1"/>
    <col min="8208" max="8208" width="11.140625" style="330" customWidth="1"/>
    <col min="8209" max="8210" width="12.85546875" style="330" customWidth="1"/>
    <col min="8211" max="8211" width="18.42578125" style="330" customWidth="1"/>
    <col min="8212" max="8212" width="26" style="330" customWidth="1"/>
    <col min="8213" max="8213" width="19.140625" style="330" customWidth="1"/>
    <col min="8214" max="8229" width="9.140625" style="330" customWidth="1"/>
    <col min="8230" max="8448" width="8.85546875" style="330"/>
    <col min="8449" max="8449" width="5.7109375" style="330" customWidth="1"/>
    <col min="8450" max="8450" width="26.42578125" style="330" customWidth="1"/>
    <col min="8451" max="8451" width="27.7109375" style="330" customWidth="1"/>
    <col min="8452" max="8452" width="23.7109375" style="330" customWidth="1"/>
    <col min="8453" max="8453" width="17.28515625" style="330" customWidth="1"/>
    <col min="8454" max="8458" width="13.5703125" style="330" customWidth="1"/>
    <col min="8459" max="8459" width="17.7109375" style="330" customWidth="1"/>
    <col min="8460" max="8460" width="13.5703125" style="330" customWidth="1"/>
    <col min="8461" max="8461" width="12.85546875" style="330" customWidth="1"/>
    <col min="8462" max="8462" width="11.42578125" style="330" customWidth="1"/>
    <col min="8463" max="8463" width="14" style="330" customWidth="1"/>
    <col min="8464" max="8464" width="11.140625" style="330" customWidth="1"/>
    <col min="8465" max="8466" width="12.85546875" style="330" customWidth="1"/>
    <col min="8467" max="8467" width="18.42578125" style="330" customWidth="1"/>
    <col min="8468" max="8468" width="26" style="330" customWidth="1"/>
    <col min="8469" max="8469" width="19.140625" style="330" customWidth="1"/>
    <col min="8470" max="8485" width="9.140625" style="330" customWidth="1"/>
    <col min="8486" max="8704" width="8.85546875" style="330"/>
    <col min="8705" max="8705" width="5.7109375" style="330" customWidth="1"/>
    <col min="8706" max="8706" width="26.42578125" style="330" customWidth="1"/>
    <col min="8707" max="8707" width="27.7109375" style="330" customWidth="1"/>
    <col min="8708" max="8708" width="23.7109375" style="330" customWidth="1"/>
    <col min="8709" max="8709" width="17.28515625" style="330" customWidth="1"/>
    <col min="8710" max="8714" width="13.5703125" style="330" customWidth="1"/>
    <col min="8715" max="8715" width="17.7109375" style="330" customWidth="1"/>
    <col min="8716" max="8716" width="13.5703125" style="330" customWidth="1"/>
    <col min="8717" max="8717" width="12.85546875" style="330" customWidth="1"/>
    <col min="8718" max="8718" width="11.42578125" style="330" customWidth="1"/>
    <col min="8719" max="8719" width="14" style="330" customWidth="1"/>
    <col min="8720" max="8720" width="11.140625" style="330" customWidth="1"/>
    <col min="8721" max="8722" width="12.85546875" style="330" customWidth="1"/>
    <col min="8723" max="8723" width="18.42578125" style="330" customWidth="1"/>
    <col min="8724" max="8724" width="26" style="330" customWidth="1"/>
    <col min="8725" max="8725" width="19.140625" style="330" customWidth="1"/>
    <col min="8726" max="8741" width="9.140625" style="330" customWidth="1"/>
    <col min="8742" max="8960" width="8.85546875" style="330"/>
    <col min="8961" max="8961" width="5.7109375" style="330" customWidth="1"/>
    <col min="8962" max="8962" width="26.42578125" style="330" customWidth="1"/>
    <col min="8963" max="8963" width="27.7109375" style="330" customWidth="1"/>
    <col min="8964" max="8964" width="23.7109375" style="330" customWidth="1"/>
    <col min="8965" max="8965" width="17.28515625" style="330" customWidth="1"/>
    <col min="8966" max="8970" width="13.5703125" style="330" customWidth="1"/>
    <col min="8971" max="8971" width="17.7109375" style="330" customWidth="1"/>
    <col min="8972" max="8972" width="13.5703125" style="330" customWidth="1"/>
    <col min="8973" max="8973" width="12.85546875" style="330" customWidth="1"/>
    <col min="8974" max="8974" width="11.42578125" style="330" customWidth="1"/>
    <col min="8975" max="8975" width="14" style="330" customWidth="1"/>
    <col min="8976" max="8976" width="11.140625" style="330" customWidth="1"/>
    <col min="8977" max="8978" width="12.85546875" style="330" customWidth="1"/>
    <col min="8979" max="8979" width="18.42578125" style="330" customWidth="1"/>
    <col min="8980" max="8980" width="26" style="330" customWidth="1"/>
    <col min="8981" max="8981" width="19.140625" style="330" customWidth="1"/>
    <col min="8982" max="8997" width="9.140625" style="330" customWidth="1"/>
    <col min="8998" max="9216" width="8.85546875" style="330"/>
    <col min="9217" max="9217" width="5.7109375" style="330" customWidth="1"/>
    <col min="9218" max="9218" width="26.42578125" style="330" customWidth="1"/>
    <col min="9219" max="9219" width="27.7109375" style="330" customWidth="1"/>
    <col min="9220" max="9220" width="23.7109375" style="330" customWidth="1"/>
    <col min="9221" max="9221" width="17.28515625" style="330" customWidth="1"/>
    <col min="9222" max="9226" width="13.5703125" style="330" customWidth="1"/>
    <col min="9227" max="9227" width="17.7109375" style="330" customWidth="1"/>
    <col min="9228" max="9228" width="13.5703125" style="330" customWidth="1"/>
    <col min="9229" max="9229" width="12.85546875" style="330" customWidth="1"/>
    <col min="9230" max="9230" width="11.42578125" style="330" customWidth="1"/>
    <col min="9231" max="9231" width="14" style="330" customWidth="1"/>
    <col min="9232" max="9232" width="11.140625" style="330" customWidth="1"/>
    <col min="9233" max="9234" width="12.85546875" style="330" customWidth="1"/>
    <col min="9235" max="9235" width="18.42578125" style="330" customWidth="1"/>
    <col min="9236" max="9236" width="26" style="330" customWidth="1"/>
    <col min="9237" max="9237" width="19.140625" style="330" customWidth="1"/>
    <col min="9238" max="9253" width="9.140625" style="330" customWidth="1"/>
    <col min="9254" max="9472" width="8.85546875" style="330"/>
    <col min="9473" max="9473" width="5.7109375" style="330" customWidth="1"/>
    <col min="9474" max="9474" width="26.42578125" style="330" customWidth="1"/>
    <col min="9475" max="9475" width="27.7109375" style="330" customWidth="1"/>
    <col min="9476" max="9476" width="23.7109375" style="330" customWidth="1"/>
    <col min="9477" max="9477" width="17.28515625" style="330" customWidth="1"/>
    <col min="9478" max="9482" width="13.5703125" style="330" customWidth="1"/>
    <col min="9483" max="9483" width="17.7109375" style="330" customWidth="1"/>
    <col min="9484" max="9484" width="13.5703125" style="330" customWidth="1"/>
    <col min="9485" max="9485" width="12.85546875" style="330" customWidth="1"/>
    <col min="9486" max="9486" width="11.42578125" style="330" customWidth="1"/>
    <col min="9487" max="9487" width="14" style="330" customWidth="1"/>
    <col min="9488" max="9488" width="11.140625" style="330" customWidth="1"/>
    <col min="9489" max="9490" width="12.85546875" style="330" customWidth="1"/>
    <col min="9491" max="9491" width="18.42578125" style="330" customWidth="1"/>
    <col min="9492" max="9492" width="26" style="330" customWidth="1"/>
    <col min="9493" max="9493" width="19.140625" style="330" customWidth="1"/>
    <col min="9494" max="9509" width="9.140625" style="330" customWidth="1"/>
    <col min="9510" max="9728" width="8.85546875" style="330"/>
    <col min="9729" max="9729" width="5.7109375" style="330" customWidth="1"/>
    <col min="9730" max="9730" width="26.42578125" style="330" customWidth="1"/>
    <col min="9731" max="9731" width="27.7109375" style="330" customWidth="1"/>
    <col min="9732" max="9732" width="23.7109375" style="330" customWidth="1"/>
    <col min="9733" max="9733" width="17.28515625" style="330" customWidth="1"/>
    <col min="9734" max="9738" width="13.5703125" style="330" customWidth="1"/>
    <col min="9739" max="9739" width="17.7109375" style="330" customWidth="1"/>
    <col min="9740" max="9740" width="13.5703125" style="330" customWidth="1"/>
    <col min="9741" max="9741" width="12.85546875" style="330" customWidth="1"/>
    <col min="9742" max="9742" width="11.42578125" style="330" customWidth="1"/>
    <col min="9743" max="9743" width="14" style="330" customWidth="1"/>
    <col min="9744" max="9744" width="11.140625" style="330" customWidth="1"/>
    <col min="9745" max="9746" width="12.85546875" style="330" customWidth="1"/>
    <col min="9747" max="9747" width="18.42578125" style="330" customWidth="1"/>
    <col min="9748" max="9748" width="26" style="330" customWidth="1"/>
    <col min="9749" max="9749" width="19.140625" style="330" customWidth="1"/>
    <col min="9750" max="9765" width="9.140625" style="330" customWidth="1"/>
    <col min="9766" max="9984" width="8.85546875" style="330"/>
    <col min="9985" max="9985" width="5.7109375" style="330" customWidth="1"/>
    <col min="9986" max="9986" width="26.42578125" style="330" customWidth="1"/>
    <col min="9987" max="9987" width="27.7109375" style="330" customWidth="1"/>
    <col min="9988" max="9988" width="23.7109375" style="330" customWidth="1"/>
    <col min="9989" max="9989" width="17.28515625" style="330" customWidth="1"/>
    <col min="9990" max="9994" width="13.5703125" style="330" customWidth="1"/>
    <col min="9995" max="9995" width="17.7109375" style="330" customWidth="1"/>
    <col min="9996" max="9996" width="13.5703125" style="330" customWidth="1"/>
    <col min="9997" max="9997" width="12.85546875" style="330" customWidth="1"/>
    <col min="9998" max="9998" width="11.42578125" style="330" customWidth="1"/>
    <col min="9999" max="9999" width="14" style="330" customWidth="1"/>
    <col min="10000" max="10000" width="11.140625" style="330" customWidth="1"/>
    <col min="10001" max="10002" width="12.85546875" style="330" customWidth="1"/>
    <col min="10003" max="10003" width="18.42578125" style="330" customWidth="1"/>
    <col min="10004" max="10004" width="26" style="330" customWidth="1"/>
    <col min="10005" max="10005" width="19.140625" style="330" customWidth="1"/>
    <col min="10006" max="10021" width="9.140625" style="330" customWidth="1"/>
    <col min="10022" max="10240" width="8.85546875" style="330"/>
    <col min="10241" max="10241" width="5.7109375" style="330" customWidth="1"/>
    <col min="10242" max="10242" width="26.42578125" style="330" customWidth="1"/>
    <col min="10243" max="10243" width="27.7109375" style="330" customWidth="1"/>
    <col min="10244" max="10244" width="23.7109375" style="330" customWidth="1"/>
    <col min="10245" max="10245" width="17.28515625" style="330" customWidth="1"/>
    <col min="10246" max="10250" width="13.5703125" style="330" customWidth="1"/>
    <col min="10251" max="10251" width="17.7109375" style="330" customWidth="1"/>
    <col min="10252" max="10252" width="13.5703125" style="330" customWidth="1"/>
    <col min="10253" max="10253" width="12.85546875" style="330" customWidth="1"/>
    <col min="10254" max="10254" width="11.42578125" style="330" customWidth="1"/>
    <col min="10255" max="10255" width="14" style="330" customWidth="1"/>
    <col min="10256" max="10256" width="11.140625" style="330" customWidth="1"/>
    <col min="10257" max="10258" width="12.85546875" style="330" customWidth="1"/>
    <col min="10259" max="10259" width="18.42578125" style="330" customWidth="1"/>
    <col min="10260" max="10260" width="26" style="330" customWidth="1"/>
    <col min="10261" max="10261" width="19.140625" style="330" customWidth="1"/>
    <col min="10262" max="10277" width="9.140625" style="330" customWidth="1"/>
    <col min="10278" max="10496" width="8.85546875" style="330"/>
    <col min="10497" max="10497" width="5.7109375" style="330" customWidth="1"/>
    <col min="10498" max="10498" width="26.42578125" style="330" customWidth="1"/>
    <col min="10499" max="10499" width="27.7109375" style="330" customWidth="1"/>
    <col min="10500" max="10500" width="23.7109375" style="330" customWidth="1"/>
    <col min="10501" max="10501" width="17.28515625" style="330" customWidth="1"/>
    <col min="10502" max="10506" width="13.5703125" style="330" customWidth="1"/>
    <col min="10507" max="10507" width="17.7109375" style="330" customWidth="1"/>
    <col min="10508" max="10508" width="13.5703125" style="330" customWidth="1"/>
    <col min="10509" max="10509" width="12.85546875" style="330" customWidth="1"/>
    <col min="10510" max="10510" width="11.42578125" style="330" customWidth="1"/>
    <col min="10511" max="10511" width="14" style="330" customWidth="1"/>
    <col min="10512" max="10512" width="11.140625" style="330" customWidth="1"/>
    <col min="10513" max="10514" width="12.85546875" style="330" customWidth="1"/>
    <col min="10515" max="10515" width="18.42578125" style="330" customWidth="1"/>
    <col min="10516" max="10516" width="26" style="330" customWidth="1"/>
    <col min="10517" max="10517" width="19.140625" style="330" customWidth="1"/>
    <col min="10518" max="10533" width="9.140625" style="330" customWidth="1"/>
    <col min="10534" max="10752" width="8.85546875" style="330"/>
    <col min="10753" max="10753" width="5.7109375" style="330" customWidth="1"/>
    <col min="10754" max="10754" width="26.42578125" style="330" customWidth="1"/>
    <col min="10755" max="10755" width="27.7109375" style="330" customWidth="1"/>
    <col min="10756" max="10756" width="23.7109375" style="330" customWidth="1"/>
    <col min="10757" max="10757" width="17.28515625" style="330" customWidth="1"/>
    <col min="10758" max="10762" width="13.5703125" style="330" customWidth="1"/>
    <col min="10763" max="10763" width="17.7109375" style="330" customWidth="1"/>
    <col min="10764" max="10764" width="13.5703125" style="330" customWidth="1"/>
    <col min="10765" max="10765" width="12.85546875" style="330" customWidth="1"/>
    <col min="10766" max="10766" width="11.42578125" style="330" customWidth="1"/>
    <col min="10767" max="10767" width="14" style="330" customWidth="1"/>
    <col min="10768" max="10768" width="11.140625" style="330" customWidth="1"/>
    <col min="10769" max="10770" width="12.85546875" style="330" customWidth="1"/>
    <col min="10771" max="10771" width="18.42578125" style="330" customWidth="1"/>
    <col min="10772" max="10772" width="26" style="330" customWidth="1"/>
    <col min="10773" max="10773" width="19.140625" style="330" customWidth="1"/>
    <col min="10774" max="10789" width="9.140625" style="330" customWidth="1"/>
    <col min="10790" max="11008" width="8.85546875" style="330"/>
    <col min="11009" max="11009" width="5.7109375" style="330" customWidth="1"/>
    <col min="11010" max="11010" width="26.42578125" style="330" customWidth="1"/>
    <col min="11011" max="11011" width="27.7109375" style="330" customWidth="1"/>
    <col min="11012" max="11012" width="23.7109375" style="330" customWidth="1"/>
    <col min="11013" max="11013" width="17.28515625" style="330" customWidth="1"/>
    <col min="11014" max="11018" width="13.5703125" style="330" customWidth="1"/>
    <col min="11019" max="11019" width="17.7109375" style="330" customWidth="1"/>
    <col min="11020" max="11020" width="13.5703125" style="330" customWidth="1"/>
    <col min="11021" max="11021" width="12.85546875" style="330" customWidth="1"/>
    <col min="11022" max="11022" width="11.42578125" style="330" customWidth="1"/>
    <col min="11023" max="11023" width="14" style="330" customWidth="1"/>
    <col min="11024" max="11024" width="11.140625" style="330" customWidth="1"/>
    <col min="11025" max="11026" width="12.85546875" style="330" customWidth="1"/>
    <col min="11027" max="11027" width="18.42578125" style="330" customWidth="1"/>
    <col min="11028" max="11028" width="26" style="330" customWidth="1"/>
    <col min="11029" max="11029" width="19.140625" style="330" customWidth="1"/>
    <col min="11030" max="11045" width="9.140625" style="330" customWidth="1"/>
    <col min="11046" max="11264" width="8.85546875" style="330"/>
    <col min="11265" max="11265" width="5.7109375" style="330" customWidth="1"/>
    <col min="11266" max="11266" width="26.42578125" style="330" customWidth="1"/>
    <col min="11267" max="11267" width="27.7109375" style="330" customWidth="1"/>
    <col min="11268" max="11268" width="23.7109375" style="330" customWidth="1"/>
    <col min="11269" max="11269" width="17.28515625" style="330" customWidth="1"/>
    <col min="11270" max="11274" width="13.5703125" style="330" customWidth="1"/>
    <col min="11275" max="11275" width="17.7109375" style="330" customWidth="1"/>
    <col min="11276" max="11276" width="13.5703125" style="330" customWidth="1"/>
    <col min="11277" max="11277" width="12.85546875" style="330" customWidth="1"/>
    <col min="11278" max="11278" width="11.42578125" style="330" customWidth="1"/>
    <col min="11279" max="11279" width="14" style="330" customWidth="1"/>
    <col min="11280" max="11280" width="11.140625" style="330" customWidth="1"/>
    <col min="11281" max="11282" width="12.85546875" style="330" customWidth="1"/>
    <col min="11283" max="11283" width="18.42578125" style="330" customWidth="1"/>
    <col min="11284" max="11284" width="26" style="330" customWidth="1"/>
    <col min="11285" max="11285" width="19.140625" style="330" customWidth="1"/>
    <col min="11286" max="11301" width="9.140625" style="330" customWidth="1"/>
    <col min="11302" max="11520" width="8.85546875" style="330"/>
    <col min="11521" max="11521" width="5.7109375" style="330" customWidth="1"/>
    <col min="11522" max="11522" width="26.42578125" style="330" customWidth="1"/>
    <col min="11523" max="11523" width="27.7109375" style="330" customWidth="1"/>
    <col min="11524" max="11524" width="23.7109375" style="330" customWidth="1"/>
    <col min="11525" max="11525" width="17.28515625" style="330" customWidth="1"/>
    <col min="11526" max="11530" width="13.5703125" style="330" customWidth="1"/>
    <col min="11531" max="11531" width="17.7109375" style="330" customWidth="1"/>
    <col min="11532" max="11532" width="13.5703125" style="330" customWidth="1"/>
    <col min="11533" max="11533" width="12.85546875" style="330" customWidth="1"/>
    <col min="11534" max="11534" width="11.42578125" style="330" customWidth="1"/>
    <col min="11535" max="11535" width="14" style="330" customWidth="1"/>
    <col min="11536" max="11536" width="11.140625" style="330" customWidth="1"/>
    <col min="11537" max="11538" width="12.85546875" style="330" customWidth="1"/>
    <col min="11539" max="11539" width="18.42578125" style="330" customWidth="1"/>
    <col min="11540" max="11540" width="26" style="330" customWidth="1"/>
    <col min="11541" max="11541" width="19.140625" style="330" customWidth="1"/>
    <col min="11542" max="11557" width="9.140625" style="330" customWidth="1"/>
    <col min="11558" max="11776" width="8.85546875" style="330"/>
    <col min="11777" max="11777" width="5.7109375" style="330" customWidth="1"/>
    <col min="11778" max="11778" width="26.42578125" style="330" customWidth="1"/>
    <col min="11779" max="11779" width="27.7109375" style="330" customWidth="1"/>
    <col min="11780" max="11780" width="23.7109375" style="330" customWidth="1"/>
    <col min="11781" max="11781" width="17.28515625" style="330" customWidth="1"/>
    <col min="11782" max="11786" width="13.5703125" style="330" customWidth="1"/>
    <col min="11787" max="11787" width="17.7109375" style="330" customWidth="1"/>
    <col min="11788" max="11788" width="13.5703125" style="330" customWidth="1"/>
    <col min="11789" max="11789" width="12.85546875" style="330" customWidth="1"/>
    <col min="11790" max="11790" width="11.42578125" style="330" customWidth="1"/>
    <col min="11791" max="11791" width="14" style="330" customWidth="1"/>
    <col min="11792" max="11792" width="11.140625" style="330" customWidth="1"/>
    <col min="11793" max="11794" width="12.85546875" style="330" customWidth="1"/>
    <col min="11795" max="11795" width="18.42578125" style="330" customWidth="1"/>
    <col min="11796" max="11796" width="26" style="330" customWidth="1"/>
    <col min="11797" max="11797" width="19.140625" style="330" customWidth="1"/>
    <col min="11798" max="11813" width="9.140625" style="330" customWidth="1"/>
    <col min="11814" max="12032" width="8.85546875" style="330"/>
    <col min="12033" max="12033" width="5.7109375" style="330" customWidth="1"/>
    <col min="12034" max="12034" width="26.42578125" style="330" customWidth="1"/>
    <col min="12035" max="12035" width="27.7109375" style="330" customWidth="1"/>
    <col min="12036" max="12036" width="23.7109375" style="330" customWidth="1"/>
    <col min="12037" max="12037" width="17.28515625" style="330" customWidth="1"/>
    <col min="12038" max="12042" width="13.5703125" style="330" customWidth="1"/>
    <col min="12043" max="12043" width="17.7109375" style="330" customWidth="1"/>
    <col min="12044" max="12044" width="13.5703125" style="330" customWidth="1"/>
    <col min="12045" max="12045" width="12.85546875" style="330" customWidth="1"/>
    <col min="12046" max="12046" width="11.42578125" style="330" customWidth="1"/>
    <col min="12047" max="12047" width="14" style="330" customWidth="1"/>
    <col min="12048" max="12048" width="11.140625" style="330" customWidth="1"/>
    <col min="12049" max="12050" width="12.85546875" style="330" customWidth="1"/>
    <col min="12051" max="12051" width="18.42578125" style="330" customWidth="1"/>
    <col min="12052" max="12052" width="26" style="330" customWidth="1"/>
    <col min="12053" max="12053" width="19.140625" style="330" customWidth="1"/>
    <col min="12054" max="12069" width="9.140625" style="330" customWidth="1"/>
    <col min="12070" max="12288" width="8.85546875" style="330"/>
    <col min="12289" max="12289" width="5.7109375" style="330" customWidth="1"/>
    <col min="12290" max="12290" width="26.42578125" style="330" customWidth="1"/>
    <col min="12291" max="12291" width="27.7109375" style="330" customWidth="1"/>
    <col min="12292" max="12292" width="23.7109375" style="330" customWidth="1"/>
    <col min="12293" max="12293" width="17.28515625" style="330" customWidth="1"/>
    <col min="12294" max="12298" width="13.5703125" style="330" customWidth="1"/>
    <col min="12299" max="12299" width="17.7109375" style="330" customWidth="1"/>
    <col min="12300" max="12300" width="13.5703125" style="330" customWidth="1"/>
    <col min="12301" max="12301" width="12.85546875" style="330" customWidth="1"/>
    <col min="12302" max="12302" width="11.42578125" style="330" customWidth="1"/>
    <col min="12303" max="12303" width="14" style="330" customWidth="1"/>
    <col min="12304" max="12304" width="11.140625" style="330" customWidth="1"/>
    <col min="12305" max="12306" width="12.85546875" style="330" customWidth="1"/>
    <col min="12307" max="12307" width="18.42578125" style="330" customWidth="1"/>
    <col min="12308" max="12308" width="26" style="330" customWidth="1"/>
    <col min="12309" max="12309" width="19.140625" style="330" customWidth="1"/>
    <col min="12310" max="12325" width="9.140625" style="330" customWidth="1"/>
    <col min="12326" max="12544" width="8.85546875" style="330"/>
    <col min="12545" max="12545" width="5.7109375" style="330" customWidth="1"/>
    <col min="12546" max="12546" width="26.42578125" style="330" customWidth="1"/>
    <col min="12547" max="12547" width="27.7109375" style="330" customWidth="1"/>
    <col min="12548" max="12548" width="23.7109375" style="330" customWidth="1"/>
    <col min="12549" max="12549" width="17.28515625" style="330" customWidth="1"/>
    <col min="12550" max="12554" width="13.5703125" style="330" customWidth="1"/>
    <col min="12555" max="12555" width="17.7109375" style="330" customWidth="1"/>
    <col min="12556" max="12556" width="13.5703125" style="330" customWidth="1"/>
    <col min="12557" max="12557" width="12.85546875" style="330" customWidth="1"/>
    <col min="12558" max="12558" width="11.42578125" style="330" customWidth="1"/>
    <col min="12559" max="12559" width="14" style="330" customWidth="1"/>
    <col min="12560" max="12560" width="11.140625" style="330" customWidth="1"/>
    <col min="12561" max="12562" width="12.85546875" style="330" customWidth="1"/>
    <col min="12563" max="12563" width="18.42578125" style="330" customWidth="1"/>
    <col min="12564" max="12564" width="26" style="330" customWidth="1"/>
    <col min="12565" max="12565" width="19.140625" style="330" customWidth="1"/>
    <col min="12566" max="12581" width="9.140625" style="330" customWidth="1"/>
    <col min="12582" max="12800" width="8.85546875" style="330"/>
    <col min="12801" max="12801" width="5.7109375" style="330" customWidth="1"/>
    <col min="12802" max="12802" width="26.42578125" style="330" customWidth="1"/>
    <col min="12803" max="12803" width="27.7109375" style="330" customWidth="1"/>
    <col min="12804" max="12804" width="23.7109375" style="330" customWidth="1"/>
    <col min="12805" max="12805" width="17.28515625" style="330" customWidth="1"/>
    <col min="12806" max="12810" width="13.5703125" style="330" customWidth="1"/>
    <col min="12811" max="12811" width="17.7109375" style="330" customWidth="1"/>
    <col min="12812" max="12812" width="13.5703125" style="330" customWidth="1"/>
    <col min="12813" max="12813" width="12.85546875" style="330" customWidth="1"/>
    <col min="12814" max="12814" width="11.42578125" style="330" customWidth="1"/>
    <col min="12815" max="12815" width="14" style="330" customWidth="1"/>
    <col min="12816" max="12816" width="11.140625" style="330" customWidth="1"/>
    <col min="12817" max="12818" width="12.85546875" style="330" customWidth="1"/>
    <col min="12819" max="12819" width="18.42578125" style="330" customWidth="1"/>
    <col min="12820" max="12820" width="26" style="330" customWidth="1"/>
    <col min="12821" max="12821" width="19.140625" style="330" customWidth="1"/>
    <col min="12822" max="12837" width="9.140625" style="330" customWidth="1"/>
    <col min="12838" max="13056" width="8.85546875" style="330"/>
    <col min="13057" max="13057" width="5.7109375" style="330" customWidth="1"/>
    <col min="13058" max="13058" width="26.42578125" style="330" customWidth="1"/>
    <col min="13059" max="13059" width="27.7109375" style="330" customWidth="1"/>
    <col min="13060" max="13060" width="23.7109375" style="330" customWidth="1"/>
    <col min="13061" max="13061" width="17.28515625" style="330" customWidth="1"/>
    <col min="13062" max="13066" width="13.5703125" style="330" customWidth="1"/>
    <col min="13067" max="13067" width="17.7109375" style="330" customWidth="1"/>
    <col min="13068" max="13068" width="13.5703125" style="330" customWidth="1"/>
    <col min="13069" max="13069" width="12.85546875" style="330" customWidth="1"/>
    <col min="13070" max="13070" width="11.42578125" style="330" customWidth="1"/>
    <col min="13071" max="13071" width="14" style="330" customWidth="1"/>
    <col min="13072" max="13072" width="11.140625" style="330" customWidth="1"/>
    <col min="13073" max="13074" width="12.85546875" style="330" customWidth="1"/>
    <col min="13075" max="13075" width="18.42578125" style="330" customWidth="1"/>
    <col min="13076" max="13076" width="26" style="330" customWidth="1"/>
    <col min="13077" max="13077" width="19.140625" style="330" customWidth="1"/>
    <col min="13078" max="13093" width="9.140625" style="330" customWidth="1"/>
    <col min="13094" max="13312" width="8.85546875" style="330"/>
    <col min="13313" max="13313" width="5.7109375" style="330" customWidth="1"/>
    <col min="13314" max="13314" width="26.42578125" style="330" customWidth="1"/>
    <col min="13315" max="13315" width="27.7109375" style="330" customWidth="1"/>
    <col min="13316" max="13316" width="23.7109375" style="330" customWidth="1"/>
    <col min="13317" max="13317" width="17.28515625" style="330" customWidth="1"/>
    <col min="13318" max="13322" width="13.5703125" style="330" customWidth="1"/>
    <col min="13323" max="13323" width="17.7109375" style="330" customWidth="1"/>
    <col min="13324" max="13324" width="13.5703125" style="330" customWidth="1"/>
    <col min="13325" max="13325" width="12.85546875" style="330" customWidth="1"/>
    <col min="13326" max="13326" width="11.42578125" style="330" customWidth="1"/>
    <col min="13327" max="13327" width="14" style="330" customWidth="1"/>
    <col min="13328" max="13328" width="11.140625" style="330" customWidth="1"/>
    <col min="13329" max="13330" width="12.85546875" style="330" customWidth="1"/>
    <col min="13331" max="13331" width="18.42578125" style="330" customWidth="1"/>
    <col min="13332" max="13332" width="26" style="330" customWidth="1"/>
    <col min="13333" max="13333" width="19.140625" style="330" customWidth="1"/>
    <col min="13334" max="13349" width="9.140625" style="330" customWidth="1"/>
    <col min="13350" max="13568" width="8.85546875" style="330"/>
    <col min="13569" max="13569" width="5.7109375" style="330" customWidth="1"/>
    <col min="13570" max="13570" width="26.42578125" style="330" customWidth="1"/>
    <col min="13571" max="13571" width="27.7109375" style="330" customWidth="1"/>
    <col min="13572" max="13572" width="23.7109375" style="330" customWidth="1"/>
    <col min="13573" max="13573" width="17.28515625" style="330" customWidth="1"/>
    <col min="13574" max="13578" width="13.5703125" style="330" customWidth="1"/>
    <col min="13579" max="13579" width="17.7109375" style="330" customWidth="1"/>
    <col min="13580" max="13580" width="13.5703125" style="330" customWidth="1"/>
    <col min="13581" max="13581" width="12.85546875" style="330" customWidth="1"/>
    <col min="13582" max="13582" width="11.42578125" style="330" customWidth="1"/>
    <col min="13583" max="13583" width="14" style="330" customWidth="1"/>
    <col min="13584" max="13584" width="11.140625" style="330" customWidth="1"/>
    <col min="13585" max="13586" width="12.85546875" style="330" customWidth="1"/>
    <col min="13587" max="13587" width="18.42578125" style="330" customWidth="1"/>
    <col min="13588" max="13588" width="26" style="330" customWidth="1"/>
    <col min="13589" max="13589" width="19.140625" style="330" customWidth="1"/>
    <col min="13590" max="13605" width="9.140625" style="330" customWidth="1"/>
    <col min="13606" max="13824" width="8.85546875" style="330"/>
    <col min="13825" max="13825" width="5.7109375" style="330" customWidth="1"/>
    <col min="13826" max="13826" width="26.42578125" style="330" customWidth="1"/>
    <col min="13827" max="13827" width="27.7109375" style="330" customWidth="1"/>
    <col min="13828" max="13828" width="23.7109375" style="330" customWidth="1"/>
    <col min="13829" max="13829" width="17.28515625" style="330" customWidth="1"/>
    <col min="13830" max="13834" width="13.5703125" style="330" customWidth="1"/>
    <col min="13835" max="13835" width="17.7109375" style="330" customWidth="1"/>
    <col min="13836" max="13836" width="13.5703125" style="330" customWidth="1"/>
    <col min="13837" max="13837" width="12.85546875" style="330" customWidth="1"/>
    <col min="13838" max="13838" width="11.42578125" style="330" customWidth="1"/>
    <col min="13839" max="13839" width="14" style="330" customWidth="1"/>
    <col min="13840" max="13840" width="11.140625" style="330" customWidth="1"/>
    <col min="13841" max="13842" width="12.85546875" style="330" customWidth="1"/>
    <col min="13843" max="13843" width="18.42578125" style="330" customWidth="1"/>
    <col min="13844" max="13844" width="26" style="330" customWidth="1"/>
    <col min="13845" max="13845" width="19.140625" style="330" customWidth="1"/>
    <col min="13846" max="13861" width="9.140625" style="330" customWidth="1"/>
    <col min="13862" max="14080" width="8.85546875" style="330"/>
    <col min="14081" max="14081" width="5.7109375" style="330" customWidth="1"/>
    <col min="14082" max="14082" width="26.42578125" style="330" customWidth="1"/>
    <col min="14083" max="14083" width="27.7109375" style="330" customWidth="1"/>
    <col min="14084" max="14084" width="23.7109375" style="330" customWidth="1"/>
    <col min="14085" max="14085" width="17.28515625" style="330" customWidth="1"/>
    <col min="14086" max="14090" width="13.5703125" style="330" customWidth="1"/>
    <col min="14091" max="14091" width="17.7109375" style="330" customWidth="1"/>
    <col min="14092" max="14092" width="13.5703125" style="330" customWidth="1"/>
    <col min="14093" max="14093" width="12.85546875" style="330" customWidth="1"/>
    <col min="14094" max="14094" width="11.42578125" style="330" customWidth="1"/>
    <col min="14095" max="14095" width="14" style="330" customWidth="1"/>
    <col min="14096" max="14096" width="11.140625" style="330" customWidth="1"/>
    <col min="14097" max="14098" width="12.85546875" style="330" customWidth="1"/>
    <col min="14099" max="14099" width="18.42578125" style="330" customWidth="1"/>
    <col min="14100" max="14100" width="26" style="330" customWidth="1"/>
    <col min="14101" max="14101" width="19.140625" style="330" customWidth="1"/>
    <col min="14102" max="14117" width="9.140625" style="330" customWidth="1"/>
    <col min="14118" max="14336" width="8.85546875" style="330"/>
    <col min="14337" max="14337" width="5.7109375" style="330" customWidth="1"/>
    <col min="14338" max="14338" width="26.42578125" style="330" customWidth="1"/>
    <col min="14339" max="14339" width="27.7109375" style="330" customWidth="1"/>
    <col min="14340" max="14340" width="23.7109375" style="330" customWidth="1"/>
    <col min="14341" max="14341" width="17.28515625" style="330" customWidth="1"/>
    <col min="14342" max="14346" width="13.5703125" style="330" customWidth="1"/>
    <col min="14347" max="14347" width="17.7109375" style="330" customWidth="1"/>
    <col min="14348" max="14348" width="13.5703125" style="330" customWidth="1"/>
    <col min="14349" max="14349" width="12.85546875" style="330" customWidth="1"/>
    <col min="14350" max="14350" width="11.42578125" style="330" customWidth="1"/>
    <col min="14351" max="14351" width="14" style="330" customWidth="1"/>
    <col min="14352" max="14352" width="11.140625" style="330" customWidth="1"/>
    <col min="14353" max="14354" width="12.85546875" style="330" customWidth="1"/>
    <col min="14355" max="14355" width="18.42578125" style="330" customWidth="1"/>
    <col min="14356" max="14356" width="26" style="330" customWidth="1"/>
    <col min="14357" max="14357" width="19.140625" style="330" customWidth="1"/>
    <col min="14358" max="14373" width="9.140625" style="330" customWidth="1"/>
    <col min="14374" max="14592" width="8.85546875" style="330"/>
    <col min="14593" max="14593" width="5.7109375" style="330" customWidth="1"/>
    <col min="14594" max="14594" width="26.42578125" style="330" customWidth="1"/>
    <col min="14595" max="14595" width="27.7109375" style="330" customWidth="1"/>
    <col min="14596" max="14596" width="23.7109375" style="330" customWidth="1"/>
    <col min="14597" max="14597" width="17.28515625" style="330" customWidth="1"/>
    <col min="14598" max="14602" width="13.5703125" style="330" customWidth="1"/>
    <col min="14603" max="14603" width="17.7109375" style="330" customWidth="1"/>
    <col min="14604" max="14604" width="13.5703125" style="330" customWidth="1"/>
    <col min="14605" max="14605" width="12.85546875" style="330" customWidth="1"/>
    <col min="14606" max="14606" width="11.42578125" style="330" customWidth="1"/>
    <col min="14607" max="14607" width="14" style="330" customWidth="1"/>
    <col min="14608" max="14608" width="11.140625" style="330" customWidth="1"/>
    <col min="14609" max="14610" width="12.85546875" style="330" customWidth="1"/>
    <col min="14611" max="14611" width="18.42578125" style="330" customWidth="1"/>
    <col min="14612" max="14612" width="26" style="330" customWidth="1"/>
    <col min="14613" max="14613" width="19.140625" style="330" customWidth="1"/>
    <col min="14614" max="14629" width="9.140625" style="330" customWidth="1"/>
    <col min="14630" max="14848" width="8.85546875" style="330"/>
    <col min="14849" max="14849" width="5.7109375" style="330" customWidth="1"/>
    <col min="14850" max="14850" width="26.42578125" style="330" customWidth="1"/>
    <col min="14851" max="14851" width="27.7109375" style="330" customWidth="1"/>
    <col min="14852" max="14852" width="23.7109375" style="330" customWidth="1"/>
    <col min="14853" max="14853" width="17.28515625" style="330" customWidth="1"/>
    <col min="14854" max="14858" width="13.5703125" style="330" customWidth="1"/>
    <col min="14859" max="14859" width="17.7109375" style="330" customWidth="1"/>
    <col min="14860" max="14860" width="13.5703125" style="330" customWidth="1"/>
    <col min="14861" max="14861" width="12.85546875" style="330" customWidth="1"/>
    <col min="14862" max="14862" width="11.42578125" style="330" customWidth="1"/>
    <col min="14863" max="14863" width="14" style="330" customWidth="1"/>
    <col min="14864" max="14864" width="11.140625" style="330" customWidth="1"/>
    <col min="14865" max="14866" width="12.85546875" style="330" customWidth="1"/>
    <col min="14867" max="14867" width="18.42578125" style="330" customWidth="1"/>
    <col min="14868" max="14868" width="26" style="330" customWidth="1"/>
    <col min="14869" max="14869" width="19.140625" style="330" customWidth="1"/>
    <col min="14870" max="14885" width="9.140625" style="330" customWidth="1"/>
    <col min="14886" max="15104" width="8.85546875" style="330"/>
    <col min="15105" max="15105" width="5.7109375" style="330" customWidth="1"/>
    <col min="15106" max="15106" width="26.42578125" style="330" customWidth="1"/>
    <col min="15107" max="15107" width="27.7109375" style="330" customWidth="1"/>
    <col min="15108" max="15108" width="23.7109375" style="330" customWidth="1"/>
    <col min="15109" max="15109" width="17.28515625" style="330" customWidth="1"/>
    <col min="15110" max="15114" width="13.5703125" style="330" customWidth="1"/>
    <col min="15115" max="15115" width="17.7109375" style="330" customWidth="1"/>
    <col min="15116" max="15116" width="13.5703125" style="330" customWidth="1"/>
    <col min="15117" max="15117" width="12.85546875" style="330" customWidth="1"/>
    <col min="15118" max="15118" width="11.42578125" style="330" customWidth="1"/>
    <col min="15119" max="15119" width="14" style="330" customWidth="1"/>
    <col min="15120" max="15120" width="11.140625" style="330" customWidth="1"/>
    <col min="15121" max="15122" width="12.85546875" style="330" customWidth="1"/>
    <col min="15123" max="15123" width="18.42578125" style="330" customWidth="1"/>
    <col min="15124" max="15124" width="26" style="330" customWidth="1"/>
    <col min="15125" max="15125" width="19.140625" style="330" customWidth="1"/>
    <col min="15126" max="15141" width="9.140625" style="330" customWidth="1"/>
    <col min="15142" max="15360" width="8.85546875" style="330"/>
    <col min="15361" max="15361" width="5.7109375" style="330" customWidth="1"/>
    <col min="15362" max="15362" width="26.42578125" style="330" customWidth="1"/>
    <col min="15363" max="15363" width="27.7109375" style="330" customWidth="1"/>
    <col min="15364" max="15364" width="23.7109375" style="330" customWidth="1"/>
    <col min="15365" max="15365" width="17.28515625" style="330" customWidth="1"/>
    <col min="15366" max="15370" width="13.5703125" style="330" customWidth="1"/>
    <col min="15371" max="15371" width="17.7109375" style="330" customWidth="1"/>
    <col min="15372" max="15372" width="13.5703125" style="330" customWidth="1"/>
    <col min="15373" max="15373" width="12.85546875" style="330" customWidth="1"/>
    <col min="15374" max="15374" width="11.42578125" style="330" customWidth="1"/>
    <col min="15375" max="15375" width="14" style="330" customWidth="1"/>
    <col min="15376" max="15376" width="11.140625" style="330" customWidth="1"/>
    <col min="15377" max="15378" width="12.85546875" style="330" customWidth="1"/>
    <col min="15379" max="15379" width="18.42578125" style="330" customWidth="1"/>
    <col min="15380" max="15380" width="26" style="330" customWidth="1"/>
    <col min="15381" max="15381" width="19.140625" style="330" customWidth="1"/>
    <col min="15382" max="15397" width="9.140625" style="330" customWidth="1"/>
    <col min="15398" max="15616" width="8.85546875" style="330"/>
    <col min="15617" max="15617" width="5.7109375" style="330" customWidth="1"/>
    <col min="15618" max="15618" width="26.42578125" style="330" customWidth="1"/>
    <col min="15619" max="15619" width="27.7109375" style="330" customWidth="1"/>
    <col min="15620" max="15620" width="23.7109375" style="330" customWidth="1"/>
    <col min="15621" max="15621" width="17.28515625" style="330" customWidth="1"/>
    <col min="15622" max="15626" width="13.5703125" style="330" customWidth="1"/>
    <col min="15627" max="15627" width="17.7109375" style="330" customWidth="1"/>
    <col min="15628" max="15628" width="13.5703125" style="330" customWidth="1"/>
    <col min="15629" max="15629" width="12.85546875" style="330" customWidth="1"/>
    <col min="15630" max="15630" width="11.42578125" style="330" customWidth="1"/>
    <col min="15631" max="15631" width="14" style="330" customWidth="1"/>
    <col min="15632" max="15632" width="11.140625" style="330" customWidth="1"/>
    <col min="15633" max="15634" width="12.85546875" style="330" customWidth="1"/>
    <col min="15635" max="15635" width="18.42578125" style="330" customWidth="1"/>
    <col min="15636" max="15636" width="26" style="330" customWidth="1"/>
    <col min="15637" max="15637" width="19.140625" style="330" customWidth="1"/>
    <col min="15638" max="15653" width="9.140625" style="330" customWidth="1"/>
    <col min="15654" max="15872" width="8.85546875" style="330"/>
    <col min="15873" max="15873" width="5.7109375" style="330" customWidth="1"/>
    <col min="15874" max="15874" width="26.42578125" style="330" customWidth="1"/>
    <col min="15875" max="15875" width="27.7109375" style="330" customWidth="1"/>
    <col min="15876" max="15876" width="23.7109375" style="330" customWidth="1"/>
    <col min="15877" max="15877" width="17.28515625" style="330" customWidth="1"/>
    <col min="15878" max="15882" width="13.5703125" style="330" customWidth="1"/>
    <col min="15883" max="15883" width="17.7109375" style="330" customWidth="1"/>
    <col min="15884" max="15884" width="13.5703125" style="330" customWidth="1"/>
    <col min="15885" max="15885" width="12.85546875" style="330" customWidth="1"/>
    <col min="15886" max="15886" width="11.42578125" style="330" customWidth="1"/>
    <col min="15887" max="15887" width="14" style="330" customWidth="1"/>
    <col min="15888" max="15888" width="11.140625" style="330" customWidth="1"/>
    <col min="15889" max="15890" width="12.85546875" style="330" customWidth="1"/>
    <col min="15891" max="15891" width="18.42578125" style="330" customWidth="1"/>
    <col min="15892" max="15892" width="26" style="330" customWidth="1"/>
    <col min="15893" max="15893" width="19.140625" style="330" customWidth="1"/>
    <col min="15894" max="15909" width="9.140625" style="330" customWidth="1"/>
    <col min="15910" max="16128" width="8.85546875" style="330"/>
    <col min="16129" max="16129" width="5.7109375" style="330" customWidth="1"/>
    <col min="16130" max="16130" width="26.42578125" style="330" customWidth="1"/>
    <col min="16131" max="16131" width="27.7109375" style="330" customWidth="1"/>
    <col min="16132" max="16132" width="23.7109375" style="330" customWidth="1"/>
    <col min="16133" max="16133" width="17.28515625" style="330" customWidth="1"/>
    <col min="16134" max="16138" width="13.5703125" style="330" customWidth="1"/>
    <col min="16139" max="16139" width="17.7109375" style="330" customWidth="1"/>
    <col min="16140" max="16140" width="13.5703125" style="330" customWidth="1"/>
    <col min="16141" max="16141" width="12.85546875" style="330" customWidth="1"/>
    <col min="16142" max="16142" width="11.42578125" style="330" customWidth="1"/>
    <col min="16143" max="16143" width="14" style="330" customWidth="1"/>
    <col min="16144" max="16144" width="11.140625" style="330" customWidth="1"/>
    <col min="16145" max="16146" width="12.85546875" style="330" customWidth="1"/>
    <col min="16147" max="16147" width="18.42578125" style="330" customWidth="1"/>
    <col min="16148" max="16148" width="26" style="330" customWidth="1"/>
    <col min="16149" max="16149" width="19.140625" style="330" customWidth="1"/>
    <col min="16150" max="16165" width="9.140625" style="330" customWidth="1"/>
    <col min="16166" max="16384" width="8.85546875" style="330"/>
  </cols>
  <sheetData>
    <row r="1" spans="1:37" ht="15.75" x14ac:dyDescent="0.2">
      <c r="A1" s="289" t="s">
        <v>1141</v>
      </c>
    </row>
    <row r="3" spans="1:37" ht="15.75" x14ac:dyDescent="0.2">
      <c r="A3" s="1311" t="s">
        <v>973</v>
      </c>
      <c r="B3" s="1311"/>
      <c r="C3" s="1311"/>
      <c r="D3" s="1311"/>
      <c r="E3" s="1311"/>
      <c r="F3" s="1311"/>
      <c r="G3" s="1311"/>
      <c r="H3" s="1311"/>
      <c r="I3" s="1311"/>
      <c r="J3" s="1311"/>
      <c r="K3" s="1311"/>
      <c r="L3" s="1311"/>
      <c r="M3" s="1311"/>
      <c r="N3" s="1311"/>
      <c r="O3" s="1311"/>
      <c r="P3" s="1311"/>
      <c r="Q3" s="1311"/>
      <c r="R3" s="1311"/>
      <c r="S3" s="1311"/>
      <c r="T3" s="1311"/>
      <c r="U3" s="1311"/>
    </row>
    <row r="4" spans="1:37" ht="15.75" x14ac:dyDescent="0.2">
      <c r="A4" s="222"/>
      <c r="B4" s="222"/>
      <c r="C4" s="222"/>
      <c r="D4" s="222"/>
      <c r="E4" s="222"/>
      <c r="F4" s="222"/>
      <c r="G4" s="222"/>
      <c r="H4" s="222"/>
      <c r="I4" s="222"/>
      <c r="J4" s="587" t="str">
        <f>'1'!$E$5</f>
        <v>KABUPATEN/KOTA</v>
      </c>
      <c r="K4" s="588" t="str">
        <f>'1'!$F$5</f>
        <v>….......</v>
      </c>
      <c r="L4" s="222"/>
      <c r="M4" s="222"/>
      <c r="N4" s="222"/>
      <c r="O4" s="222"/>
      <c r="P4" s="222"/>
      <c r="Q4" s="222"/>
      <c r="R4" s="222"/>
      <c r="S4" s="222"/>
      <c r="T4" s="222"/>
      <c r="U4" s="222"/>
    </row>
    <row r="5" spans="1:37" ht="15.75" x14ac:dyDescent="0.2">
      <c r="A5" s="222"/>
      <c r="B5" s="222"/>
      <c r="C5" s="222"/>
      <c r="D5" s="222"/>
      <c r="E5" s="222"/>
      <c r="F5" s="222"/>
      <c r="G5" s="222"/>
      <c r="H5" s="222"/>
      <c r="I5" s="222"/>
      <c r="J5" s="587" t="str">
        <f>'1'!$E$6</f>
        <v>TAHUN</v>
      </c>
      <c r="K5" s="588" t="str">
        <f>'1'!$F$6</f>
        <v>….......</v>
      </c>
      <c r="L5" s="222"/>
      <c r="M5" s="222"/>
      <c r="N5" s="222"/>
      <c r="O5" s="222"/>
      <c r="P5" s="222"/>
      <c r="Q5" s="222"/>
      <c r="R5" s="222"/>
      <c r="S5" s="222"/>
      <c r="T5" s="222"/>
      <c r="U5" s="222"/>
    </row>
    <row r="6" spans="1:37" x14ac:dyDescent="0.2">
      <c r="A6" s="1362"/>
      <c r="B6" s="1362"/>
      <c r="C6" s="1362"/>
      <c r="D6" s="1362"/>
      <c r="E6" s="1362"/>
      <c r="F6" s="1362"/>
      <c r="G6" s="1362"/>
      <c r="H6" s="1362"/>
      <c r="I6" s="1362"/>
      <c r="J6" s="1362"/>
      <c r="K6" s="1362"/>
      <c r="L6" s="1362"/>
      <c r="M6" s="1362"/>
      <c r="N6" s="1362"/>
      <c r="O6" s="1362"/>
      <c r="P6" s="1362"/>
      <c r="Q6" s="1362"/>
      <c r="R6" s="1362"/>
      <c r="S6" s="1362"/>
      <c r="T6" s="1362"/>
      <c r="U6" s="1362"/>
    </row>
    <row r="7" spans="1:37" ht="21" customHeight="1" x14ac:dyDescent="0.2">
      <c r="A7" s="1152" t="s">
        <v>2</v>
      </c>
      <c r="B7" s="1152" t="s">
        <v>254</v>
      </c>
      <c r="C7" s="1152" t="s">
        <v>409</v>
      </c>
      <c r="D7" s="1156" t="s">
        <v>974</v>
      </c>
      <c r="E7" s="1156" t="s">
        <v>961</v>
      </c>
      <c r="F7" s="1152" t="s">
        <v>975</v>
      </c>
      <c r="G7" s="1152"/>
      <c r="H7" s="1152"/>
      <c r="I7" s="1152"/>
      <c r="J7" s="1152"/>
      <c r="K7" s="1152"/>
      <c r="L7" s="1152"/>
      <c r="M7" s="1152"/>
      <c r="N7" s="1152"/>
      <c r="O7" s="1152"/>
      <c r="P7" s="1152"/>
      <c r="Q7" s="1152"/>
      <c r="R7" s="1152"/>
      <c r="S7" s="1152"/>
      <c r="T7" s="1152"/>
      <c r="U7" s="1152"/>
    </row>
    <row r="8" spans="1:37" ht="48" customHeight="1" x14ac:dyDescent="0.2">
      <c r="A8" s="1152"/>
      <c r="B8" s="1152"/>
      <c r="C8" s="1152"/>
      <c r="D8" s="1156"/>
      <c r="E8" s="1156"/>
      <c r="F8" s="1156" t="s">
        <v>976</v>
      </c>
      <c r="G8" s="1156"/>
      <c r="H8" s="1425" t="s">
        <v>977</v>
      </c>
      <c r="I8" s="1425"/>
      <c r="J8" s="1425" t="s">
        <v>978</v>
      </c>
      <c r="K8" s="1425"/>
      <c r="L8" s="1425" t="s">
        <v>979</v>
      </c>
      <c r="M8" s="1425"/>
      <c r="N8" s="1425" t="s">
        <v>980</v>
      </c>
      <c r="O8" s="1425"/>
      <c r="P8" s="1425" t="s">
        <v>981</v>
      </c>
      <c r="Q8" s="1425"/>
      <c r="R8" s="1425" t="s">
        <v>982</v>
      </c>
      <c r="S8" s="1425"/>
      <c r="T8" s="1425" t="s">
        <v>983</v>
      </c>
      <c r="U8" s="1425"/>
    </row>
    <row r="9" spans="1:37" ht="32.65" customHeight="1" x14ac:dyDescent="0.2">
      <c r="A9" s="1152"/>
      <c r="B9" s="1152"/>
      <c r="C9" s="1152"/>
      <c r="D9" s="1156"/>
      <c r="E9" s="1156"/>
      <c r="F9" s="760" t="s">
        <v>256</v>
      </c>
      <c r="G9" s="760" t="s">
        <v>27</v>
      </c>
      <c r="H9" s="760" t="s">
        <v>256</v>
      </c>
      <c r="I9" s="760" t="s">
        <v>27</v>
      </c>
      <c r="J9" s="760" t="s">
        <v>256</v>
      </c>
      <c r="K9" s="760" t="s">
        <v>27</v>
      </c>
      <c r="L9" s="760" t="s">
        <v>256</v>
      </c>
      <c r="M9" s="760" t="s">
        <v>27</v>
      </c>
      <c r="N9" s="760" t="s">
        <v>256</v>
      </c>
      <c r="O9" s="760" t="s">
        <v>27</v>
      </c>
      <c r="P9" s="760" t="s">
        <v>256</v>
      </c>
      <c r="Q9" s="760" t="s">
        <v>27</v>
      </c>
      <c r="R9" s="760" t="s">
        <v>256</v>
      </c>
      <c r="S9" s="760" t="s">
        <v>27</v>
      </c>
      <c r="T9" s="760" t="s">
        <v>256</v>
      </c>
      <c r="U9" s="760" t="s">
        <v>27</v>
      </c>
    </row>
    <row r="10" spans="1:37" s="916" customFormat="1" ht="12" customHeight="1" x14ac:dyDescent="0.2">
      <c r="A10" s="906">
        <v>1</v>
      </c>
      <c r="B10" s="906">
        <v>2</v>
      </c>
      <c r="C10" s="906">
        <v>3</v>
      </c>
      <c r="D10" s="906">
        <v>4</v>
      </c>
      <c r="E10" s="906">
        <v>5</v>
      </c>
      <c r="F10" s="906">
        <v>6</v>
      </c>
      <c r="G10" s="906">
        <v>7</v>
      </c>
      <c r="H10" s="906">
        <v>8</v>
      </c>
      <c r="I10" s="906">
        <v>9</v>
      </c>
      <c r="J10" s="906">
        <v>10</v>
      </c>
      <c r="K10" s="906">
        <v>11</v>
      </c>
      <c r="L10" s="906">
        <v>12</v>
      </c>
      <c r="M10" s="906">
        <v>13</v>
      </c>
      <c r="N10" s="906">
        <v>14</v>
      </c>
      <c r="O10" s="906">
        <v>15</v>
      </c>
      <c r="P10" s="906">
        <v>16</v>
      </c>
      <c r="Q10" s="906">
        <v>17</v>
      </c>
      <c r="R10" s="906">
        <v>18</v>
      </c>
      <c r="S10" s="906">
        <v>19</v>
      </c>
      <c r="T10" s="906">
        <v>20</v>
      </c>
      <c r="U10" s="906">
        <v>21</v>
      </c>
      <c r="V10" s="915"/>
      <c r="W10" s="915"/>
      <c r="X10" s="915"/>
      <c r="Y10" s="915"/>
      <c r="Z10" s="915"/>
      <c r="AA10" s="915"/>
      <c r="AB10" s="915"/>
      <c r="AC10" s="915"/>
      <c r="AD10" s="915"/>
      <c r="AE10" s="915"/>
      <c r="AF10" s="915"/>
      <c r="AG10" s="915"/>
      <c r="AH10" s="915"/>
      <c r="AI10" s="915"/>
      <c r="AJ10" s="915"/>
      <c r="AK10" s="915"/>
    </row>
    <row r="11" spans="1:37" x14ac:dyDescent="0.2">
      <c r="A11" s="175">
        <v>1</v>
      </c>
      <c r="B11" s="941">
        <f>'9'!B9</f>
        <v>0</v>
      </c>
      <c r="C11" s="941">
        <f>'9'!C9</f>
        <v>0</v>
      </c>
      <c r="D11" s="936">
        <f>'41'!D11</f>
        <v>0</v>
      </c>
      <c r="E11" s="175">
        <f>'80'!D12</f>
        <v>0</v>
      </c>
      <c r="F11" s="560"/>
      <c r="G11" s="560" t="e">
        <f>F11/D11*100</f>
        <v>#DIV/0!</v>
      </c>
      <c r="H11" s="560"/>
      <c r="I11" s="560" t="e">
        <f>H11/E11*100</f>
        <v>#DIV/0!</v>
      </c>
      <c r="J11" s="560"/>
      <c r="K11" s="560" t="e">
        <f>J11/E11*100</f>
        <v>#DIV/0!</v>
      </c>
      <c r="L11" s="175"/>
      <c r="M11" s="560" t="e">
        <f>L11/E11*100</f>
        <v>#DIV/0!</v>
      </c>
      <c r="N11" s="175"/>
      <c r="O11" s="560" t="e">
        <f>N11/E11*100</f>
        <v>#DIV/0!</v>
      </c>
      <c r="P11" s="175"/>
      <c r="Q11" s="560" t="e">
        <f>P11/D11*100</f>
        <v>#DIV/0!</v>
      </c>
      <c r="R11" s="175"/>
      <c r="S11" s="560" t="e">
        <f>R11/E11*100</f>
        <v>#DIV/0!</v>
      </c>
      <c r="T11" s="175">
        <f>H11+J11+L11+N11+R11</f>
        <v>0</v>
      </c>
      <c r="U11" s="560" t="e">
        <f>T11/E11*100</f>
        <v>#DIV/0!</v>
      </c>
    </row>
    <row r="12" spans="1:37" x14ac:dyDescent="0.2">
      <c r="A12" s="72">
        <v>2</v>
      </c>
      <c r="B12" s="130">
        <f>'9'!B10</f>
        <v>0</v>
      </c>
      <c r="C12" s="130">
        <f>'9'!C10</f>
        <v>0</v>
      </c>
      <c r="D12" s="936">
        <f>'41'!D12</f>
        <v>0</v>
      </c>
      <c r="E12" s="72">
        <f>'80'!D13</f>
        <v>0</v>
      </c>
      <c r="F12" s="556"/>
      <c r="G12" s="556" t="e">
        <f t="shared" ref="G12:G30" si="0">F12/D12*100</f>
        <v>#DIV/0!</v>
      </c>
      <c r="H12" s="556"/>
      <c r="I12" s="556" t="e">
        <f t="shared" ref="I12:I30" si="1">H12/E12*100</f>
        <v>#DIV/0!</v>
      </c>
      <c r="J12" s="556"/>
      <c r="K12" s="556" t="e">
        <f t="shared" ref="K12:K30" si="2">J12/E12*100</f>
        <v>#DIV/0!</v>
      </c>
      <c r="L12" s="72"/>
      <c r="M12" s="556" t="e">
        <f t="shared" ref="M12:M30" si="3">L12/E12*100</f>
        <v>#DIV/0!</v>
      </c>
      <c r="N12" s="72"/>
      <c r="O12" s="556" t="e">
        <f t="shared" ref="O12:O30" si="4">N12/E12*100</f>
        <v>#DIV/0!</v>
      </c>
      <c r="P12" s="72"/>
      <c r="Q12" s="556" t="e">
        <f t="shared" ref="Q12:Q30" si="5">P12/D12*100</f>
        <v>#DIV/0!</v>
      </c>
      <c r="R12" s="72"/>
      <c r="S12" s="556" t="e">
        <f t="shared" ref="S12:S30" si="6">R12/E12*100</f>
        <v>#DIV/0!</v>
      </c>
      <c r="T12" s="72">
        <f t="shared" ref="T12:T30" si="7">H12+J12+L12+N12+R12</f>
        <v>0</v>
      </c>
      <c r="U12" s="556" t="e">
        <f t="shared" ref="U12:U30" si="8">T12/E12*100</f>
        <v>#DIV/0!</v>
      </c>
    </row>
    <row r="13" spans="1:37" x14ac:dyDescent="0.2">
      <c r="A13" s="72">
        <v>3</v>
      </c>
      <c r="B13" s="130">
        <f>'9'!B11</f>
        <v>0</v>
      </c>
      <c r="C13" s="130">
        <f>'9'!C11</f>
        <v>0</v>
      </c>
      <c r="D13" s="936">
        <f>'41'!D13</f>
        <v>0</v>
      </c>
      <c r="E13" s="72">
        <f>'80'!D14</f>
        <v>0</v>
      </c>
      <c r="F13" s="556"/>
      <c r="G13" s="556" t="e">
        <f t="shared" si="0"/>
        <v>#DIV/0!</v>
      </c>
      <c r="H13" s="556"/>
      <c r="I13" s="556" t="e">
        <f t="shared" si="1"/>
        <v>#DIV/0!</v>
      </c>
      <c r="J13" s="556"/>
      <c r="K13" s="556" t="e">
        <f t="shared" si="2"/>
        <v>#DIV/0!</v>
      </c>
      <c r="L13" s="72"/>
      <c r="M13" s="556" t="e">
        <f t="shared" si="3"/>
        <v>#DIV/0!</v>
      </c>
      <c r="N13" s="72"/>
      <c r="O13" s="556" t="e">
        <f t="shared" si="4"/>
        <v>#DIV/0!</v>
      </c>
      <c r="P13" s="72"/>
      <c r="Q13" s="556" t="e">
        <f t="shared" si="5"/>
        <v>#DIV/0!</v>
      </c>
      <c r="R13" s="72"/>
      <c r="S13" s="556" t="e">
        <f t="shared" si="6"/>
        <v>#DIV/0!</v>
      </c>
      <c r="T13" s="72">
        <f t="shared" si="7"/>
        <v>0</v>
      </c>
      <c r="U13" s="556" t="e">
        <f t="shared" si="8"/>
        <v>#DIV/0!</v>
      </c>
    </row>
    <row r="14" spans="1:37" x14ac:dyDescent="0.2">
      <c r="A14" s="72">
        <v>4</v>
      </c>
      <c r="B14" s="130">
        <f>'9'!B12</f>
        <v>0</v>
      </c>
      <c r="C14" s="130">
        <f>'9'!C12</f>
        <v>0</v>
      </c>
      <c r="D14" s="936">
        <f>'41'!D14</f>
        <v>0</v>
      </c>
      <c r="E14" s="72">
        <f>'80'!D15</f>
        <v>0</v>
      </c>
      <c r="F14" s="556"/>
      <c r="G14" s="556" t="e">
        <f t="shared" si="0"/>
        <v>#DIV/0!</v>
      </c>
      <c r="H14" s="556"/>
      <c r="I14" s="556" t="e">
        <f t="shared" si="1"/>
        <v>#DIV/0!</v>
      </c>
      <c r="J14" s="556"/>
      <c r="K14" s="556" t="e">
        <f t="shared" si="2"/>
        <v>#DIV/0!</v>
      </c>
      <c r="L14" s="72"/>
      <c r="M14" s="556" t="e">
        <f t="shared" si="3"/>
        <v>#DIV/0!</v>
      </c>
      <c r="N14" s="72"/>
      <c r="O14" s="556" t="e">
        <f t="shared" si="4"/>
        <v>#DIV/0!</v>
      </c>
      <c r="P14" s="72"/>
      <c r="Q14" s="556" t="e">
        <f t="shared" si="5"/>
        <v>#DIV/0!</v>
      </c>
      <c r="R14" s="72"/>
      <c r="S14" s="556" t="e">
        <f t="shared" si="6"/>
        <v>#DIV/0!</v>
      </c>
      <c r="T14" s="72">
        <f t="shared" si="7"/>
        <v>0</v>
      </c>
      <c r="U14" s="556" t="e">
        <f t="shared" si="8"/>
        <v>#DIV/0!</v>
      </c>
    </row>
    <row r="15" spans="1:37" x14ac:dyDescent="0.2">
      <c r="A15" s="72">
        <v>5</v>
      </c>
      <c r="B15" s="130">
        <f>'9'!B13</f>
        <v>0</v>
      </c>
      <c r="C15" s="130">
        <f>'9'!C13</f>
        <v>0</v>
      </c>
      <c r="D15" s="936">
        <f>'41'!D15</f>
        <v>0</v>
      </c>
      <c r="E15" s="72">
        <f>'80'!D16</f>
        <v>0</v>
      </c>
      <c r="F15" s="556"/>
      <c r="G15" s="556" t="e">
        <f t="shared" si="0"/>
        <v>#DIV/0!</v>
      </c>
      <c r="H15" s="556"/>
      <c r="I15" s="556" t="e">
        <f t="shared" si="1"/>
        <v>#DIV/0!</v>
      </c>
      <c r="J15" s="556"/>
      <c r="K15" s="556" t="e">
        <f t="shared" si="2"/>
        <v>#DIV/0!</v>
      </c>
      <c r="L15" s="72"/>
      <c r="M15" s="556" t="e">
        <f t="shared" si="3"/>
        <v>#DIV/0!</v>
      </c>
      <c r="N15" s="72"/>
      <c r="O15" s="556" t="e">
        <f t="shared" si="4"/>
        <v>#DIV/0!</v>
      </c>
      <c r="P15" s="72"/>
      <c r="Q15" s="556" t="e">
        <f t="shared" si="5"/>
        <v>#DIV/0!</v>
      </c>
      <c r="R15" s="72"/>
      <c r="S15" s="556" t="e">
        <f t="shared" si="6"/>
        <v>#DIV/0!</v>
      </c>
      <c r="T15" s="72">
        <f t="shared" si="7"/>
        <v>0</v>
      </c>
      <c r="U15" s="556" t="e">
        <f t="shared" si="8"/>
        <v>#DIV/0!</v>
      </c>
    </row>
    <row r="16" spans="1:37" x14ac:dyDescent="0.2">
      <c r="A16" s="72">
        <v>6</v>
      </c>
      <c r="B16" s="130">
        <f>'9'!B14</f>
        <v>0</v>
      </c>
      <c r="C16" s="130">
        <f>'9'!C14</f>
        <v>0</v>
      </c>
      <c r="D16" s="936">
        <f>'41'!D16</f>
        <v>0</v>
      </c>
      <c r="E16" s="72">
        <f>'80'!D17</f>
        <v>0</v>
      </c>
      <c r="F16" s="556"/>
      <c r="G16" s="556" t="e">
        <f t="shared" si="0"/>
        <v>#DIV/0!</v>
      </c>
      <c r="H16" s="556"/>
      <c r="I16" s="556" t="e">
        <f t="shared" si="1"/>
        <v>#DIV/0!</v>
      </c>
      <c r="J16" s="556"/>
      <c r="K16" s="556" t="e">
        <f t="shared" si="2"/>
        <v>#DIV/0!</v>
      </c>
      <c r="L16" s="72"/>
      <c r="M16" s="556" t="e">
        <f t="shared" si="3"/>
        <v>#DIV/0!</v>
      </c>
      <c r="N16" s="72"/>
      <c r="O16" s="556" t="e">
        <f t="shared" si="4"/>
        <v>#DIV/0!</v>
      </c>
      <c r="P16" s="72"/>
      <c r="Q16" s="556" t="e">
        <f t="shared" si="5"/>
        <v>#DIV/0!</v>
      </c>
      <c r="R16" s="72"/>
      <c r="S16" s="556" t="e">
        <f t="shared" si="6"/>
        <v>#DIV/0!</v>
      </c>
      <c r="T16" s="72">
        <f t="shared" si="7"/>
        <v>0</v>
      </c>
      <c r="U16" s="556" t="e">
        <f t="shared" si="8"/>
        <v>#DIV/0!</v>
      </c>
    </row>
    <row r="17" spans="1:21" x14ac:dyDescent="0.2">
      <c r="A17" s="72">
        <v>7</v>
      </c>
      <c r="B17" s="130">
        <f>'9'!B15</f>
        <v>0</v>
      </c>
      <c r="C17" s="130">
        <f>'9'!C15</f>
        <v>0</v>
      </c>
      <c r="D17" s="936">
        <f>'41'!D17</f>
        <v>0</v>
      </c>
      <c r="E17" s="72">
        <f>'80'!D18</f>
        <v>0</v>
      </c>
      <c r="F17" s="556"/>
      <c r="G17" s="556" t="e">
        <f t="shared" si="0"/>
        <v>#DIV/0!</v>
      </c>
      <c r="H17" s="556"/>
      <c r="I17" s="556" t="e">
        <f t="shared" si="1"/>
        <v>#DIV/0!</v>
      </c>
      <c r="J17" s="556"/>
      <c r="K17" s="556" t="e">
        <f t="shared" si="2"/>
        <v>#DIV/0!</v>
      </c>
      <c r="L17" s="72"/>
      <c r="M17" s="556" t="e">
        <f t="shared" si="3"/>
        <v>#DIV/0!</v>
      </c>
      <c r="N17" s="72"/>
      <c r="O17" s="556" t="e">
        <f t="shared" si="4"/>
        <v>#DIV/0!</v>
      </c>
      <c r="P17" s="72"/>
      <c r="Q17" s="556" t="e">
        <f t="shared" si="5"/>
        <v>#DIV/0!</v>
      </c>
      <c r="R17" s="72"/>
      <c r="S17" s="556" t="e">
        <f t="shared" si="6"/>
        <v>#DIV/0!</v>
      </c>
      <c r="T17" s="72">
        <f t="shared" si="7"/>
        <v>0</v>
      </c>
      <c r="U17" s="556" t="e">
        <f t="shared" si="8"/>
        <v>#DIV/0!</v>
      </c>
    </row>
    <row r="18" spans="1:21" x14ac:dyDescent="0.2">
      <c r="A18" s="72">
        <v>8</v>
      </c>
      <c r="B18" s="130">
        <f>'9'!B16</f>
        <v>0</v>
      </c>
      <c r="C18" s="130">
        <f>'9'!C16</f>
        <v>0</v>
      </c>
      <c r="D18" s="936">
        <f>'41'!D18</f>
        <v>0</v>
      </c>
      <c r="E18" s="72">
        <f>'80'!D19</f>
        <v>0</v>
      </c>
      <c r="F18" s="556"/>
      <c r="G18" s="556" t="e">
        <f t="shared" si="0"/>
        <v>#DIV/0!</v>
      </c>
      <c r="H18" s="556"/>
      <c r="I18" s="556" t="e">
        <f t="shared" si="1"/>
        <v>#DIV/0!</v>
      </c>
      <c r="J18" s="556"/>
      <c r="K18" s="556" t="e">
        <f t="shared" si="2"/>
        <v>#DIV/0!</v>
      </c>
      <c r="L18" s="72"/>
      <c r="M18" s="556" t="e">
        <f t="shared" si="3"/>
        <v>#DIV/0!</v>
      </c>
      <c r="N18" s="72"/>
      <c r="O18" s="556" t="e">
        <f t="shared" si="4"/>
        <v>#DIV/0!</v>
      </c>
      <c r="P18" s="72"/>
      <c r="Q18" s="556" t="e">
        <f t="shared" si="5"/>
        <v>#DIV/0!</v>
      </c>
      <c r="R18" s="72"/>
      <c r="S18" s="556" t="e">
        <f t="shared" si="6"/>
        <v>#DIV/0!</v>
      </c>
      <c r="T18" s="72">
        <f t="shared" si="7"/>
        <v>0</v>
      </c>
      <c r="U18" s="556" t="e">
        <f t="shared" si="8"/>
        <v>#DIV/0!</v>
      </c>
    </row>
    <row r="19" spans="1:21" x14ac:dyDescent="0.2">
      <c r="A19" s="72">
        <v>9</v>
      </c>
      <c r="B19" s="130">
        <f>'9'!B17</f>
        <v>0</v>
      </c>
      <c r="C19" s="130">
        <f>'9'!C17</f>
        <v>0</v>
      </c>
      <c r="D19" s="936">
        <f>'41'!D19</f>
        <v>0</v>
      </c>
      <c r="E19" s="72">
        <f>'80'!D20</f>
        <v>0</v>
      </c>
      <c r="F19" s="556"/>
      <c r="G19" s="556" t="e">
        <f t="shared" si="0"/>
        <v>#DIV/0!</v>
      </c>
      <c r="H19" s="556"/>
      <c r="I19" s="556" t="e">
        <f t="shared" si="1"/>
        <v>#DIV/0!</v>
      </c>
      <c r="J19" s="556"/>
      <c r="K19" s="556" t="e">
        <f t="shared" si="2"/>
        <v>#DIV/0!</v>
      </c>
      <c r="L19" s="72"/>
      <c r="M19" s="556" t="e">
        <f t="shared" si="3"/>
        <v>#DIV/0!</v>
      </c>
      <c r="N19" s="72"/>
      <c r="O19" s="556" t="e">
        <f t="shared" si="4"/>
        <v>#DIV/0!</v>
      </c>
      <c r="P19" s="72"/>
      <c r="Q19" s="556" t="e">
        <f t="shared" si="5"/>
        <v>#DIV/0!</v>
      </c>
      <c r="R19" s="72"/>
      <c r="S19" s="556" t="e">
        <f t="shared" si="6"/>
        <v>#DIV/0!</v>
      </c>
      <c r="T19" s="72">
        <f t="shared" si="7"/>
        <v>0</v>
      </c>
      <c r="U19" s="556" t="e">
        <f t="shared" si="8"/>
        <v>#DIV/0!</v>
      </c>
    </row>
    <row r="20" spans="1:21" x14ac:dyDescent="0.2">
      <c r="A20" s="72">
        <v>10</v>
      </c>
      <c r="B20" s="130">
        <f>'9'!B18</f>
        <v>0</v>
      </c>
      <c r="C20" s="130">
        <f>'9'!C18</f>
        <v>0</v>
      </c>
      <c r="D20" s="936">
        <f>'41'!D20</f>
        <v>0</v>
      </c>
      <c r="E20" s="72">
        <f>'80'!D21</f>
        <v>0</v>
      </c>
      <c r="F20" s="556"/>
      <c r="G20" s="556" t="e">
        <f t="shared" si="0"/>
        <v>#DIV/0!</v>
      </c>
      <c r="H20" s="556"/>
      <c r="I20" s="556" t="e">
        <f t="shared" si="1"/>
        <v>#DIV/0!</v>
      </c>
      <c r="J20" s="556"/>
      <c r="K20" s="556" t="e">
        <f t="shared" si="2"/>
        <v>#DIV/0!</v>
      </c>
      <c r="L20" s="72"/>
      <c r="M20" s="556" t="e">
        <f t="shared" si="3"/>
        <v>#DIV/0!</v>
      </c>
      <c r="N20" s="72"/>
      <c r="O20" s="556" t="e">
        <f t="shared" si="4"/>
        <v>#DIV/0!</v>
      </c>
      <c r="P20" s="72"/>
      <c r="Q20" s="556" t="e">
        <f t="shared" si="5"/>
        <v>#DIV/0!</v>
      </c>
      <c r="R20" s="72"/>
      <c r="S20" s="556" t="e">
        <f t="shared" si="6"/>
        <v>#DIV/0!</v>
      </c>
      <c r="T20" s="72">
        <f t="shared" si="7"/>
        <v>0</v>
      </c>
      <c r="U20" s="556" t="e">
        <f t="shared" si="8"/>
        <v>#DIV/0!</v>
      </c>
    </row>
    <row r="21" spans="1:21" x14ac:dyDescent="0.2">
      <c r="A21" s="72">
        <v>11</v>
      </c>
      <c r="B21" s="130">
        <f>'9'!B19</f>
        <v>0</v>
      </c>
      <c r="C21" s="130">
        <f>'9'!C19</f>
        <v>0</v>
      </c>
      <c r="D21" s="936">
        <f>'41'!D21</f>
        <v>0</v>
      </c>
      <c r="E21" s="72">
        <f>'80'!D22</f>
        <v>0</v>
      </c>
      <c r="F21" s="556"/>
      <c r="G21" s="556" t="e">
        <f t="shared" si="0"/>
        <v>#DIV/0!</v>
      </c>
      <c r="H21" s="556"/>
      <c r="I21" s="556" t="e">
        <f t="shared" si="1"/>
        <v>#DIV/0!</v>
      </c>
      <c r="J21" s="556"/>
      <c r="K21" s="556" t="e">
        <f t="shared" si="2"/>
        <v>#DIV/0!</v>
      </c>
      <c r="L21" s="72"/>
      <c r="M21" s="556" t="e">
        <f t="shared" si="3"/>
        <v>#DIV/0!</v>
      </c>
      <c r="N21" s="72"/>
      <c r="O21" s="556" t="e">
        <f t="shared" si="4"/>
        <v>#DIV/0!</v>
      </c>
      <c r="P21" s="72"/>
      <c r="Q21" s="556" t="e">
        <f t="shared" si="5"/>
        <v>#DIV/0!</v>
      </c>
      <c r="R21" s="72"/>
      <c r="S21" s="556" t="e">
        <f t="shared" si="6"/>
        <v>#DIV/0!</v>
      </c>
      <c r="T21" s="72">
        <f t="shared" si="7"/>
        <v>0</v>
      </c>
      <c r="U21" s="556" t="e">
        <f t="shared" si="8"/>
        <v>#DIV/0!</v>
      </c>
    </row>
    <row r="22" spans="1:21" x14ac:dyDescent="0.2">
      <c r="A22" s="72">
        <v>12</v>
      </c>
      <c r="B22" s="130">
        <f>'9'!B20</f>
        <v>0</v>
      </c>
      <c r="C22" s="130">
        <f>'9'!C20</f>
        <v>0</v>
      </c>
      <c r="D22" s="936">
        <f>'41'!D22</f>
        <v>0</v>
      </c>
      <c r="E22" s="72">
        <f>'80'!D23</f>
        <v>0</v>
      </c>
      <c r="F22" s="556"/>
      <c r="G22" s="556" t="e">
        <f t="shared" si="0"/>
        <v>#DIV/0!</v>
      </c>
      <c r="H22" s="556"/>
      <c r="I22" s="556" t="e">
        <f t="shared" si="1"/>
        <v>#DIV/0!</v>
      </c>
      <c r="J22" s="556"/>
      <c r="K22" s="556" t="e">
        <f t="shared" si="2"/>
        <v>#DIV/0!</v>
      </c>
      <c r="L22" s="72"/>
      <c r="M22" s="556" t="e">
        <f t="shared" si="3"/>
        <v>#DIV/0!</v>
      </c>
      <c r="N22" s="72"/>
      <c r="O22" s="556" t="e">
        <f t="shared" si="4"/>
        <v>#DIV/0!</v>
      </c>
      <c r="P22" s="72"/>
      <c r="Q22" s="556" t="e">
        <f t="shared" si="5"/>
        <v>#DIV/0!</v>
      </c>
      <c r="R22" s="72"/>
      <c r="S22" s="556" t="e">
        <f t="shared" si="6"/>
        <v>#DIV/0!</v>
      </c>
      <c r="T22" s="72">
        <f t="shared" si="7"/>
        <v>0</v>
      </c>
      <c r="U22" s="556" t="e">
        <f t="shared" si="8"/>
        <v>#DIV/0!</v>
      </c>
    </row>
    <row r="23" spans="1:21" x14ac:dyDescent="0.2">
      <c r="A23" s="72">
        <v>13</v>
      </c>
      <c r="B23" s="130">
        <f>'9'!B21</f>
        <v>0</v>
      </c>
      <c r="C23" s="130">
        <f>'9'!C21</f>
        <v>0</v>
      </c>
      <c r="D23" s="936">
        <f>'41'!D23</f>
        <v>0</v>
      </c>
      <c r="E23" s="72">
        <f>'80'!D24</f>
        <v>0</v>
      </c>
      <c r="F23" s="556"/>
      <c r="G23" s="556" t="e">
        <f t="shared" si="0"/>
        <v>#DIV/0!</v>
      </c>
      <c r="H23" s="556"/>
      <c r="I23" s="556" t="e">
        <f t="shared" si="1"/>
        <v>#DIV/0!</v>
      </c>
      <c r="J23" s="556"/>
      <c r="K23" s="556" t="e">
        <f t="shared" si="2"/>
        <v>#DIV/0!</v>
      </c>
      <c r="L23" s="72"/>
      <c r="M23" s="556" t="e">
        <f t="shared" si="3"/>
        <v>#DIV/0!</v>
      </c>
      <c r="N23" s="72"/>
      <c r="O23" s="556" t="e">
        <f t="shared" si="4"/>
        <v>#DIV/0!</v>
      </c>
      <c r="P23" s="72"/>
      <c r="Q23" s="556" t="e">
        <f t="shared" si="5"/>
        <v>#DIV/0!</v>
      </c>
      <c r="R23" s="72"/>
      <c r="S23" s="556" t="e">
        <f t="shared" si="6"/>
        <v>#DIV/0!</v>
      </c>
      <c r="T23" s="72">
        <f t="shared" si="7"/>
        <v>0</v>
      </c>
      <c r="U23" s="556" t="e">
        <f t="shared" si="8"/>
        <v>#DIV/0!</v>
      </c>
    </row>
    <row r="24" spans="1:21" x14ac:dyDescent="0.2">
      <c r="A24" s="72">
        <v>14</v>
      </c>
      <c r="B24" s="130">
        <f>'9'!B22</f>
        <v>0</v>
      </c>
      <c r="C24" s="130">
        <f>'9'!C22</f>
        <v>0</v>
      </c>
      <c r="D24" s="936">
        <f>'41'!D24</f>
        <v>0</v>
      </c>
      <c r="E24" s="72">
        <f>'80'!D25</f>
        <v>0</v>
      </c>
      <c r="F24" s="556"/>
      <c r="G24" s="556" t="e">
        <f t="shared" si="0"/>
        <v>#DIV/0!</v>
      </c>
      <c r="H24" s="556"/>
      <c r="I24" s="556" t="e">
        <f t="shared" si="1"/>
        <v>#DIV/0!</v>
      </c>
      <c r="J24" s="556"/>
      <c r="K24" s="556" t="e">
        <f t="shared" si="2"/>
        <v>#DIV/0!</v>
      </c>
      <c r="L24" s="72"/>
      <c r="M24" s="556" t="e">
        <f t="shared" si="3"/>
        <v>#DIV/0!</v>
      </c>
      <c r="N24" s="72"/>
      <c r="O24" s="556" t="e">
        <f t="shared" si="4"/>
        <v>#DIV/0!</v>
      </c>
      <c r="P24" s="72"/>
      <c r="Q24" s="556" t="e">
        <f t="shared" si="5"/>
        <v>#DIV/0!</v>
      </c>
      <c r="R24" s="72"/>
      <c r="S24" s="556" t="e">
        <f t="shared" si="6"/>
        <v>#DIV/0!</v>
      </c>
      <c r="T24" s="72">
        <f t="shared" si="7"/>
        <v>0</v>
      </c>
      <c r="U24" s="556" t="e">
        <f t="shared" si="8"/>
        <v>#DIV/0!</v>
      </c>
    </row>
    <row r="25" spans="1:21" x14ac:dyDescent="0.2">
      <c r="A25" s="72">
        <v>15</v>
      </c>
      <c r="B25" s="130">
        <f>'9'!B23</f>
        <v>0</v>
      </c>
      <c r="C25" s="130">
        <f>'9'!C23</f>
        <v>0</v>
      </c>
      <c r="D25" s="936">
        <f>'41'!D25</f>
        <v>0</v>
      </c>
      <c r="E25" s="72">
        <f>'80'!D26</f>
        <v>0</v>
      </c>
      <c r="F25" s="556"/>
      <c r="G25" s="556" t="e">
        <f t="shared" si="0"/>
        <v>#DIV/0!</v>
      </c>
      <c r="H25" s="556"/>
      <c r="I25" s="556" t="e">
        <f t="shared" si="1"/>
        <v>#DIV/0!</v>
      </c>
      <c r="J25" s="556"/>
      <c r="K25" s="556" t="e">
        <f t="shared" si="2"/>
        <v>#DIV/0!</v>
      </c>
      <c r="L25" s="72"/>
      <c r="M25" s="556" t="e">
        <f t="shared" si="3"/>
        <v>#DIV/0!</v>
      </c>
      <c r="N25" s="72"/>
      <c r="O25" s="556" t="e">
        <f t="shared" si="4"/>
        <v>#DIV/0!</v>
      </c>
      <c r="P25" s="72"/>
      <c r="Q25" s="556" t="e">
        <f t="shared" si="5"/>
        <v>#DIV/0!</v>
      </c>
      <c r="R25" s="72"/>
      <c r="S25" s="556" t="e">
        <f t="shared" si="6"/>
        <v>#DIV/0!</v>
      </c>
      <c r="T25" s="72">
        <f t="shared" si="7"/>
        <v>0</v>
      </c>
      <c r="U25" s="556" t="e">
        <f t="shared" si="8"/>
        <v>#DIV/0!</v>
      </c>
    </row>
    <row r="26" spans="1:21" x14ac:dyDescent="0.2">
      <c r="A26" s="72">
        <v>16</v>
      </c>
      <c r="B26" s="130">
        <f>'9'!B24</f>
        <v>0</v>
      </c>
      <c r="C26" s="130">
        <f>'9'!C24</f>
        <v>0</v>
      </c>
      <c r="D26" s="936">
        <f>'41'!D26</f>
        <v>0</v>
      </c>
      <c r="E26" s="72">
        <f>'80'!D27</f>
        <v>0</v>
      </c>
      <c r="F26" s="556"/>
      <c r="G26" s="556" t="e">
        <f t="shared" si="0"/>
        <v>#DIV/0!</v>
      </c>
      <c r="H26" s="556"/>
      <c r="I26" s="556" t="e">
        <f t="shared" si="1"/>
        <v>#DIV/0!</v>
      </c>
      <c r="J26" s="556"/>
      <c r="K26" s="556" t="e">
        <f t="shared" si="2"/>
        <v>#DIV/0!</v>
      </c>
      <c r="L26" s="72"/>
      <c r="M26" s="556" t="e">
        <f t="shared" si="3"/>
        <v>#DIV/0!</v>
      </c>
      <c r="N26" s="72"/>
      <c r="O26" s="556" t="e">
        <f t="shared" si="4"/>
        <v>#DIV/0!</v>
      </c>
      <c r="P26" s="72"/>
      <c r="Q26" s="556" t="e">
        <f t="shared" si="5"/>
        <v>#DIV/0!</v>
      </c>
      <c r="R26" s="72"/>
      <c r="S26" s="556" t="e">
        <f t="shared" si="6"/>
        <v>#DIV/0!</v>
      </c>
      <c r="T26" s="72">
        <f t="shared" si="7"/>
        <v>0</v>
      </c>
      <c r="U26" s="556" t="e">
        <f t="shared" si="8"/>
        <v>#DIV/0!</v>
      </c>
    </row>
    <row r="27" spans="1:21" x14ac:dyDescent="0.2">
      <c r="A27" s="72">
        <v>17</v>
      </c>
      <c r="B27" s="130">
        <f>'9'!B25</f>
        <v>0</v>
      </c>
      <c r="C27" s="130">
        <f>'9'!C25</f>
        <v>0</v>
      </c>
      <c r="D27" s="936">
        <f>'41'!D27</f>
        <v>0</v>
      </c>
      <c r="E27" s="72">
        <f>'80'!D28</f>
        <v>0</v>
      </c>
      <c r="F27" s="556"/>
      <c r="G27" s="556" t="e">
        <f t="shared" si="0"/>
        <v>#DIV/0!</v>
      </c>
      <c r="H27" s="556"/>
      <c r="I27" s="556" t="e">
        <f t="shared" si="1"/>
        <v>#DIV/0!</v>
      </c>
      <c r="J27" s="556"/>
      <c r="K27" s="556" t="e">
        <f t="shared" si="2"/>
        <v>#DIV/0!</v>
      </c>
      <c r="L27" s="72"/>
      <c r="M27" s="556" t="e">
        <f t="shared" si="3"/>
        <v>#DIV/0!</v>
      </c>
      <c r="N27" s="72"/>
      <c r="O27" s="556" t="e">
        <f t="shared" si="4"/>
        <v>#DIV/0!</v>
      </c>
      <c r="P27" s="72"/>
      <c r="Q27" s="556" t="e">
        <f t="shared" si="5"/>
        <v>#DIV/0!</v>
      </c>
      <c r="R27" s="72"/>
      <c r="S27" s="556" t="e">
        <f t="shared" si="6"/>
        <v>#DIV/0!</v>
      </c>
      <c r="T27" s="72">
        <f t="shared" si="7"/>
        <v>0</v>
      </c>
      <c r="U27" s="556" t="e">
        <f t="shared" si="8"/>
        <v>#DIV/0!</v>
      </c>
    </row>
    <row r="28" spans="1:21" x14ac:dyDescent="0.2">
      <c r="A28" s="72">
        <v>18</v>
      </c>
      <c r="B28" s="130">
        <f>'9'!B26</f>
        <v>0</v>
      </c>
      <c r="C28" s="130">
        <f>'9'!C26</f>
        <v>0</v>
      </c>
      <c r="D28" s="936">
        <f>'41'!D28</f>
        <v>0</v>
      </c>
      <c r="E28" s="72">
        <f>'80'!D29</f>
        <v>0</v>
      </c>
      <c r="F28" s="556"/>
      <c r="G28" s="556" t="e">
        <f t="shared" si="0"/>
        <v>#DIV/0!</v>
      </c>
      <c r="H28" s="556"/>
      <c r="I28" s="556" t="e">
        <f t="shared" si="1"/>
        <v>#DIV/0!</v>
      </c>
      <c r="J28" s="556"/>
      <c r="K28" s="556" t="e">
        <f t="shared" si="2"/>
        <v>#DIV/0!</v>
      </c>
      <c r="L28" s="72"/>
      <c r="M28" s="556" t="e">
        <f t="shared" si="3"/>
        <v>#DIV/0!</v>
      </c>
      <c r="N28" s="72"/>
      <c r="O28" s="556" t="e">
        <f t="shared" si="4"/>
        <v>#DIV/0!</v>
      </c>
      <c r="P28" s="72"/>
      <c r="Q28" s="556" t="e">
        <f t="shared" si="5"/>
        <v>#DIV/0!</v>
      </c>
      <c r="R28" s="72"/>
      <c r="S28" s="556" t="e">
        <f t="shared" si="6"/>
        <v>#DIV/0!</v>
      </c>
      <c r="T28" s="72">
        <f t="shared" si="7"/>
        <v>0</v>
      </c>
      <c r="U28" s="556" t="e">
        <f t="shared" si="8"/>
        <v>#DIV/0!</v>
      </c>
    </row>
    <row r="29" spans="1:21" x14ac:dyDescent="0.2">
      <c r="A29" s="72">
        <v>19</v>
      </c>
      <c r="B29" s="130">
        <f>'9'!B27</f>
        <v>0</v>
      </c>
      <c r="C29" s="130">
        <f>'9'!C27</f>
        <v>0</v>
      </c>
      <c r="D29" s="936">
        <f>'41'!D29</f>
        <v>0</v>
      </c>
      <c r="E29" s="72">
        <f>'80'!D30</f>
        <v>0</v>
      </c>
      <c r="F29" s="556"/>
      <c r="G29" s="556" t="e">
        <f t="shared" si="0"/>
        <v>#DIV/0!</v>
      </c>
      <c r="H29" s="556"/>
      <c r="I29" s="556" t="e">
        <f t="shared" si="1"/>
        <v>#DIV/0!</v>
      </c>
      <c r="J29" s="556"/>
      <c r="K29" s="556" t="e">
        <f t="shared" si="2"/>
        <v>#DIV/0!</v>
      </c>
      <c r="L29" s="72"/>
      <c r="M29" s="556" t="e">
        <f t="shared" si="3"/>
        <v>#DIV/0!</v>
      </c>
      <c r="N29" s="72"/>
      <c r="O29" s="556" t="e">
        <f t="shared" si="4"/>
        <v>#DIV/0!</v>
      </c>
      <c r="P29" s="72"/>
      <c r="Q29" s="556" t="e">
        <f t="shared" si="5"/>
        <v>#DIV/0!</v>
      </c>
      <c r="R29" s="72"/>
      <c r="S29" s="556" t="e">
        <f t="shared" si="6"/>
        <v>#DIV/0!</v>
      </c>
      <c r="T29" s="72">
        <f t="shared" si="7"/>
        <v>0</v>
      </c>
      <c r="U29" s="556" t="e">
        <f t="shared" si="8"/>
        <v>#DIV/0!</v>
      </c>
    </row>
    <row r="30" spans="1:21" x14ac:dyDescent="0.2">
      <c r="A30" s="72">
        <v>20</v>
      </c>
      <c r="B30" s="130">
        <f>'9'!B28</f>
        <v>0</v>
      </c>
      <c r="C30" s="130">
        <f>'9'!C28</f>
        <v>0</v>
      </c>
      <c r="D30" s="936">
        <f>'41'!D30</f>
        <v>0</v>
      </c>
      <c r="E30" s="72">
        <f>'80'!D31</f>
        <v>0</v>
      </c>
      <c r="F30" s="556"/>
      <c r="G30" s="556" t="e">
        <f t="shared" si="0"/>
        <v>#DIV/0!</v>
      </c>
      <c r="H30" s="556"/>
      <c r="I30" s="556" t="e">
        <f t="shared" si="1"/>
        <v>#DIV/0!</v>
      </c>
      <c r="J30" s="556"/>
      <c r="K30" s="556" t="e">
        <f t="shared" si="2"/>
        <v>#DIV/0!</v>
      </c>
      <c r="L30" s="72"/>
      <c r="M30" s="556" t="e">
        <f t="shared" si="3"/>
        <v>#DIV/0!</v>
      </c>
      <c r="N30" s="72"/>
      <c r="O30" s="556" t="e">
        <f t="shared" si="4"/>
        <v>#DIV/0!</v>
      </c>
      <c r="P30" s="72"/>
      <c r="Q30" s="556" t="e">
        <f t="shared" si="5"/>
        <v>#DIV/0!</v>
      </c>
      <c r="R30" s="72"/>
      <c r="S30" s="556" t="e">
        <f t="shared" si="6"/>
        <v>#DIV/0!</v>
      </c>
      <c r="T30" s="72">
        <f t="shared" si="7"/>
        <v>0</v>
      </c>
      <c r="U30" s="556" t="e">
        <f t="shared" si="8"/>
        <v>#DIV/0!</v>
      </c>
    </row>
    <row r="31" spans="1:21" x14ac:dyDescent="0.2">
      <c r="A31" s="72"/>
      <c r="B31" s="72"/>
      <c r="C31" s="72"/>
      <c r="D31" s="72"/>
      <c r="E31" s="72"/>
      <c r="F31" s="556"/>
      <c r="G31" s="556"/>
      <c r="H31" s="556"/>
      <c r="I31" s="556"/>
      <c r="J31" s="556"/>
      <c r="K31" s="556"/>
      <c r="L31" s="72"/>
      <c r="M31" s="72"/>
      <c r="N31" s="72"/>
      <c r="O31" s="72"/>
      <c r="P31" s="72"/>
      <c r="Q31" s="72"/>
      <c r="R31" s="72"/>
      <c r="S31" s="72"/>
      <c r="T31" s="72"/>
      <c r="U31" s="72"/>
    </row>
    <row r="32" spans="1:21" x14ac:dyDescent="0.2">
      <c r="A32" s="72"/>
      <c r="B32" s="72"/>
      <c r="C32" s="72"/>
      <c r="D32" s="72"/>
      <c r="E32" s="72"/>
      <c r="F32" s="556"/>
      <c r="G32" s="556"/>
      <c r="H32" s="556"/>
      <c r="I32" s="556"/>
      <c r="J32" s="556"/>
      <c r="K32" s="556"/>
      <c r="L32" s="72"/>
      <c r="M32" s="72"/>
      <c r="N32" s="72"/>
      <c r="O32" s="72"/>
      <c r="P32" s="72"/>
      <c r="Q32" s="72"/>
      <c r="R32" s="72"/>
      <c r="S32" s="72"/>
      <c r="T32" s="72"/>
      <c r="U32" s="72"/>
    </row>
    <row r="33" spans="1:21" x14ac:dyDescent="0.2">
      <c r="A33" s="72"/>
      <c r="B33" s="72"/>
      <c r="C33" s="72"/>
      <c r="D33" s="72"/>
      <c r="E33" s="72"/>
      <c r="F33" s="556"/>
      <c r="G33" s="556"/>
      <c r="H33" s="556"/>
      <c r="I33" s="556"/>
      <c r="J33" s="556"/>
      <c r="K33" s="556"/>
      <c r="L33" s="72"/>
      <c r="M33" s="72"/>
      <c r="N33" s="72"/>
      <c r="O33" s="72"/>
      <c r="P33" s="72"/>
      <c r="Q33" s="72"/>
      <c r="R33" s="72"/>
      <c r="S33" s="72"/>
      <c r="T33" s="72"/>
      <c r="U33" s="72"/>
    </row>
    <row r="34" spans="1:21" x14ac:dyDescent="0.2">
      <c r="A34" s="72"/>
      <c r="B34" s="72"/>
      <c r="C34" s="72"/>
      <c r="D34" s="72"/>
      <c r="E34" s="72"/>
      <c r="F34" s="556"/>
      <c r="G34" s="556"/>
      <c r="H34" s="556"/>
      <c r="I34" s="556"/>
      <c r="J34" s="556"/>
      <c r="K34" s="556"/>
      <c r="L34" s="72"/>
      <c r="M34" s="72"/>
      <c r="N34" s="72"/>
      <c r="O34" s="72"/>
      <c r="P34" s="72"/>
      <c r="Q34" s="72"/>
      <c r="R34" s="72"/>
      <c r="S34" s="72"/>
      <c r="T34" s="72"/>
      <c r="U34" s="72"/>
    </row>
    <row r="35" spans="1:21" x14ac:dyDescent="0.2">
      <c r="A35" s="78"/>
      <c r="B35" s="78"/>
      <c r="C35" s="78"/>
      <c r="D35" s="78"/>
      <c r="E35" s="78"/>
      <c r="F35" s="557"/>
      <c r="G35" s="557"/>
      <c r="H35" s="557"/>
      <c r="I35" s="557"/>
      <c r="J35" s="557"/>
      <c r="K35" s="557"/>
      <c r="L35" s="78"/>
      <c r="M35" s="78"/>
      <c r="N35" s="78"/>
      <c r="O35" s="78"/>
      <c r="P35" s="78"/>
      <c r="Q35" s="78"/>
      <c r="R35" s="78"/>
      <c r="S35" s="78"/>
      <c r="T35" s="78"/>
      <c r="U35" s="78"/>
    </row>
    <row r="36" spans="1:21" ht="16.5" thickBot="1" x14ac:dyDescent="0.25">
      <c r="A36" s="83" t="s">
        <v>484</v>
      </c>
      <c r="B36" s="83"/>
      <c r="C36" s="83"/>
      <c r="D36" s="83">
        <f>SUM(D11:D30)</f>
        <v>0</v>
      </c>
      <c r="E36" s="83">
        <f t="shared" ref="E36:R36" si="9">SUM(E11:E30)</f>
        <v>0</v>
      </c>
      <c r="F36" s="83">
        <f t="shared" si="9"/>
        <v>0</v>
      </c>
      <c r="G36" s="886" t="e">
        <f t="shared" ref="G36" si="10">F36/D36*100</f>
        <v>#DIV/0!</v>
      </c>
      <c r="H36" s="83">
        <f t="shared" si="9"/>
        <v>0</v>
      </c>
      <c r="I36" s="886" t="e">
        <f t="shared" ref="I36" si="11">H36/E36*100</f>
        <v>#DIV/0!</v>
      </c>
      <c r="J36" s="83">
        <f t="shared" si="9"/>
        <v>0</v>
      </c>
      <c r="K36" s="886" t="e">
        <f t="shared" ref="K36" si="12">J36/E36*100</f>
        <v>#DIV/0!</v>
      </c>
      <c r="L36" s="83">
        <f t="shared" si="9"/>
        <v>0</v>
      </c>
      <c r="M36" s="886" t="e">
        <f t="shared" ref="M36" si="13">L36/E36*100</f>
        <v>#DIV/0!</v>
      </c>
      <c r="N36" s="83">
        <f t="shared" si="9"/>
        <v>0</v>
      </c>
      <c r="O36" s="886" t="e">
        <f t="shared" ref="O36" si="14">N36/E36*100</f>
        <v>#DIV/0!</v>
      </c>
      <c r="P36" s="83">
        <f t="shared" si="9"/>
        <v>0</v>
      </c>
      <c r="Q36" s="886" t="e">
        <f t="shared" ref="Q36" si="15">P36/D36*100</f>
        <v>#DIV/0!</v>
      </c>
      <c r="R36" s="83">
        <f t="shared" si="9"/>
        <v>0</v>
      </c>
      <c r="S36" s="886" t="e">
        <f t="shared" ref="S36" si="16">R36/E36*100</f>
        <v>#DIV/0!</v>
      </c>
      <c r="T36" s="83">
        <f t="shared" ref="T36" si="17">H36+J36+L36+N36+R36</f>
        <v>0</v>
      </c>
      <c r="U36" s="886" t="e">
        <f t="shared" ref="U36" si="18">T36/E36*100</f>
        <v>#DIV/0!</v>
      </c>
    </row>
    <row r="37" spans="1:21" x14ac:dyDescent="0.2">
      <c r="F37" s="563"/>
      <c r="G37" s="563"/>
      <c r="H37" s="563"/>
      <c r="I37" s="563"/>
      <c r="J37" s="563"/>
      <c r="K37" s="563"/>
    </row>
    <row r="39" spans="1:21" x14ac:dyDescent="0.2">
      <c r="A39" s="727" t="s">
        <v>905</v>
      </c>
      <c r="B39" s="727"/>
      <c r="C39" s="727"/>
    </row>
    <row r="40" spans="1:21" x14ac:dyDescent="0.2">
      <c r="A40" s="727" t="s">
        <v>984</v>
      </c>
      <c r="B40" s="727"/>
      <c r="C40" s="727"/>
      <c r="S40" s="70" t="str">
        <f>PROPER(R8)</f>
        <v>Kk Pengelolaan Kualitas Udara Dalam Rumah Tangga (Pkurt)</v>
      </c>
    </row>
  </sheetData>
  <mergeCells count="16">
    <mergeCell ref="J8:K8"/>
    <mergeCell ref="L8:M8"/>
    <mergeCell ref="N8:O8"/>
    <mergeCell ref="P8:Q8"/>
    <mergeCell ref="A3:U3"/>
    <mergeCell ref="A6:U6"/>
    <mergeCell ref="A7:A9"/>
    <mergeCell ref="B7:B9"/>
    <mergeCell ref="C7:C9"/>
    <mergeCell ref="D7:D9"/>
    <mergeCell ref="E7:E9"/>
    <mergeCell ref="F7:U7"/>
    <mergeCell ref="R8:S8"/>
    <mergeCell ref="T8:U8"/>
    <mergeCell ref="F8:G8"/>
    <mergeCell ref="H8:I8"/>
  </mergeCells>
  <printOptions horizontalCentered="1"/>
  <pageMargins left="0.47244094488188981" right="0.47244094488188981" top="0.74803149606299213" bottom="0.74803149606299213" header="0.31496062992125984" footer="0.31496062992125984"/>
  <pageSetup paperSize="9" scale="39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9D0CA-0F79-4834-B9AE-25D1B6DCE181}">
  <sheetPr codeName="Sheet80">
    <tabColor rgb="FF92D050"/>
    <pageSetUpPr fitToPage="1"/>
  </sheetPr>
  <dimension ref="A1:R39"/>
  <sheetViews>
    <sheetView zoomScale="70" zoomScaleNormal="70" workbookViewId="0">
      <pane xSplit="2" ySplit="11" topLeftCell="C24" activePane="bottomRight" state="frozen"/>
      <selection activeCell="A4" sqref="A4:Y5"/>
      <selection pane="topRight" activeCell="A4" sqref="A4:Y5"/>
      <selection pane="bottomLeft" activeCell="A4" sqref="A4:Y5"/>
      <selection pane="bottomRight" activeCell="N45" sqref="N45"/>
    </sheetView>
  </sheetViews>
  <sheetFormatPr defaultColWidth="9.7109375" defaultRowHeight="15" x14ac:dyDescent="0.25"/>
  <cols>
    <col min="1" max="1" width="6.42578125" style="70" customWidth="1"/>
    <col min="2" max="3" width="21.7109375" style="70" customWidth="1"/>
    <col min="4" max="4" width="13.5703125" style="70" customWidth="1"/>
    <col min="5" max="5" width="12.28515625" style="70" customWidth="1"/>
    <col min="6" max="6" width="15.140625" style="70" customWidth="1"/>
    <col min="7" max="18" width="9.7109375" style="70" customWidth="1"/>
    <col min="19" max="247" width="19" style="70" customWidth="1"/>
    <col min="248" max="248" width="4" style="70" customWidth="1"/>
    <col min="249" max="250" width="21.7109375" style="70" customWidth="1"/>
    <col min="251" max="256" width="9.7109375" style="70"/>
    <col min="257" max="257" width="6.42578125" style="70" customWidth="1"/>
    <col min="258" max="259" width="21.7109375" style="70" customWidth="1"/>
    <col min="260" max="260" width="13.5703125" style="70" customWidth="1"/>
    <col min="261" max="261" width="12.28515625" style="70" customWidth="1"/>
    <col min="262" max="262" width="15.140625" style="70" customWidth="1"/>
    <col min="263" max="274" width="9.7109375" style="70"/>
    <col min="275" max="503" width="19" style="70" customWidth="1"/>
    <col min="504" max="504" width="4" style="70" customWidth="1"/>
    <col min="505" max="506" width="21.7109375" style="70" customWidth="1"/>
    <col min="507" max="512" width="9.7109375" style="70"/>
    <col min="513" max="513" width="6.42578125" style="70" customWidth="1"/>
    <col min="514" max="515" width="21.7109375" style="70" customWidth="1"/>
    <col min="516" max="516" width="13.5703125" style="70" customWidth="1"/>
    <col min="517" max="517" width="12.28515625" style="70" customWidth="1"/>
    <col min="518" max="518" width="15.140625" style="70" customWidth="1"/>
    <col min="519" max="530" width="9.7109375" style="70"/>
    <col min="531" max="759" width="19" style="70" customWidth="1"/>
    <col min="760" max="760" width="4" style="70" customWidth="1"/>
    <col min="761" max="762" width="21.7109375" style="70" customWidth="1"/>
    <col min="763" max="768" width="9.7109375" style="70"/>
    <col min="769" max="769" width="6.42578125" style="70" customWidth="1"/>
    <col min="770" max="771" width="21.7109375" style="70" customWidth="1"/>
    <col min="772" max="772" width="13.5703125" style="70" customWidth="1"/>
    <col min="773" max="773" width="12.28515625" style="70" customWidth="1"/>
    <col min="774" max="774" width="15.140625" style="70" customWidth="1"/>
    <col min="775" max="786" width="9.7109375" style="70"/>
    <col min="787" max="1015" width="19" style="70" customWidth="1"/>
    <col min="1016" max="1016" width="4" style="70" customWidth="1"/>
    <col min="1017" max="1018" width="21.7109375" style="70" customWidth="1"/>
    <col min="1019" max="1024" width="9.7109375" style="70"/>
    <col min="1025" max="1025" width="6.42578125" style="70" customWidth="1"/>
    <col min="1026" max="1027" width="21.7109375" style="70" customWidth="1"/>
    <col min="1028" max="1028" width="13.5703125" style="70" customWidth="1"/>
    <col min="1029" max="1029" width="12.28515625" style="70" customWidth="1"/>
    <col min="1030" max="1030" width="15.140625" style="70" customWidth="1"/>
    <col min="1031" max="1042" width="9.7109375" style="70"/>
    <col min="1043" max="1271" width="19" style="70" customWidth="1"/>
    <col min="1272" max="1272" width="4" style="70" customWidth="1"/>
    <col min="1273" max="1274" width="21.7109375" style="70" customWidth="1"/>
    <col min="1275" max="1280" width="9.7109375" style="70"/>
    <col min="1281" max="1281" width="6.42578125" style="70" customWidth="1"/>
    <col min="1282" max="1283" width="21.7109375" style="70" customWidth="1"/>
    <col min="1284" max="1284" width="13.5703125" style="70" customWidth="1"/>
    <col min="1285" max="1285" width="12.28515625" style="70" customWidth="1"/>
    <col min="1286" max="1286" width="15.140625" style="70" customWidth="1"/>
    <col min="1287" max="1298" width="9.7109375" style="70"/>
    <col min="1299" max="1527" width="19" style="70" customWidth="1"/>
    <col min="1528" max="1528" width="4" style="70" customWidth="1"/>
    <col min="1529" max="1530" width="21.7109375" style="70" customWidth="1"/>
    <col min="1531" max="1536" width="9.7109375" style="70"/>
    <col min="1537" max="1537" width="6.42578125" style="70" customWidth="1"/>
    <col min="1538" max="1539" width="21.7109375" style="70" customWidth="1"/>
    <col min="1540" max="1540" width="13.5703125" style="70" customWidth="1"/>
    <col min="1541" max="1541" width="12.28515625" style="70" customWidth="1"/>
    <col min="1542" max="1542" width="15.140625" style="70" customWidth="1"/>
    <col min="1543" max="1554" width="9.7109375" style="70"/>
    <col min="1555" max="1783" width="19" style="70" customWidth="1"/>
    <col min="1784" max="1784" width="4" style="70" customWidth="1"/>
    <col min="1785" max="1786" width="21.7109375" style="70" customWidth="1"/>
    <col min="1787" max="1792" width="9.7109375" style="70"/>
    <col min="1793" max="1793" width="6.42578125" style="70" customWidth="1"/>
    <col min="1794" max="1795" width="21.7109375" style="70" customWidth="1"/>
    <col min="1796" max="1796" width="13.5703125" style="70" customWidth="1"/>
    <col min="1797" max="1797" width="12.28515625" style="70" customWidth="1"/>
    <col min="1798" max="1798" width="15.140625" style="70" customWidth="1"/>
    <col min="1799" max="1810" width="9.7109375" style="70"/>
    <col min="1811" max="2039" width="19" style="70" customWidth="1"/>
    <col min="2040" max="2040" width="4" style="70" customWidth="1"/>
    <col min="2041" max="2042" width="21.7109375" style="70" customWidth="1"/>
    <col min="2043" max="2048" width="9.7109375" style="70"/>
    <col min="2049" max="2049" width="6.42578125" style="70" customWidth="1"/>
    <col min="2050" max="2051" width="21.7109375" style="70" customWidth="1"/>
    <col min="2052" max="2052" width="13.5703125" style="70" customWidth="1"/>
    <col min="2053" max="2053" width="12.28515625" style="70" customWidth="1"/>
    <col min="2054" max="2054" width="15.140625" style="70" customWidth="1"/>
    <col min="2055" max="2066" width="9.7109375" style="70"/>
    <col min="2067" max="2295" width="19" style="70" customWidth="1"/>
    <col min="2296" max="2296" width="4" style="70" customWidth="1"/>
    <col min="2297" max="2298" width="21.7109375" style="70" customWidth="1"/>
    <col min="2299" max="2304" width="9.7109375" style="70"/>
    <col min="2305" max="2305" width="6.42578125" style="70" customWidth="1"/>
    <col min="2306" max="2307" width="21.7109375" style="70" customWidth="1"/>
    <col min="2308" max="2308" width="13.5703125" style="70" customWidth="1"/>
    <col min="2309" max="2309" width="12.28515625" style="70" customWidth="1"/>
    <col min="2310" max="2310" width="15.140625" style="70" customWidth="1"/>
    <col min="2311" max="2322" width="9.7109375" style="70"/>
    <col min="2323" max="2551" width="19" style="70" customWidth="1"/>
    <col min="2552" max="2552" width="4" style="70" customWidth="1"/>
    <col min="2553" max="2554" width="21.7109375" style="70" customWidth="1"/>
    <col min="2555" max="2560" width="9.7109375" style="70"/>
    <col min="2561" max="2561" width="6.42578125" style="70" customWidth="1"/>
    <col min="2562" max="2563" width="21.7109375" style="70" customWidth="1"/>
    <col min="2564" max="2564" width="13.5703125" style="70" customWidth="1"/>
    <col min="2565" max="2565" width="12.28515625" style="70" customWidth="1"/>
    <col min="2566" max="2566" width="15.140625" style="70" customWidth="1"/>
    <col min="2567" max="2578" width="9.7109375" style="70"/>
    <col min="2579" max="2807" width="19" style="70" customWidth="1"/>
    <col min="2808" max="2808" width="4" style="70" customWidth="1"/>
    <col min="2809" max="2810" width="21.7109375" style="70" customWidth="1"/>
    <col min="2811" max="2816" width="9.7109375" style="70"/>
    <col min="2817" max="2817" width="6.42578125" style="70" customWidth="1"/>
    <col min="2818" max="2819" width="21.7109375" style="70" customWidth="1"/>
    <col min="2820" max="2820" width="13.5703125" style="70" customWidth="1"/>
    <col min="2821" max="2821" width="12.28515625" style="70" customWidth="1"/>
    <col min="2822" max="2822" width="15.140625" style="70" customWidth="1"/>
    <col min="2823" max="2834" width="9.7109375" style="70"/>
    <col min="2835" max="3063" width="19" style="70" customWidth="1"/>
    <col min="3064" max="3064" width="4" style="70" customWidth="1"/>
    <col min="3065" max="3066" width="21.7109375" style="70" customWidth="1"/>
    <col min="3067" max="3072" width="9.7109375" style="70"/>
    <col min="3073" max="3073" width="6.42578125" style="70" customWidth="1"/>
    <col min="3074" max="3075" width="21.7109375" style="70" customWidth="1"/>
    <col min="3076" max="3076" width="13.5703125" style="70" customWidth="1"/>
    <col min="3077" max="3077" width="12.28515625" style="70" customWidth="1"/>
    <col min="3078" max="3078" width="15.140625" style="70" customWidth="1"/>
    <col min="3079" max="3090" width="9.7109375" style="70"/>
    <col min="3091" max="3319" width="19" style="70" customWidth="1"/>
    <col min="3320" max="3320" width="4" style="70" customWidth="1"/>
    <col min="3321" max="3322" width="21.7109375" style="70" customWidth="1"/>
    <col min="3323" max="3328" width="9.7109375" style="70"/>
    <col min="3329" max="3329" width="6.42578125" style="70" customWidth="1"/>
    <col min="3330" max="3331" width="21.7109375" style="70" customWidth="1"/>
    <col min="3332" max="3332" width="13.5703125" style="70" customWidth="1"/>
    <col min="3333" max="3333" width="12.28515625" style="70" customWidth="1"/>
    <col min="3334" max="3334" width="15.140625" style="70" customWidth="1"/>
    <col min="3335" max="3346" width="9.7109375" style="70"/>
    <col min="3347" max="3575" width="19" style="70" customWidth="1"/>
    <col min="3576" max="3576" width="4" style="70" customWidth="1"/>
    <col min="3577" max="3578" width="21.7109375" style="70" customWidth="1"/>
    <col min="3579" max="3584" width="9.7109375" style="70"/>
    <col min="3585" max="3585" width="6.42578125" style="70" customWidth="1"/>
    <col min="3586" max="3587" width="21.7109375" style="70" customWidth="1"/>
    <col min="3588" max="3588" width="13.5703125" style="70" customWidth="1"/>
    <col min="3589" max="3589" width="12.28515625" style="70" customWidth="1"/>
    <col min="3590" max="3590" width="15.140625" style="70" customWidth="1"/>
    <col min="3591" max="3602" width="9.7109375" style="70"/>
    <col min="3603" max="3831" width="19" style="70" customWidth="1"/>
    <col min="3832" max="3832" width="4" style="70" customWidth="1"/>
    <col min="3833" max="3834" width="21.7109375" style="70" customWidth="1"/>
    <col min="3835" max="3840" width="9.7109375" style="70"/>
    <col min="3841" max="3841" width="6.42578125" style="70" customWidth="1"/>
    <col min="3842" max="3843" width="21.7109375" style="70" customWidth="1"/>
    <col min="3844" max="3844" width="13.5703125" style="70" customWidth="1"/>
    <col min="3845" max="3845" width="12.28515625" style="70" customWidth="1"/>
    <col min="3846" max="3846" width="15.140625" style="70" customWidth="1"/>
    <col min="3847" max="3858" width="9.7109375" style="70"/>
    <col min="3859" max="4087" width="19" style="70" customWidth="1"/>
    <col min="4088" max="4088" width="4" style="70" customWidth="1"/>
    <col min="4089" max="4090" width="21.7109375" style="70" customWidth="1"/>
    <col min="4091" max="4096" width="9.7109375" style="70"/>
    <col min="4097" max="4097" width="6.42578125" style="70" customWidth="1"/>
    <col min="4098" max="4099" width="21.7109375" style="70" customWidth="1"/>
    <col min="4100" max="4100" width="13.5703125" style="70" customWidth="1"/>
    <col min="4101" max="4101" width="12.28515625" style="70" customWidth="1"/>
    <col min="4102" max="4102" width="15.140625" style="70" customWidth="1"/>
    <col min="4103" max="4114" width="9.7109375" style="70"/>
    <col min="4115" max="4343" width="19" style="70" customWidth="1"/>
    <col min="4344" max="4344" width="4" style="70" customWidth="1"/>
    <col min="4345" max="4346" width="21.7109375" style="70" customWidth="1"/>
    <col min="4347" max="4352" width="9.7109375" style="70"/>
    <col min="4353" max="4353" width="6.42578125" style="70" customWidth="1"/>
    <col min="4354" max="4355" width="21.7109375" style="70" customWidth="1"/>
    <col min="4356" max="4356" width="13.5703125" style="70" customWidth="1"/>
    <col min="4357" max="4357" width="12.28515625" style="70" customWidth="1"/>
    <col min="4358" max="4358" width="15.140625" style="70" customWidth="1"/>
    <col min="4359" max="4370" width="9.7109375" style="70"/>
    <col min="4371" max="4599" width="19" style="70" customWidth="1"/>
    <col min="4600" max="4600" width="4" style="70" customWidth="1"/>
    <col min="4601" max="4602" width="21.7109375" style="70" customWidth="1"/>
    <col min="4603" max="4608" width="9.7109375" style="70"/>
    <col min="4609" max="4609" width="6.42578125" style="70" customWidth="1"/>
    <col min="4610" max="4611" width="21.7109375" style="70" customWidth="1"/>
    <col min="4612" max="4612" width="13.5703125" style="70" customWidth="1"/>
    <col min="4613" max="4613" width="12.28515625" style="70" customWidth="1"/>
    <col min="4614" max="4614" width="15.140625" style="70" customWidth="1"/>
    <col min="4615" max="4626" width="9.7109375" style="70"/>
    <col min="4627" max="4855" width="19" style="70" customWidth="1"/>
    <col min="4856" max="4856" width="4" style="70" customWidth="1"/>
    <col min="4857" max="4858" width="21.7109375" style="70" customWidth="1"/>
    <col min="4859" max="4864" width="9.7109375" style="70"/>
    <col min="4865" max="4865" width="6.42578125" style="70" customWidth="1"/>
    <col min="4866" max="4867" width="21.7109375" style="70" customWidth="1"/>
    <col min="4868" max="4868" width="13.5703125" style="70" customWidth="1"/>
    <col min="4869" max="4869" width="12.28515625" style="70" customWidth="1"/>
    <col min="4870" max="4870" width="15.140625" style="70" customWidth="1"/>
    <col min="4871" max="4882" width="9.7109375" style="70"/>
    <col min="4883" max="5111" width="19" style="70" customWidth="1"/>
    <col min="5112" max="5112" width="4" style="70" customWidth="1"/>
    <col min="5113" max="5114" width="21.7109375" style="70" customWidth="1"/>
    <col min="5115" max="5120" width="9.7109375" style="70"/>
    <col min="5121" max="5121" width="6.42578125" style="70" customWidth="1"/>
    <col min="5122" max="5123" width="21.7109375" style="70" customWidth="1"/>
    <col min="5124" max="5124" width="13.5703125" style="70" customWidth="1"/>
    <col min="5125" max="5125" width="12.28515625" style="70" customWidth="1"/>
    <col min="5126" max="5126" width="15.140625" style="70" customWidth="1"/>
    <col min="5127" max="5138" width="9.7109375" style="70"/>
    <col min="5139" max="5367" width="19" style="70" customWidth="1"/>
    <col min="5368" max="5368" width="4" style="70" customWidth="1"/>
    <col min="5369" max="5370" width="21.7109375" style="70" customWidth="1"/>
    <col min="5371" max="5376" width="9.7109375" style="70"/>
    <col min="5377" max="5377" width="6.42578125" style="70" customWidth="1"/>
    <col min="5378" max="5379" width="21.7109375" style="70" customWidth="1"/>
    <col min="5380" max="5380" width="13.5703125" style="70" customWidth="1"/>
    <col min="5381" max="5381" width="12.28515625" style="70" customWidth="1"/>
    <col min="5382" max="5382" width="15.140625" style="70" customWidth="1"/>
    <col min="5383" max="5394" width="9.7109375" style="70"/>
    <col min="5395" max="5623" width="19" style="70" customWidth="1"/>
    <col min="5624" max="5624" width="4" style="70" customWidth="1"/>
    <col min="5625" max="5626" width="21.7109375" style="70" customWidth="1"/>
    <col min="5627" max="5632" width="9.7109375" style="70"/>
    <col min="5633" max="5633" width="6.42578125" style="70" customWidth="1"/>
    <col min="5634" max="5635" width="21.7109375" style="70" customWidth="1"/>
    <col min="5636" max="5636" width="13.5703125" style="70" customWidth="1"/>
    <col min="5637" max="5637" width="12.28515625" style="70" customWidth="1"/>
    <col min="5638" max="5638" width="15.140625" style="70" customWidth="1"/>
    <col min="5639" max="5650" width="9.7109375" style="70"/>
    <col min="5651" max="5879" width="19" style="70" customWidth="1"/>
    <col min="5880" max="5880" width="4" style="70" customWidth="1"/>
    <col min="5881" max="5882" width="21.7109375" style="70" customWidth="1"/>
    <col min="5883" max="5888" width="9.7109375" style="70"/>
    <col min="5889" max="5889" width="6.42578125" style="70" customWidth="1"/>
    <col min="5890" max="5891" width="21.7109375" style="70" customWidth="1"/>
    <col min="5892" max="5892" width="13.5703125" style="70" customWidth="1"/>
    <col min="5893" max="5893" width="12.28515625" style="70" customWidth="1"/>
    <col min="5894" max="5894" width="15.140625" style="70" customWidth="1"/>
    <col min="5895" max="5906" width="9.7109375" style="70"/>
    <col min="5907" max="6135" width="19" style="70" customWidth="1"/>
    <col min="6136" max="6136" width="4" style="70" customWidth="1"/>
    <col min="6137" max="6138" width="21.7109375" style="70" customWidth="1"/>
    <col min="6139" max="6144" width="9.7109375" style="70"/>
    <col min="6145" max="6145" width="6.42578125" style="70" customWidth="1"/>
    <col min="6146" max="6147" width="21.7109375" style="70" customWidth="1"/>
    <col min="6148" max="6148" width="13.5703125" style="70" customWidth="1"/>
    <col min="6149" max="6149" width="12.28515625" style="70" customWidth="1"/>
    <col min="6150" max="6150" width="15.140625" style="70" customWidth="1"/>
    <col min="6151" max="6162" width="9.7109375" style="70"/>
    <col min="6163" max="6391" width="19" style="70" customWidth="1"/>
    <col min="6392" max="6392" width="4" style="70" customWidth="1"/>
    <col min="6393" max="6394" width="21.7109375" style="70" customWidth="1"/>
    <col min="6395" max="6400" width="9.7109375" style="70"/>
    <col min="6401" max="6401" width="6.42578125" style="70" customWidth="1"/>
    <col min="6402" max="6403" width="21.7109375" style="70" customWidth="1"/>
    <col min="6404" max="6404" width="13.5703125" style="70" customWidth="1"/>
    <col min="6405" max="6405" width="12.28515625" style="70" customWidth="1"/>
    <col min="6406" max="6406" width="15.140625" style="70" customWidth="1"/>
    <col min="6407" max="6418" width="9.7109375" style="70"/>
    <col min="6419" max="6647" width="19" style="70" customWidth="1"/>
    <col min="6648" max="6648" width="4" style="70" customWidth="1"/>
    <col min="6649" max="6650" width="21.7109375" style="70" customWidth="1"/>
    <col min="6651" max="6656" width="9.7109375" style="70"/>
    <col min="6657" max="6657" width="6.42578125" style="70" customWidth="1"/>
    <col min="6658" max="6659" width="21.7109375" style="70" customWidth="1"/>
    <col min="6660" max="6660" width="13.5703125" style="70" customWidth="1"/>
    <col min="6661" max="6661" width="12.28515625" style="70" customWidth="1"/>
    <col min="6662" max="6662" width="15.140625" style="70" customWidth="1"/>
    <col min="6663" max="6674" width="9.7109375" style="70"/>
    <col min="6675" max="6903" width="19" style="70" customWidth="1"/>
    <col min="6904" max="6904" width="4" style="70" customWidth="1"/>
    <col min="6905" max="6906" width="21.7109375" style="70" customWidth="1"/>
    <col min="6907" max="6912" width="9.7109375" style="70"/>
    <col min="6913" max="6913" width="6.42578125" style="70" customWidth="1"/>
    <col min="6914" max="6915" width="21.7109375" style="70" customWidth="1"/>
    <col min="6916" max="6916" width="13.5703125" style="70" customWidth="1"/>
    <col min="6917" max="6917" width="12.28515625" style="70" customWidth="1"/>
    <col min="6918" max="6918" width="15.140625" style="70" customWidth="1"/>
    <col min="6919" max="6930" width="9.7109375" style="70"/>
    <col min="6931" max="7159" width="19" style="70" customWidth="1"/>
    <col min="7160" max="7160" width="4" style="70" customWidth="1"/>
    <col min="7161" max="7162" width="21.7109375" style="70" customWidth="1"/>
    <col min="7163" max="7168" width="9.7109375" style="70"/>
    <col min="7169" max="7169" width="6.42578125" style="70" customWidth="1"/>
    <col min="7170" max="7171" width="21.7109375" style="70" customWidth="1"/>
    <col min="7172" max="7172" width="13.5703125" style="70" customWidth="1"/>
    <col min="7173" max="7173" width="12.28515625" style="70" customWidth="1"/>
    <col min="7174" max="7174" width="15.140625" style="70" customWidth="1"/>
    <col min="7175" max="7186" width="9.7109375" style="70"/>
    <col min="7187" max="7415" width="19" style="70" customWidth="1"/>
    <col min="7416" max="7416" width="4" style="70" customWidth="1"/>
    <col min="7417" max="7418" width="21.7109375" style="70" customWidth="1"/>
    <col min="7419" max="7424" width="9.7109375" style="70"/>
    <col min="7425" max="7425" width="6.42578125" style="70" customWidth="1"/>
    <col min="7426" max="7427" width="21.7109375" style="70" customWidth="1"/>
    <col min="7428" max="7428" width="13.5703125" style="70" customWidth="1"/>
    <col min="7429" max="7429" width="12.28515625" style="70" customWidth="1"/>
    <col min="7430" max="7430" width="15.140625" style="70" customWidth="1"/>
    <col min="7431" max="7442" width="9.7109375" style="70"/>
    <col min="7443" max="7671" width="19" style="70" customWidth="1"/>
    <col min="7672" max="7672" width="4" style="70" customWidth="1"/>
    <col min="7673" max="7674" width="21.7109375" style="70" customWidth="1"/>
    <col min="7675" max="7680" width="9.7109375" style="70"/>
    <col min="7681" max="7681" width="6.42578125" style="70" customWidth="1"/>
    <col min="7682" max="7683" width="21.7109375" style="70" customWidth="1"/>
    <col min="7684" max="7684" width="13.5703125" style="70" customWidth="1"/>
    <col min="7685" max="7685" width="12.28515625" style="70" customWidth="1"/>
    <col min="7686" max="7686" width="15.140625" style="70" customWidth="1"/>
    <col min="7687" max="7698" width="9.7109375" style="70"/>
    <col min="7699" max="7927" width="19" style="70" customWidth="1"/>
    <col min="7928" max="7928" width="4" style="70" customWidth="1"/>
    <col min="7929" max="7930" width="21.7109375" style="70" customWidth="1"/>
    <col min="7931" max="7936" width="9.7109375" style="70"/>
    <col min="7937" max="7937" width="6.42578125" style="70" customWidth="1"/>
    <col min="7938" max="7939" width="21.7109375" style="70" customWidth="1"/>
    <col min="7940" max="7940" width="13.5703125" style="70" customWidth="1"/>
    <col min="7941" max="7941" width="12.28515625" style="70" customWidth="1"/>
    <col min="7942" max="7942" width="15.140625" style="70" customWidth="1"/>
    <col min="7943" max="7954" width="9.7109375" style="70"/>
    <col min="7955" max="8183" width="19" style="70" customWidth="1"/>
    <col min="8184" max="8184" width="4" style="70" customWidth="1"/>
    <col min="8185" max="8186" width="21.7109375" style="70" customWidth="1"/>
    <col min="8187" max="8192" width="9.7109375" style="70"/>
    <col min="8193" max="8193" width="6.42578125" style="70" customWidth="1"/>
    <col min="8194" max="8195" width="21.7109375" style="70" customWidth="1"/>
    <col min="8196" max="8196" width="13.5703125" style="70" customWidth="1"/>
    <col min="8197" max="8197" width="12.28515625" style="70" customWidth="1"/>
    <col min="8198" max="8198" width="15.140625" style="70" customWidth="1"/>
    <col min="8199" max="8210" width="9.7109375" style="70"/>
    <col min="8211" max="8439" width="19" style="70" customWidth="1"/>
    <col min="8440" max="8440" width="4" style="70" customWidth="1"/>
    <col min="8441" max="8442" width="21.7109375" style="70" customWidth="1"/>
    <col min="8443" max="8448" width="9.7109375" style="70"/>
    <col min="8449" max="8449" width="6.42578125" style="70" customWidth="1"/>
    <col min="8450" max="8451" width="21.7109375" style="70" customWidth="1"/>
    <col min="8452" max="8452" width="13.5703125" style="70" customWidth="1"/>
    <col min="8453" max="8453" width="12.28515625" style="70" customWidth="1"/>
    <col min="8454" max="8454" width="15.140625" style="70" customWidth="1"/>
    <col min="8455" max="8466" width="9.7109375" style="70"/>
    <col min="8467" max="8695" width="19" style="70" customWidth="1"/>
    <col min="8696" max="8696" width="4" style="70" customWidth="1"/>
    <col min="8697" max="8698" width="21.7109375" style="70" customWidth="1"/>
    <col min="8699" max="8704" width="9.7109375" style="70"/>
    <col min="8705" max="8705" width="6.42578125" style="70" customWidth="1"/>
    <col min="8706" max="8707" width="21.7109375" style="70" customWidth="1"/>
    <col min="8708" max="8708" width="13.5703125" style="70" customWidth="1"/>
    <col min="8709" max="8709" width="12.28515625" style="70" customWidth="1"/>
    <col min="8710" max="8710" width="15.140625" style="70" customWidth="1"/>
    <col min="8711" max="8722" width="9.7109375" style="70"/>
    <col min="8723" max="8951" width="19" style="70" customWidth="1"/>
    <col min="8952" max="8952" width="4" style="70" customWidth="1"/>
    <col min="8953" max="8954" width="21.7109375" style="70" customWidth="1"/>
    <col min="8955" max="8960" width="9.7109375" style="70"/>
    <col min="8961" max="8961" width="6.42578125" style="70" customWidth="1"/>
    <col min="8962" max="8963" width="21.7109375" style="70" customWidth="1"/>
    <col min="8964" max="8964" width="13.5703125" style="70" customWidth="1"/>
    <col min="8965" max="8965" width="12.28515625" style="70" customWidth="1"/>
    <col min="8966" max="8966" width="15.140625" style="70" customWidth="1"/>
    <col min="8967" max="8978" width="9.7109375" style="70"/>
    <col min="8979" max="9207" width="19" style="70" customWidth="1"/>
    <col min="9208" max="9208" width="4" style="70" customWidth="1"/>
    <col min="9209" max="9210" width="21.7109375" style="70" customWidth="1"/>
    <col min="9211" max="9216" width="9.7109375" style="70"/>
    <col min="9217" max="9217" width="6.42578125" style="70" customWidth="1"/>
    <col min="9218" max="9219" width="21.7109375" style="70" customWidth="1"/>
    <col min="9220" max="9220" width="13.5703125" style="70" customWidth="1"/>
    <col min="9221" max="9221" width="12.28515625" style="70" customWidth="1"/>
    <col min="9222" max="9222" width="15.140625" style="70" customWidth="1"/>
    <col min="9223" max="9234" width="9.7109375" style="70"/>
    <col min="9235" max="9463" width="19" style="70" customWidth="1"/>
    <col min="9464" max="9464" width="4" style="70" customWidth="1"/>
    <col min="9465" max="9466" width="21.7109375" style="70" customWidth="1"/>
    <col min="9467" max="9472" width="9.7109375" style="70"/>
    <col min="9473" max="9473" width="6.42578125" style="70" customWidth="1"/>
    <col min="9474" max="9475" width="21.7109375" style="70" customWidth="1"/>
    <col min="9476" max="9476" width="13.5703125" style="70" customWidth="1"/>
    <col min="9477" max="9477" width="12.28515625" style="70" customWidth="1"/>
    <col min="9478" max="9478" width="15.140625" style="70" customWidth="1"/>
    <col min="9479" max="9490" width="9.7109375" style="70"/>
    <col min="9491" max="9719" width="19" style="70" customWidth="1"/>
    <col min="9720" max="9720" width="4" style="70" customWidth="1"/>
    <col min="9721" max="9722" width="21.7109375" style="70" customWidth="1"/>
    <col min="9723" max="9728" width="9.7109375" style="70"/>
    <col min="9729" max="9729" width="6.42578125" style="70" customWidth="1"/>
    <col min="9730" max="9731" width="21.7109375" style="70" customWidth="1"/>
    <col min="9732" max="9732" width="13.5703125" style="70" customWidth="1"/>
    <col min="9733" max="9733" width="12.28515625" style="70" customWidth="1"/>
    <col min="9734" max="9734" width="15.140625" style="70" customWidth="1"/>
    <col min="9735" max="9746" width="9.7109375" style="70"/>
    <col min="9747" max="9975" width="19" style="70" customWidth="1"/>
    <col min="9976" max="9976" width="4" style="70" customWidth="1"/>
    <col min="9977" max="9978" width="21.7109375" style="70" customWidth="1"/>
    <col min="9979" max="9984" width="9.7109375" style="70"/>
    <col min="9985" max="9985" width="6.42578125" style="70" customWidth="1"/>
    <col min="9986" max="9987" width="21.7109375" style="70" customWidth="1"/>
    <col min="9988" max="9988" width="13.5703125" style="70" customWidth="1"/>
    <col min="9989" max="9989" width="12.28515625" style="70" customWidth="1"/>
    <col min="9990" max="9990" width="15.140625" style="70" customWidth="1"/>
    <col min="9991" max="10002" width="9.7109375" style="70"/>
    <col min="10003" max="10231" width="19" style="70" customWidth="1"/>
    <col min="10232" max="10232" width="4" style="70" customWidth="1"/>
    <col min="10233" max="10234" width="21.7109375" style="70" customWidth="1"/>
    <col min="10235" max="10240" width="9.7109375" style="70"/>
    <col min="10241" max="10241" width="6.42578125" style="70" customWidth="1"/>
    <col min="10242" max="10243" width="21.7109375" style="70" customWidth="1"/>
    <col min="10244" max="10244" width="13.5703125" style="70" customWidth="1"/>
    <col min="10245" max="10245" width="12.28515625" style="70" customWidth="1"/>
    <col min="10246" max="10246" width="15.140625" style="70" customWidth="1"/>
    <col min="10247" max="10258" width="9.7109375" style="70"/>
    <col min="10259" max="10487" width="19" style="70" customWidth="1"/>
    <col min="10488" max="10488" width="4" style="70" customWidth="1"/>
    <col min="10489" max="10490" width="21.7109375" style="70" customWidth="1"/>
    <col min="10491" max="10496" width="9.7109375" style="70"/>
    <col min="10497" max="10497" width="6.42578125" style="70" customWidth="1"/>
    <col min="10498" max="10499" width="21.7109375" style="70" customWidth="1"/>
    <col min="10500" max="10500" width="13.5703125" style="70" customWidth="1"/>
    <col min="10501" max="10501" width="12.28515625" style="70" customWidth="1"/>
    <col min="10502" max="10502" width="15.140625" style="70" customWidth="1"/>
    <col min="10503" max="10514" width="9.7109375" style="70"/>
    <col min="10515" max="10743" width="19" style="70" customWidth="1"/>
    <col min="10744" max="10744" width="4" style="70" customWidth="1"/>
    <col min="10745" max="10746" width="21.7109375" style="70" customWidth="1"/>
    <col min="10747" max="10752" width="9.7109375" style="70"/>
    <col min="10753" max="10753" width="6.42578125" style="70" customWidth="1"/>
    <col min="10754" max="10755" width="21.7109375" style="70" customWidth="1"/>
    <col min="10756" max="10756" width="13.5703125" style="70" customWidth="1"/>
    <col min="10757" max="10757" width="12.28515625" style="70" customWidth="1"/>
    <col min="10758" max="10758" width="15.140625" style="70" customWidth="1"/>
    <col min="10759" max="10770" width="9.7109375" style="70"/>
    <col min="10771" max="10999" width="19" style="70" customWidth="1"/>
    <col min="11000" max="11000" width="4" style="70" customWidth="1"/>
    <col min="11001" max="11002" width="21.7109375" style="70" customWidth="1"/>
    <col min="11003" max="11008" width="9.7109375" style="70"/>
    <col min="11009" max="11009" width="6.42578125" style="70" customWidth="1"/>
    <col min="11010" max="11011" width="21.7109375" style="70" customWidth="1"/>
    <col min="11012" max="11012" width="13.5703125" style="70" customWidth="1"/>
    <col min="11013" max="11013" width="12.28515625" style="70" customWidth="1"/>
    <col min="11014" max="11014" width="15.140625" style="70" customWidth="1"/>
    <col min="11015" max="11026" width="9.7109375" style="70"/>
    <col min="11027" max="11255" width="19" style="70" customWidth="1"/>
    <col min="11256" max="11256" width="4" style="70" customWidth="1"/>
    <col min="11257" max="11258" width="21.7109375" style="70" customWidth="1"/>
    <col min="11259" max="11264" width="9.7109375" style="70"/>
    <col min="11265" max="11265" width="6.42578125" style="70" customWidth="1"/>
    <col min="11266" max="11267" width="21.7109375" style="70" customWidth="1"/>
    <col min="11268" max="11268" width="13.5703125" style="70" customWidth="1"/>
    <col min="11269" max="11269" width="12.28515625" style="70" customWidth="1"/>
    <col min="11270" max="11270" width="15.140625" style="70" customWidth="1"/>
    <col min="11271" max="11282" width="9.7109375" style="70"/>
    <col min="11283" max="11511" width="19" style="70" customWidth="1"/>
    <col min="11512" max="11512" width="4" style="70" customWidth="1"/>
    <col min="11513" max="11514" width="21.7109375" style="70" customWidth="1"/>
    <col min="11515" max="11520" width="9.7109375" style="70"/>
    <col min="11521" max="11521" width="6.42578125" style="70" customWidth="1"/>
    <col min="11522" max="11523" width="21.7109375" style="70" customWidth="1"/>
    <col min="11524" max="11524" width="13.5703125" style="70" customWidth="1"/>
    <col min="11525" max="11525" width="12.28515625" style="70" customWidth="1"/>
    <col min="11526" max="11526" width="15.140625" style="70" customWidth="1"/>
    <col min="11527" max="11538" width="9.7109375" style="70"/>
    <col min="11539" max="11767" width="19" style="70" customWidth="1"/>
    <col min="11768" max="11768" width="4" style="70" customWidth="1"/>
    <col min="11769" max="11770" width="21.7109375" style="70" customWidth="1"/>
    <col min="11771" max="11776" width="9.7109375" style="70"/>
    <col min="11777" max="11777" width="6.42578125" style="70" customWidth="1"/>
    <col min="11778" max="11779" width="21.7109375" style="70" customWidth="1"/>
    <col min="11780" max="11780" width="13.5703125" style="70" customWidth="1"/>
    <col min="11781" max="11781" width="12.28515625" style="70" customWidth="1"/>
    <col min="11782" max="11782" width="15.140625" style="70" customWidth="1"/>
    <col min="11783" max="11794" width="9.7109375" style="70"/>
    <col min="11795" max="12023" width="19" style="70" customWidth="1"/>
    <col min="12024" max="12024" width="4" style="70" customWidth="1"/>
    <col min="12025" max="12026" width="21.7109375" style="70" customWidth="1"/>
    <col min="12027" max="12032" width="9.7109375" style="70"/>
    <col min="12033" max="12033" width="6.42578125" style="70" customWidth="1"/>
    <col min="12034" max="12035" width="21.7109375" style="70" customWidth="1"/>
    <col min="12036" max="12036" width="13.5703125" style="70" customWidth="1"/>
    <col min="12037" max="12037" width="12.28515625" style="70" customWidth="1"/>
    <col min="12038" max="12038" width="15.140625" style="70" customWidth="1"/>
    <col min="12039" max="12050" width="9.7109375" style="70"/>
    <col min="12051" max="12279" width="19" style="70" customWidth="1"/>
    <col min="12280" max="12280" width="4" style="70" customWidth="1"/>
    <col min="12281" max="12282" width="21.7109375" style="70" customWidth="1"/>
    <col min="12283" max="12288" width="9.7109375" style="70"/>
    <col min="12289" max="12289" width="6.42578125" style="70" customWidth="1"/>
    <col min="12290" max="12291" width="21.7109375" style="70" customWidth="1"/>
    <col min="12292" max="12292" width="13.5703125" style="70" customWidth="1"/>
    <col min="12293" max="12293" width="12.28515625" style="70" customWidth="1"/>
    <col min="12294" max="12294" width="15.140625" style="70" customWidth="1"/>
    <col min="12295" max="12306" width="9.7109375" style="70"/>
    <col min="12307" max="12535" width="19" style="70" customWidth="1"/>
    <col min="12536" max="12536" width="4" style="70" customWidth="1"/>
    <col min="12537" max="12538" width="21.7109375" style="70" customWidth="1"/>
    <col min="12539" max="12544" width="9.7109375" style="70"/>
    <col min="12545" max="12545" width="6.42578125" style="70" customWidth="1"/>
    <col min="12546" max="12547" width="21.7109375" style="70" customWidth="1"/>
    <col min="12548" max="12548" width="13.5703125" style="70" customWidth="1"/>
    <col min="12549" max="12549" width="12.28515625" style="70" customWidth="1"/>
    <col min="12550" max="12550" width="15.140625" style="70" customWidth="1"/>
    <col min="12551" max="12562" width="9.7109375" style="70"/>
    <col min="12563" max="12791" width="19" style="70" customWidth="1"/>
    <col min="12792" max="12792" width="4" style="70" customWidth="1"/>
    <col min="12793" max="12794" width="21.7109375" style="70" customWidth="1"/>
    <col min="12795" max="12800" width="9.7109375" style="70"/>
    <col min="12801" max="12801" width="6.42578125" style="70" customWidth="1"/>
    <col min="12802" max="12803" width="21.7109375" style="70" customWidth="1"/>
    <col min="12804" max="12804" width="13.5703125" style="70" customWidth="1"/>
    <col min="12805" max="12805" width="12.28515625" style="70" customWidth="1"/>
    <col min="12806" max="12806" width="15.140625" style="70" customWidth="1"/>
    <col min="12807" max="12818" width="9.7109375" style="70"/>
    <col min="12819" max="13047" width="19" style="70" customWidth="1"/>
    <col min="13048" max="13048" width="4" style="70" customWidth="1"/>
    <col min="13049" max="13050" width="21.7109375" style="70" customWidth="1"/>
    <col min="13051" max="13056" width="9.7109375" style="70"/>
    <col min="13057" max="13057" width="6.42578125" style="70" customWidth="1"/>
    <col min="13058" max="13059" width="21.7109375" style="70" customWidth="1"/>
    <col min="13060" max="13060" width="13.5703125" style="70" customWidth="1"/>
    <col min="13061" max="13061" width="12.28515625" style="70" customWidth="1"/>
    <col min="13062" max="13062" width="15.140625" style="70" customWidth="1"/>
    <col min="13063" max="13074" width="9.7109375" style="70"/>
    <col min="13075" max="13303" width="19" style="70" customWidth="1"/>
    <col min="13304" max="13304" width="4" style="70" customWidth="1"/>
    <col min="13305" max="13306" width="21.7109375" style="70" customWidth="1"/>
    <col min="13307" max="13312" width="9.7109375" style="70"/>
    <col min="13313" max="13313" width="6.42578125" style="70" customWidth="1"/>
    <col min="13314" max="13315" width="21.7109375" style="70" customWidth="1"/>
    <col min="13316" max="13316" width="13.5703125" style="70" customWidth="1"/>
    <col min="13317" max="13317" width="12.28515625" style="70" customWidth="1"/>
    <col min="13318" max="13318" width="15.140625" style="70" customWidth="1"/>
    <col min="13319" max="13330" width="9.7109375" style="70"/>
    <col min="13331" max="13559" width="19" style="70" customWidth="1"/>
    <col min="13560" max="13560" width="4" style="70" customWidth="1"/>
    <col min="13561" max="13562" width="21.7109375" style="70" customWidth="1"/>
    <col min="13563" max="13568" width="9.7109375" style="70"/>
    <col min="13569" max="13569" width="6.42578125" style="70" customWidth="1"/>
    <col min="13570" max="13571" width="21.7109375" style="70" customWidth="1"/>
    <col min="13572" max="13572" width="13.5703125" style="70" customWidth="1"/>
    <col min="13573" max="13573" width="12.28515625" style="70" customWidth="1"/>
    <col min="13574" max="13574" width="15.140625" style="70" customWidth="1"/>
    <col min="13575" max="13586" width="9.7109375" style="70"/>
    <col min="13587" max="13815" width="19" style="70" customWidth="1"/>
    <col min="13816" max="13816" width="4" style="70" customWidth="1"/>
    <col min="13817" max="13818" width="21.7109375" style="70" customWidth="1"/>
    <col min="13819" max="13824" width="9.7109375" style="70"/>
    <col min="13825" max="13825" width="6.42578125" style="70" customWidth="1"/>
    <col min="13826" max="13827" width="21.7109375" style="70" customWidth="1"/>
    <col min="13828" max="13828" width="13.5703125" style="70" customWidth="1"/>
    <col min="13829" max="13829" width="12.28515625" style="70" customWidth="1"/>
    <col min="13830" max="13830" width="15.140625" style="70" customWidth="1"/>
    <col min="13831" max="13842" width="9.7109375" style="70"/>
    <col min="13843" max="14071" width="19" style="70" customWidth="1"/>
    <col min="14072" max="14072" width="4" style="70" customWidth="1"/>
    <col min="14073" max="14074" width="21.7109375" style="70" customWidth="1"/>
    <col min="14075" max="14080" width="9.7109375" style="70"/>
    <col min="14081" max="14081" width="6.42578125" style="70" customWidth="1"/>
    <col min="14082" max="14083" width="21.7109375" style="70" customWidth="1"/>
    <col min="14084" max="14084" width="13.5703125" style="70" customWidth="1"/>
    <col min="14085" max="14085" width="12.28515625" style="70" customWidth="1"/>
    <col min="14086" max="14086" width="15.140625" style="70" customWidth="1"/>
    <col min="14087" max="14098" width="9.7109375" style="70"/>
    <col min="14099" max="14327" width="19" style="70" customWidth="1"/>
    <col min="14328" max="14328" width="4" style="70" customWidth="1"/>
    <col min="14329" max="14330" width="21.7109375" style="70" customWidth="1"/>
    <col min="14331" max="14336" width="9.7109375" style="70"/>
    <col min="14337" max="14337" width="6.42578125" style="70" customWidth="1"/>
    <col min="14338" max="14339" width="21.7109375" style="70" customWidth="1"/>
    <col min="14340" max="14340" width="13.5703125" style="70" customWidth="1"/>
    <col min="14341" max="14341" width="12.28515625" style="70" customWidth="1"/>
    <col min="14342" max="14342" width="15.140625" style="70" customWidth="1"/>
    <col min="14343" max="14354" width="9.7109375" style="70"/>
    <col min="14355" max="14583" width="19" style="70" customWidth="1"/>
    <col min="14584" max="14584" width="4" style="70" customWidth="1"/>
    <col min="14585" max="14586" width="21.7109375" style="70" customWidth="1"/>
    <col min="14587" max="14592" width="9.7109375" style="70"/>
    <col min="14593" max="14593" width="6.42578125" style="70" customWidth="1"/>
    <col min="14594" max="14595" width="21.7109375" style="70" customWidth="1"/>
    <col min="14596" max="14596" width="13.5703125" style="70" customWidth="1"/>
    <col min="14597" max="14597" width="12.28515625" style="70" customWidth="1"/>
    <col min="14598" max="14598" width="15.140625" style="70" customWidth="1"/>
    <col min="14599" max="14610" width="9.7109375" style="70"/>
    <col min="14611" max="14839" width="19" style="70" customWidth="1"/>
    <col min="14840" max="14840" width="4" style="70" customWidth="1"/>
    <col min="14841" max="14842" width="21.7109375" style="70" customWidth="1"/>
    <col min="14843" max="14848" width="9.7109375" style="70"/>
    <col min="14849" max="14849" width="6.42578125" style="70" customWidth="1"/>
    <col min="14850" max="14851" width="21.7109375" style="70" customWidth="1"/>
    <col min="14852" max="14852" width="13.5703125" style="70" customWidth="1"/>
    <col min="14853" max="14853" width="12.28515625" style="70" customWidth="1"/>
    <col min="14854" max="14854" width="15.140625" style="70" customWidth="1"/>
    <col min="14855" max="14866" width="9.7109375" style="70"/>
    <col min="14867" max="15095" width="19" style="70" customWidth="1"/>
    <col min="15096" max="15096" width="4" style="70" customWidth="1"/>
    <col min="15097" max="15098" width="21.7109375" style="70" customWidth="1"/>
    <col min="15099" max="15104" width="9.7109375" style="70"/>
    <col min="15105" max="15105" width="6.42578125" style="70" customWidth="1"/>
    <col min="15106" max="15107" width="21.7109375" style="70" customWidth="1"/>
    <col min="15108" max="15108" width="13.5703125" style="70" customWidth="1"/>
    <col min="15109" max="15109" width="12.28515625" style="70" customWidth="1"/>
    <col min="15110" max="15110" width="15.140625" style="70" customWidth="1"/>
    <col min="15111" max="15122" width="9.7109375" style="70"/>
    <col min="15123" max="15351" width="19" style="70" customWidth="1"/>
    <col min="15352" max="15352" width="4" style="70" customWidth="1"/>
    <col min="15353" max="15354" width="21.7109375" style="70" customWidth="1"/>
    <col min="15355" max="15360" width="9.7109375" style="70"/>
    <col min="15361" max="15361" width="6.42578125" style="70" customWidth="1"/>
    <col min="15362" max="15363" width="21.7109375" style="70" customWidth="1"/>
    <col min="15364" max="15364" width="13.5703125" style="70" customWidth="1"/>
    <col min="15365" max="15365" width="12.28515625" style="70" customWidth="1"/>
    <col min="15366" max="15366" width="15.140625" style="70" customWidth="1"/>
    <col min="15367" max="15378" width="9.7109375" style="70"/>
    <col min="15379" max="15607" width="19" style="70" customWidth="1"/>
    <col min="15608" max="15608" width="4" style="70" customWidth="1"/>
    <col min="15609" max="15610" width="21.7109375" style="70" customWidth="1"/>
    <col min="15611" max="15616" width="9.7109375" style="70"/>
    <col min="15617" max="15617" width="6.42578125" style="70" customWidth="1"/>
    <col min="15618" max="15619" width="21.7109375" style="70" customWidth="1"/>
    <col min="15620" max="15620" width="13.5703125" style="70" customWidth="1"/>
    <col min="15621" max="15621" width="12.28515625" style="70" customWidth="1"/>
    <col min="15622" max="15622" width="15.140625" style="70" customWidth="1"/>
    <col min="15623" max="15634" width="9.7109375" style="70"/>
    <col min="15635" max="15863" width="19" style="70" customWidth="1"/>
    <col min="15864" max="15864" width="4" style="70" customWidth="1"/>
    <col min="15865" max="15866" width="21.7109375" style="70" customWidth="1"/>
    <col min="15867" max="15872" width="9.7109375" style="70"/>
    <col min="15873" max="15873" width="6.42578125" style="70" customWidth="1"/>
    <col min="15874" max="15875" width="21.7109375" style="70" customWidth="1"/>
    <col min="15876" max="15876" width="13.5703125" style="70" customWidth="1"/>
    <col min="15877" max="15877" width="12.28515625" style="70" customWidth="1"/>
    <col min="15878" max="15878" width="15.140625" style="70" customWidth="1"/>
    <col min="15879" max="15890" width="9.7109375" style="70"/>
    <col min="15891" max="16119" width="19" style="70" customWidth="1"/>
    <col min="16120" max="16120" width="4" style="70" customWidth="1"/>
    <col min="16121" max="16122" width="21.7109375" style="70" customWidth="1"/>
    <col min="16123" max="16128" width="9.7109375" style="70"/>
    <col min="16129" max="16129" width="6.42578125" style="70" customWidth="1"/>
    <col min="16130" max="16131" width="21.7109375" style="70" customWidth="1"/>
    <col min="16132" max="16132" width="13.5703125" style="70" customWidth="1"/>
    <col min="16133" max="16133" width="12.28515625" style="70" customWidth="1"/>
    <col min="16134" max="16134" width="15.140625" style="70" customWidth="1"/>
    <col min="16135" max="16146" width="9.7109375" style="70"/>
    <col min="16147" max="16375" width="19" style="70" customWidth="1"/>
    <col min="16376" max="16376" width="4" style="70" customWidth="1"/>
    <col min="16377" max="16378" width="21.7109375" style="70" customWidth="1"/>
    <col min="16379" max="16384" width="9.7109375" style="70"/>
  </cols>
  <sheetData>
    <row r="1" spans="1:18" ht="15.75" x14ac:dyDescent="0.25">
      <c r="A1" s="222" t="s">
        <v>1142</v>
      </c>
    </row>
    <row r="3" spans="1:18" ht="15.75" x14ac:dyDescent="0.25">
      <c r="A3" s="1094" t="s">
        <v>986</v>
      </c>
      <c r="B3" s="1094"/>
      <c r="C3" s="1094"/>
      <c r="D3" s="1094"/>
      <c r="E3" s="1094"/>
      <c r="F3" s="1094"/>
      <c r="G3" s="1094"/>
      <c r="H3" s="1094"/>
      <c r="I3" s="1094"/>
      <c r="J3" s="1094"/>
      <c r="K3" s="1094"/>
      <c r="L3" s="1094"/>
      <c r="M3" s="1094"/>
      <c r="N3" s="1094"/>
      <c r="O3" s="1094"/>
      <c r="P3" s="1094"/>
      <c r="Q3" s="1094"/>
      <c r="R3" s="1094"/>
    </row>
    <row r="4" spans="1:18" ht="15.75" x14ac:dyDescent="0.25">
      <c r="A4" s="222"/>
      <c r="B4" s="222"/>
      <c r="C4" s="222"/>
      <c r="D4" s="222"/>
      <c r="E4" s="222"/>
      <c r="F4" s="222"/>
      <c r="G4" s="222"/>
      <c r="H4" s="587" t="str">
        <f>'1'!$E$5</f>
        <v>KABUPATEN/KOTA</v>
      </c>
      <c r="I4" s="588" t="str">
        <f>'1'!$F$5</f>
        <v>….......</v>
      </c>
      <c r="J4" s="222"/>
      <c r="K4" s="222"/>
      <c r="L4" s="222"/>
      <c r="M4" s="222"/>
      <c r="N4" s="222"/>
      <c r="O4" s="222"/>
      <c r="P4" s="222"/>
      <c r="Q4" s="222"/>
      <c r="R4" s="222"/>
    </row>
    <row r="5" spans="1:18" ht="15.75" x14ac:dyDescent="0.25">
      <c r="A5" s="222"/>
      <c r="B5" s="222"/>
      <c r="C5" s="222"/>
      <c r="D5" s="222"/>
      <c r="E5" s="222"/>
      <c r="F5" s="222"/>
      <c r="G5" s="222"/>
      <c r="H5" s="587" t="str">
        <f>'1'!$E$6</f>
        <v>TAHUN</v>
      </c>
      <c r="I5" s="588" t="str">
        <f>'1'!$F$6</f>
        <v>….......</v>
      </c>
      <c r="J5" s="222"/>
      <c r="K5" s="222"/>
      <c r="L5" s="222"/>
      <c r="M5" s="222"/>
      <c r="N5" s="222"/>
      <c r="O5" s="222"/>
      <c r="P5" s="222"/>
      <c r="Q5" s="222"/>
      <c r="R5" s="222"/>
    </row>
    <row r="6" spans="1:18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15.75" x14ac:dyDescent="0.25">
      <c r="A7" s="1084" t="s">
        <v>2</v>
      </c>
      <c r="B7" s="1084" t="s">
        <v>254</v>
      </c>
      <c r="C7" s="1084" t="s">
        <v>409</v>
      </c>
      <c r="D7" s="1079" t="s">
        <v>987</v>
      </c>
      <c r="E7" s="1272"/>
      <c r="F7" s="1272"/>
      <c r="G7" s="1272"/>
      <c r="H7" s="1131"/>
      <c r="I7" s="1085" t="s">
        <v>988</v>
      </c>
      <c r="J7" s="1086"/>
      <c r="K7" s="1086"/>
      <c r="L7" s="1086"/>
      <c r="M7" s="1086"/>
      <c r="N7" s="1086"/>
      <c r="O7" s="1086"/>
      <c r="P7" s="1086"/>
      <c r="Q7" s="1086"/>
      <c r="R7" s="1087"/>
    </row>
    <row r="8" spans="1:18" ht="15.75" x14ac:dyDescent="0.25">
      <c r="A8" s="1089"/>
      <c r="B8" s="1089"/>
      <c r="C8" s="1089"/>
      <c r="D8" s="1329" t="s">
        <v>715</v>
      </c>
      <c r="E8" s="1331"/>
      <c r="F8" s="1076" t="s">
        <v>409</v>
      </c>
      <c r="G8" s="1076" t="s">
        <v>990</v>
      </c>
      <c r="H8" s="1076" t="s">
        <v>491</v>
      </c>
      <c r="I8" s="1156" t="s">
        <v>989</v>
      </c>
      <c r="J8" s="1156"/>
      <c r="K8" s="1156"/>
      <c r="L8" s="1156"/>
      <c r="M8" s="1329" t="s">
        <v>409</v>
      </c>
      <c r="N8" s="1330"/>
      <c r="O8" s="1329" t="s">
        <v>990</v>
      </c>
      <c r="P8" s="1330"/>
      <c r="Q8" s="1329" t="s">
        <v>491</v>
      </c>
      <c r="R8" s="1330"/>
    </row>
    <row r="9" spans="1:18" ht="15.75" x14ac:dyDescent="0.25">
      <c r="A9" s="1089"/>
      <c r="B9" s="1089"/>
      <c r="C9" s="1089"/>
      <c r="D9" s="1079"/>
      <c r="E9" s="1272"/>
      <c r="F9" s="1089"/>
      <c r="G9" s="1089"/>
      <c r="H9" s="1089"/>
      <c r="I9" s="1270" t="s">
        <v>991</v>
      </c>
      <c r="J9" s="1271"/>
      <c r="K9" s="1270" t="s">
        <v>992</v>
      </c>
      <c r="L9" s="1271"/>
      <c r="M9" s="1079"/>
      <c r="N9" s="1131"/>
      <c r="O9" s="1079"/>
      <c r="P9" s="1131"/>
      <c r="Q9" s="1079"/>
      <c r="R9" s="1131"/>
    </row>
    <row r="10" spans="1:18" ht="15.75" x14ac:dyDescent="0.25">
      <c r="A10" s="1077"/>
      <c r="B10" s="1077"/>
      <c r="C10" s="1077"/>
      <c r="D10" s="750" t="s">
        <v>991</v>
      </c>
      <c r="E10" s="750" t="s">
        <v>992</v>
      </c>
      <c r="F10" s="1077"/>
      <c r="G10" s="1077"/>
      <c r="H10" s="1077"/>
      <c r="I10" s="751" t="s">
        <v>993</v>
      </c>
      <c r="J10" s="750" t="s">
        <v>27</v>
      </c>
      <c r="K10" s="751" t="s">
        <v>993</v>
      </c>
      <c r="L10" s="750" t="s">
        <v>27</v>
      </c>
      <c r="M10" s="751" t="s">
        <v>993</v>
      </c>
      <c r="N10" s="750" t="s">
        <v>27</v>
      </c>
      <c r="O10" s="751" t="s">
        <v>993</v>
      </c>
      <c r="P10" s="750" t="s">
        <v>27</v>
      </c>
      <c r="Q10" s="751" t="s">
        <v>993</v>
      </c>
      <c r="R10" s="750" t="s">
        <v>27</v>
      </c>
    </row>
    <row r="11" spans="1:18" s="908" customFormat="1" ht="12" x14ac:dyDescent="0.25">
      <c r="A11" s="906">
        <v>1</v>
      </c>
      <c r="B11" s="906">
        <v>2</v>
      </c>
      <c r="C11" s="906">
        <v>3</v>
      </c>
      <c r="D11" s="906">
        <v>4</v>
      </c>
      <c r="E11" s="906">
        <v>5</v>
      </c>
      <c r="F11" s="906">
        <v>6</v>
      </c>
      <c r="G11" s="906">
        <v>7</v>
      </c>
      <c r="H11" s="906">
        <v>8</v>
      </c>
      <c r="I11" s="906">
        <v>9</v>
      </c>
      <c r="J11" s="906">
        <v>10</v>
      </c>
      <c r="K11" s="906">
        <v>11</v>
      </c>
      <c r="L11" s="906">
        <v>12</v>
      </c>
      <c r="M11" s="906">
        <v>13</v>
      </c>
      <c r="N11" s="906">
        <v>14</v>
      </c>
      <c r="O11" s="906">
        <v>15</v>
      </c>
      <c r="P11" s="906">
        <v>16</v>
      </c>
      <c r="Q11" s="906">
        <v>17</v>
      </c>
      <c r="R11" s="906">
        <v>18</v>
      </c>
    </row>
    <row r="12" spans="1:18" x14ac:dyDescent="0.25">
      <c r="A12" s="560">
        <v>1</v>
      </c>
      <c r="B12" s="941">
        <f>'9'!B10</f>
        <v>0</v>
      </c>
      <c r="C12" s="941">
        <f>'9'!C10</f>
        <v>0</v>
      </c>
      <c r="D12" s="539"/>
      <c r="E12" s="539"/>
      <c r="F12" s="200"/>
      <c r="G12" s="539"/>
      <c r="H12" s="241">
        <f>D12+E12+F12+G12</f>
        <v>0</v>
      </c>
      <c r="I12" s="539"/>
      <c r="J12" s="403" t="e">
        <f>I12/D12*100</f>
        <v>#DIV/0!</v>
      </c>
      <c r="K12" s="540"/>
      <c r="L12" s="742" t="e">
        <f>K12/E12*100</f>
        <v>#DIV/0!</v>
      </c>
      <c r="M12" s="541"/>
      <c r="N12" s="403" t="e">
        <f>M12/F12*100</f>
        <v>#DIV/0!</v>
      </c>
      <c r="O12" s="543"/>
      <c r="P12" s="742" t="e">
        <f>O12/G12*100</f>
        <v>#DIV/0!</v>
      </c>
      <c r="Q12" s="904">
        <f>SUM(I12,K12,M12,O12)</f>
        <v>0</v>
      </c>
      <c r="R12" s="742" t="e">
        <f>Q12/H12*100</f>
        <v>#DIV/0!</v>
      </c>
    </row>
    <row r="13" spans="1:18" x14ac:dyDescent="0.25">
      <c r="A13" s="556">
        <v>2</v>
      </c>
      <c r="B13" s="130">
        <f>'9'!B11</f>
        <v>0</v>
      </c>
      <c r="C13" s="130">
        <f>'9'!C11</f>
        <v>0</v>
      </c>
      <c r="D13" s="539"/>
      <c r="E13" s="539"/>
      <c r="F13" s="200"/>
      <c r="G13" s="539"/>
      <c r="H13" s="241">
        <f t="shared" ref="H13:H31" si="0">D13+E13+F13+G13</f>
        <v>0</v>
      </c>
      <c r="I13" s="539"/>
      <c r="J13" s="403" t="e">
        <f t="shared" ref="J13:J31" si="1">I13/D13*100</f>
        <v>#DIV/0!</v>
      </c>
      <c r="K13" s="540"/>
      <c r="L13" s="742" t="e">
        <f t="shared" ref="L13:L31" si="2">K13/E13*100</f>
        <v>#DIV/0!</v>
      </c>
      <c r="M13" s="542"/>
      <c r="N13" s="403" t="e">
        <f t="shared" ref="N13:N31" si="3">M13/F13*100</f>
        <v>#DIV/0!</v>
      </c>
      <c r="O13" s="543"/>
      <c r="P13" s="742" t="e">
        <f t="shared" ref="P13:P31" si="4">O13/G13*100</f>
        <v>#DIV/0!</v>
      </c>
      <c r="Q13" s="904">
        <f t="shared" ref="Q13:Q31" si="5">SUM(I13,K13,M13,O13)</f>
        <v>0</v>
      </c>
      <c r="R13" s="742" t="e">
        <f t="shared" ref="R13:R31" si="6">Q13/H13*100</f>
        <v>#DIV/0!</v>
      </c>
    </row>
    <row r="14" spans="1:18" x14ac:dyDescent="0.25">
      <c r="A14" s="556">
        <v>3</v>
      </c>
      <c r="B14" s="130">
        <f>'9'!B12</f>
        <v>0</v>
      </c>
      <c r="C14" s="130">
        <f>'9'!C12</f>
        <v>0</v>
      </c>
      <c r="D14" s="539"/>
      <c r="E14" s="539"/>
      <c r="F14" s="200"/>
      <c r="G14" s="539"/>
      <c r="H14" s="241">
        <f t="shared" si="0"/>
        <v>0</v>
      </c>
      <c r="I14" s="539"/>
      <c r="J14" s="403" t="e">
        <f t="shared" si="1"/>
        <v>#DIV/0!</v>
      </c>
      <c r="K14" s="540"/>
      <c r="L14" s="742" t="e">
        <f t="shared" si="2"/>
        <v>#DIV/0!</v>
      </c>
      <c r="M14" s="542"/>
      <c r="N14" s="403" t="e">
        <f t="shared" si="3"/>
        <v>#DIV/0!</v>
      </c>
      <c r="O14" s="543"/>
      <c r="P14" s="742" t="e">
        <f t="shared" si="4"/>
        <v>#DIV/0!</v>
      </c>
      <c r="Q14" s="904">
        <f t="shared" si="5"/>
        <v>0</v>
      </c>
      <c r="R14" s="742" t="e">
        <f t="shared" si="6"/>
        <v>#DIV/0!</v>
      </c>
    </row>
    <row r="15" spans="1:18" x14ac:dyDescent="0.25">
      <c r="A15" s="556">
        <v>4</v>
      </c>
      <c r="B15" s="130">
        <f>'9'!B13</f>
        <v>0</v>
      </c>
      <c r="C15" s="130">
        <f>'9'!C13</f>
        <v>0</v>
      </c>
      <c r="D15" s="539"/>
      <c r="E15" s="539"/>
      <c r="F15" s="200"/>
      <c r="G15" s="539"/>
      <c r="H15" s="241">
        <f t="shared" si="0"/>
        <v>0</v>
      </c>
      <c r="I15" s="539"/>
      <c r="J15" s="403" t="e">
        <f t="shared" si="1"/>
        <v>#DIV/0!</v>
      </c>
      <c r="K15" s="540"/>
      <c r="L15" s="742" t="e">
        <f t="shared" si="2"/>
        <v>#DIV/0!</v>
      </c>
      <c r="M15" s="542"/>
      <c r="N15" s="403" t="e">
        <f t="shared" si="3"/>
        <v>#DIV/0!</v>
      </c>
      <c r="O15" s="543"/>
      <c r="P15" s="742" t="e">
        <f t="shared" si="4"/>
        <v>#DIV/0!</v>
      </c>
      <c r="Q15" s="904">
        <f t="shared" si="5"/>
        <v>0</v>
      </c>
      <c r="R15" s="742" t="e">
        <f t="shared" si="6"/>
        <v>#DIV/0!</v>
      </c>
    </row>
    <row r="16" spans="1:18" x14ac:dyDescent="0.25">
      <c r="A16" s="556">
        <v>5</v>
      </c>
      <c r="B16" s="130">
        <f>'9'!B14</f>
        <v>0</v>
      </c>
      <c r="C16" s="130">
        <f>'9'!C14</f>
        <v>0</v>
      </c>
      <c r="D16" s="539"/>
      <c r="E16" s="539"/>
      <c r="F16" s="200"/>
      <c r="G16" s="539"/>
      <c r="H16" s="241">
        <f t="shared" si="0"/>
        <v>0</v>
      </c>
      <c r="I16" s="539"/>
      <c r="J16" s="403" t="e">
        <f t="shared" si="1"/>
        <v>#DIV/0!</v>
      </c>
      <c r="K16" s="540"/>
      <c r="L16" s="742" t="e">
        <f t="shared" si="2"/>
        <v>#DIV/0!</v>
      </c>
      <c r="M16" s="542"/>
      <c r="N16" s="403" t="e">
        <f t="shared" si="3"/>
        <v>#DIV/0!</v>
      </c>
      <c r="O16" s="543"/>
      <c r="P16" s="742" t="e">
        <f t="shared" si="4"/>
        <v>#DIV/0!</v>
      </c>
      <c r="Q16" s="904">
        <f t="shared" si="5"/>
        <v>0</v>
      </c>
      <c r="R16" s="742" t="e">
        <f t="shared" si="6"/>
        <v>#DIV/0!</v>
      </c>
    </row>
    <row r="17" spans="1:18" x14ac:dyDescent="0.25">
      <c r="A17" s="556">
        <v>6</v>
      </c>
      <c r="B17" s="130">
        <f>'9'!B15</f>
        <v>0</v>
      </c>
      <c r="C17" s="130">
        <f>'9'!C15</f>
        <v>0</v>
      </c>
      <c r="D17" s="539"/>
      <c r="E17" s="539"/>
      <c r="F17" s="200"/>
      <c r="G17" s="539"/>
      <c r="H17" s="241">
        <f t="shared" si="0"/>
        <v>0</v>
      </c>
      <c r="I17" s="539"/>
      <c r="J17" s="403" t="e">
        <f t="shared" si="1"/>
        <v>#DIV/0!</v>
      </c>
      <c r="K17" s="540"/>
      <c r="L17" s="742" t="e">
        <f t="shared" si="2"/>
        <v>#DIV/0!</v>
      </c>
      <c r="M17" s="542"/>
      <c r="N17" s="403" t="e">
        <f t="shared" si="3"/>
        <v>#DIV/0!</v>
      </c>
      <c r="O17" s="543"/>
      <c r="P17" s="742" t="e">
        <f t="shared" si="4"/>
        <v>#DIV/0!</v>
      </c>
      <c r="Q17" s="904">
        <f t="shared" si="5"/>
        <v>0</v>
      </c>
      <c r="R17" s="742" t="e">
        <f t="shared" si="6"/>
        <v>#DIV/0!</v>
      </c>
    </row>
    <row r="18" spans="1:18" x14ac:dyDescent="0.25">
      <c r="A18" s="556">
        <v>7</v>
      </c>
      <c r="B18" s="130">
        <f>'9'!B16</f>
        <v>0</v>
      </c>
      <c r="C18" s="130">
        <f>'9'!C16</f>
        <v>0</v>
      </c>
      <c r="D18" s="539"/>
      <c r="E18" s="539"/>
      <c r="F18" s="200"/>
      <c r="G18" s="539"/>
      <c r="H18" s="241">
        <f t="shared" si="0"/>
        <v>0</v>
      </c>
      <c r="I18" s="539"/>
      <c r="J18" s="403" t="e">
        <f t="shared" si="1"/>
        <v>#DIV/0!</v>
      </c>
      <c r="K18" s="540"/>
      <c r="L18" s="742" t="e">
        <f t="shared" si="2"/>
        <v>#DIV/0!</v>
      </c>
      <c r="M18" s="542"/>
      <c r="N18" s="403" t="e">
        <f t="shared" si="3"/>
        <v>#DIV/0!</v>
      </c>
      <c r="O18" s="543"/>
      <c r="P18" s="742" t="e">
        <f t="shared" si="4"/>
        <v>#DIV/0!</v>
      </c>
      <c r="Q18" s="904">
        <f t="shared" si="5"/>
        <v>0</v>
      </c>
      <c r="R18" s="742" t="e">
        <f t="shared" si="6"/>
        <v>#DIV/0!</v>
      </c>
    </row>
    <row r="19" spans="1:18" x14ac:dyDescent="0.25">
      <c r="A19" s="556">
        <v>8</v>
      </c>
      <c r="B19" s="130">
        <f>'9'!B17</f>
        <v>0</v>
      </c>
      <c r="C19" s="130">
        <f>'9'!C17</f>
        <v>0</v>
      </c>
      <c r="D19" s="539"/>
      <c r="E19" s="539"/>
      <c r="F19" s="200"/>
      <c r="G19" s="539"/>
      <c r="H19" s="241">
        <f t="shared" si="0"/>
        <v>0</v>
      </c>
      <c r="I19" s="539"/>
      <c r="J19" s="403" t="e">
        <f t="shared" si="1"/>
        <v>#DIV/0!</v>
      </c>
      <c r="K19" s="540"/>
      <c r="L19" s="742" t="e">
        <f t="shared" si="2"/>
        <v>#DIV/0!</v>
      </c>
      <c r="M19" s="542"/>
      <c r="N19" s="403" t="e">
        <f t="shared" si="3"/>
        <v>#DIV/0!</v>
      </c>
      <c r="O19" s="543"/>
      <c r="P19" s="742" t="e">
        <f t="shared" si="4"/>
        <v>#DIV/0!</v>
      </c>
      <c r="Q19" s="904">
        <f t="shared" si="5"/>
        <v>0</v>
      </c>
      <c r="R19" s="742" t="e">
        <f t="shared" si="6"/>
        <v>#DIV/0!</v>
      </c>
    </row>
    <row r="20" spans="1:18" x14ac:dyDescent="0.25">
      <c r="A20" s="556">
        <v>9</v>
      </c>
      <c r="B20" s="130">
        <f>'9'!B18</f>
        <v>0</v>
      </c>
      <c r="C20" s="130">
        <f>'9'!C18</f>
        <v>0</v>
      </c>
      <c r="D20" s="539"/>
      <c r="E20" s="539"/>
      <c r="F20" s="200"/>
      <c r="G20" s="539"/>
      <c r="H20" s="241">
        <f t="shared" si="0"/>
        <v>0</v>
      </c>
      <c r="I20" s="539"/>
      <c r="J20" s="403" t="e">
        <f t="shared" si="1"/>
        <v>#DIV/0!</v>
      </c>
      <c r="K20" s="540"/>
      <c r="L20" s="742" t="e">
        <f t="shared" si="2"/>
        <v>#DIV/0!</v>
      </c>
      <c r="M20" s="542"/>
      <c r="N20" s="403" t="e">
        <f t="shared" si="3"/>
        <v>#DIV/0!</v>
      </c>
      <c r="O20" s="543"/>
      <c r="P20" s="742" t="e">
        <f t="shared" si="4"/>
        <v>#DIV/0!</v>
      </c>
      <c r="Q20" s="904">
        <f t="shared" si="5"/>
        <v>0</v>
      </c>
      <c r="R20" s="742" t="e">
        <f t="shared" si="6"/>
        <v>#DIV/0!</v>
      </c>
    </row>
    <row r="21" spans="1:18" x14ac:dyDescent="0.25">
      <c r="A21" s="556">
        <v>10</v>
      </c>
      <c r="B21" s="130">
        <f>'9'!B19</f>
        <v>0</v>
      </c>
      <c r="C21" s="130">
        <f>'9'!C19</f>
        <v>0</v>
      </c>
      <c r="D21" s="539"/>
      <c r="E21" s="539"/>
      <c r="F21" s="200"/>
      <c r="G21" s="539"/>
      <c r="H21" s="241">
        <f t="shared" si="0"/>
        <v>0</v>
      </c>
      <c r="I21" s="539"/>
      <c r="J21" s="403" t="e">
        <f t="shared" si="1"/>
        <v>#DIV/0!</v>
      </c>
      <c r="K21" s="540"/>
      <c r="L21" s="742" t="e">
        <f t="shared" si="2"/>
        <v>#DIV/0!</v>
      </c>
      <c r="M21" s="542"/>
      <c r="N21" s="403" t="e">
        <f t="shared" si="3"/>
        <v>#DIV/0!</v>
      </c>
      <c r="O21" s="543"/>
      <c r="P21" s="742" t="e">
        <f t="shared" si="4"/>
        <v>#DIV/0!</v>
      </c>
      <c r="Q21" s="904">
        <f t="shared" si="5"/>
        <v>0</v>
      </c>
      <c r="R21" s="742" t="e">
        <f t="shared" si="6"/>
        <v>#DIV/0!</v>
      </c>
    </row>
    <row r="22" spans="1:18" x14ac:dyDescent="0.25">
      <c r="A22" s="556">
        <v>11</v>
      </c>
      <c r="B22" s="130">
        <f>'9'!B20</f>
        <v>0</v>
      </c>
      <c r="C22" s="130">
        <f>'9'!C20</f>
        <v>0</v>
      </c>
      <c r="D22" s="539"/>
      <c r="E22" s="539"/>
      <c r="F22" s="200"/>
      <c r="G22" s="539"/>
      <c r="H22" s="241">
        <f t="shared" si="0"/>
        <v>0</v>
      </c>
      <c r="I22" s="539"/>
      <c r="J22" s="403" t="e">
        <f t="shared" si="1"/>
        <v>#DIV/0!</v>
      </c>
      <c r="K22" s="540"/>
      <c r="L22" s="742" t="e">
        <f t="shared" si="2"/>
        <v>#DIV/0!</v>
      </c>
      <c r="M22" s="542"/>
      <c r="N22" s="403" t="e">
        <f t="shared" si="3"/>
        <v>#DIV/0!</v>
      </c>
      <c r="O22" s="543"/>
      <c r="P22" s="742" t="e">
        <f t="shared" si="4"/>
        <v>#DIV/0!</v>
      </c>
      <c r="Q22" s="904">
        <f t="shared" si="5"/>
        <v>0</v>
      </c>
      <c r="R22" s="742" t="e">
        <f t="shared" si="6"/>
        <v>#DIV/0!</v>
      </c>
    </row>
    <row r="23" spans="1:18" x14ac:dyDescent="0.25">
      <c r="A23" s="556">
        <v>12</v>
      </c>
      <c r="B23" s="130">
        <f>'9'!B21</f>
        <v>0</v>
      </c>
      <c r="C23" s="130">
        <f>'9'!C21</f>
        <v>0</v>
      </c>
      <c r="D23" s="539"/>
      <c r="E23" s="539"/>
      <c r="F23" s="200"/>
      <c r="G23" s="539"/>
      <c r="H23" s="241">
        <f t="shared" si="0"/>
        <v>0</v>
      </c>
      <c r="I23" s="539"/>
      <c r="J23" s="403" t="e">
        <f t="shared" si="1"/>
        <v>#DIV/0!</v>
      </c>
      <c r="K23" s="540"/>
      <c r="L23" s="742" t="e">
        <f t="shared" si="2"/>
        <v>#DIV/0!</v>
      </c>
      <c r="M23" s="542"/>
      <c r="N23" s="403" t="e">
        <f t="shared" si="3"/>
        <v>#DIV/0!</v>
      </c>
      <c r="O23" s="543"/>
      <c r="P23" s="742" t="e">
        <f t="shared" si="4"/>
        <v>#DIV/0!</v>
      </c>
      <c r="Q23" s="904">
        <f t="shared" si="5"/>
        <v>0</v>
      </c>
      <c r="R23" s="742" t="e">
        <f t="shared" si="6"/>
        <v>#DIV/0!</v>
      </c>
    </row>
    <row r="24" spans="1:18" x14ac:dyDescent="0.25">
      <c r="A24" s="556">
        <v>13</v>
      </c>
      <c r="B24" s="130">
        <f>'9'!B22</f>
        <v>0</v>
      </c>
      <c r="C24" s="130">
        <f>'9'!C22</f>
        <v>0</v>
      </c>
      <c r="D24" s="539"/>
      <c r="E24" s="539"/>
      <c r="F24" s="200"/>
      <c r="G24" s="539"/>
      <c r="H24" s="241">
        <f t="shared" si="0"/>
        <v>0</v>
      </c>
      <c r="I24" s="539"/>
      <c r="J24" s="403" t="e">
        <f t="shared" si="1"/>
        <v>#DIV/0!</v>
      </c>
      <c r="K24" s="540"/>
      <c r="L24" s="742" t="e">
        <f t="shared" si="2"/>
        <v>#DIV/0!</v>
      </c>
      <c r="M24" s="542"/>
      <c r="N24" s="403" t="e">
        <f t="shared" si="3"/>
        <v>#DIV/0!</v>
      </c>
      <c r="O24" s="543"/>
      <c r="P24" s="742" t="e">
        <f t="shared" si="4"/>
        <v>#DIV/0!</v>
      </c>
      <c r="Q24" s="904">
        <f t="shared" si="5"/>
        <v>0</v>
      </c>
      <c r="R24" s="742" t="e">
        <f t="shared" si="6"/>
        <v>#DIV/0!</v>
      </c>
    </row>
    <row r="25" spans="1:18" x14ac:dyDescent="0.25">
      <c r="A25" s="556">
        <v>14</v>
      </c>
      <c r="B25" s="130">
        <f>'9'!B23</f>
        <v>0</v>
      </c>
      <c r="C25" s="130">
        <f>'9'!C23</f>
        <v>0</v>
      </c>
      <c r="D25" s="539"/>
      <c r="E25" s="539"/>
      <c r="F25" s="200"/>
      <c r="G25" s="539"/>
      <c r="H25" s="241">
        <f t="shared" si="0"/>
        <v>0</v>
      </c>
      <c r="I25" s="539"/>
      <c r="J25" s="403" t="e">
        <f t="shared" si="1"/>
        <v>#DIV/0!</v>
      </c>
      <c r="K25" s="540"/>
      <c r="L25" s="742" t="e">
        <f t="shared" si="2"/>
        <v>#DIV/0!</v>
      </c>
      <c r="M25" s="542"/>
      <c r="N25" s="403" t="e">
        <f t="shared" si="3"/>
        <v>#DIV/0!</v>
      </c>
      <c r="O25" s="543"/>
      <c r="P25" s="742" t="e">
        <f t="shared" si="4"/>
        <v>#DIV/0!</v>
      </c>
      <c r="Q25" s="904">
        <f t="shared" si="5"/>
        <v>0</v>
      </c>
      <c r="R25" s="742" t="e">
        <f t="shared" si="6"/>
        <v>#DIV/0!</v>
      </c>
    </row>
    <row r="26" spans="1:18" x14ac:dyDescent="0.25">
      <c r="A26" s="556">
        <v>15</v>
      </c>
      <c r="B26" s="130">
        <f>'9'!B24</f>
        <v>0</v>
      </c>
      <c r="C26" s="130">
        <f>'9'!C24</f>
        <v>0</v>
      </c>
      <c r="D26" s="539"/>
      <c r="E26" s="539"/>
      <c r="F26" s="200"/>
      <c r="G26" s="539"/>
      <c r="H26" s="241">
        <f t="shared" si="0"/>
        <v>0</v>
      </c>
      <c r="I26" s="539"/>
      <c r="J26" s="403" t="e">
        <f t="shared" si="1"/>
        <v>#DIV/0!</v>
      </c>
      <c r="K26" s="540"/>
      <c r="L26" s="742" t="e">
        <f t="shared" si="2"/>
        <v>#DIV/0!</v>
      </c>
      <c r="M26" s="542"/>
      <c r="N26" s="403" t="e">
        <f t="shared" si="3"/>
        <v>#DIV/0!</v>
      </c>
      <c r="O26" s="543"/>
      <c r="P26" s="742" t="e">
        <f t="shared" si="4"/>
        <v>#DIV/0!</v>
      </c>
      <c r="Q26" s="904">
        <f t="shared" si="5"/>
        <v>0</v>
      </c>
      <c r="R26" s="742" t="e">
        <f t="shared" si="6"/>
        <v>#DIV/0!</v>
      </c>
    </row>
    <row r="27" spans="1:18" x14ac:dyDescent="0.25">
      <c r="A27" s="556">
        <v>16</v>
      </c>
      <c r="B27" s="130">
        <f>'9'!B25</f>
        <v>0</v>
      </c>
      <c r="C27" s="130">
        <f>'9'!C25</f>
        <v>0</v>
      </c>
      <c r="D27" s="539"/>
      <c r="E27" s="539"/>
      <c r="F27" s="200"/>
      <c r="G27" s="539"/>
      <c r="H27" s="241">
        <f t="shared" si="0"/>
        <v>0</v>
      </c>
      <c r="I27" s="539"/>
      <c r="J27" s="403" t="e">
        <f t="shared" si="1"/>
        <v>#DIV/0!</v>
      </c>
      <c r="K27" s="540"/>
      <c r="L27" s="742" t="e">
        <f t="shared" si="2"/>
        <v>#DIV/0!</v>
      </c>
      <c r="M27" s="542"/>
      <c r="N27" s="403" t="e">
        <f t="shared" si="3"/>
        <v>#DIV/0!</v>
      </c>
      <c r="O27" s="543"/>
      <c r="P27" s="742" t="e">
        <f t="shared" si="4"/>
        <v>#DIV/0!</v>
      </c>
      <c r="Q27" s="904">
        <f t="shared" si="5"/>
        <v>0</v>
      </c>
      <c r="R27" s="742" t="e">
        <f t="shared" si="6"/>
        <v>#DIV/0!</v>
      </c>
    </row>
    <row r="28" spans="1:18" x14ac:dyDescent="0.25">
      <c r="A28" s="556">
        <v>17</v>
      </c>
      <c r="B28" s="130">
        <f>'9'!B26</f>
        <v>0</v>
      </c>
      <c r="C28" s="130">
        <f>'9'!C26</f>
        <v>0</v>
      </c>
      <c r="D28" s="539"/>
      <c r="E28" s="539"/>
      <c r="F28" s="200"/>
      <c r="G28" s="539"/>
      <c r="H28" s="241">
        <f t="shared" si="0"/>
        <v>0</v>
      </c>
      <c r="I28" s="539"/>
      <c r="J28" s="403" t="e">
        <f t="shared" si="1"/>
        <v>#DIV/0!</v>
      </c>
      <c r="K28" s="540"/>
      <c r="L28" s="742" t="e">
        <f t="shared" si="2"/>
        <v>#DIV/0!</v>
      </c>
      <c r="M28" s="542"/>
      <c r="N28" s="403" t="e">
        <f t="shared" si="3"/>
        <v>#DIV/0!</v>
      </c>
      <c r="O28" s="543"/>
      <c r="P28" s="742" t="e">
        <f t="shared" si="4"/>
        <v>#DIV/0!</v>
      </c>
      <c r="Q28" s="904">
        <f t="shared" si="5"/>
        <v>0</v>
      </c>
      <c r="R28" s="742" t="e">
        <f t="shared" si="6"/>
        <v>#DIV/0!</v>
      </c>
    </row>
    <row r="29" spans="1:18" x14ac:dyDescent="0.25">
      <c r="A29" s="556">
        <v>18</v>
      </c>
      <c r="B29" s="130">
        <f>'9'!B27</f>
        <v>0</v>
      </c>
      <c r="C29" s="130">
        <f>'9'!C27</f>
        <v>0</v>
      </c>
      <c r="D29" s="539"/>
      <c r="E29" s="539"/>
      <c r="F29" s="200"/>
      <c r="G29" s="539"/>
      <c r="H29" s="241">
        <f t="shared" si="0"/>
        <v>0</v>
      </c>
      <c r="I29" s="539"/>
      <c r="J29" s="403" t="e">
        <f t="shared" si="1"/>
        <v>#DIV/0!</v>
      </c>
      <c r="K29" s="540"/>
      <c r="L29" s="742" t="e">
        <f t="shared" si="2"/>
        <v>#DIV/0!</v>
      </c>
      <c r="M29" s="542"/>
      <c r="N29" s="403" t="e">
        <f t="shared" si="3"/>
        <v>#DIV/0!</v>
      </c>
      <c r="O29" s="543"/>
      <c r="P29" s="742" t="e">
        <f t="shared" si="4"/>
        <v>#DIV/0!</v>
      </c>
      <c r="Q29" s="904">
        <f t="shared" si="5"/>
        <v>0</v>
      </c>
      <c r="R29" s="742" t="e">
        <f t="shared" si="6"/>
        <v>#DIV/0!</v>
      </c>
    </row>
    <row r="30" spans="1:18" x14ac:dyDescent="0.25">
      <c r="A30" s="556">
        <v>19</v>
      </c>
      <c r="B30" s="130">
        <f>'9'!B28</f>
        <v>0</v>
      </c>
      <c r="C30" s="130">
        <f>'9'!C28</f>
        <v>0</v>
      </c>
      <c r="D30" s="539"/>
      <c r="E30" s="539"/>
      <c r="F30" s="200"/>
      <c r="G30" s="539"/>
      <c r="H30" s="241">
        <f t="shared" si="0"/>
        <v>0</v>
      </c>
      <c r="I30" s="539"/>
      <c r="J30" s="403" t="e">
        <f t="shared" si="1"/>
        <v>#DIV/0!</v>
      </c>
      <c r="K30" s="540"/>
      <c r="L30" s="742" t="e">
        <f t="shared" si="2"/>
        <v>#DIV/0!</v>
      </c>
      <c r="M30" s="542"/>
      <c r="N30" s="403" t="e">
        <f t="shared" si="3"/>
        <v>#DIV/0!</v>
      </c>
      <c r="O30" s="543"/>
      <c r="P30" s="742" t="e">
        <f t="shared" si="4"/>
        <v>#DIV/0!</v>
      </c>
      <c r="Q30" s="904">
        <f t="shared" si="5"/>
        <v>0</v>
      </c>
      <c r="R30" s="742" t="e">
        <f t="shared" si="6"/>
        <v>#DIV/0!</v>
      </c>
    </row>
    <row r="31" spans="1:18" x14ac:dyDescent="0.25">
      <c r="A31" s="556">
        <v>20</v>
      </c>
      <c r="B31" s="130">
        <f>'9'!B29</f>
        <v>0</v>
      </c>
      <c r="C31" s="130">
        <f>'9'!C29</f>
        <v>0</v>
      </c>
      <c r="D31" s="539"/>
      <c r="E31" s="539"/>
      <c r="F31" s="200"/>
      <c r="G31" s="539"/>
      <c r="H31" s="241">
        <f t="shared" si="0"/>
        <v>0</v>
      </c>
      <c r="I31" s="539"/>
      <c r="J31" s="403" t="e">
        <f t="shared" si="1"/>
        <v>#DIV/0!</v>
      </c>
      <c r="K31" s="540"/>
      <c r="L31" s="742" t="e">
        <f t="shared" si="2"/>
        <v>#DIV/0!</v>
      </c>
      <c r="M31" s="542"/>
      <c r="N31" s="403" t="e">
        <f t="shared" si="3"/>
        <v>#DIV/0!</v>
      </c>
      <c r="O31" s="543"/>
      <c r="P31" s="742" t="e">
        <f t="shared" si="4"/>
        <v>#DIV/0!</v>
      </c>
      <c r="Q31" s="904">
        <f t="shared" si="5"/>
        <v>0</v>
      </c>
      <c r="R31" s="742" t="e">
        <f t="shared" si="6"/>
        <v>#DIV/0!</v>
      </c>
    </row>
    <row r="32" spans="1:18" x14ac:dyDescent="0.25">
      <c r="A32" s="72"/>
      <c r="B32" s="72"/>
      <c r="C32" s="72"/>
      <c r="D32" s="539"/>
      <c r="E32" s="539"/>
      <c r="F32" s="200"/>
      <c r="G32" s="539"/>
      <c r="H32" s="241"/>
      <c r="I32" s="539"/>
      <c r="J32" s="403"/>
      <c r="K32" s="540"/>
      <c r="L32" s="403"/>
      <c r="M32" s="542"/>
      <c r="N32" s="337"/>
      <c r="O32" s="543"/>
      <c r="P32" s="337"/>
      <c r="Q32" s="543"/>
      <c r="R32" s="324"/>
    </row>
    <row r="33" spans="1:18" x14ac:dyDescent="0.25">
      <c r="A33" s="72"/>
      <c r="B33" s="72"/>
      <c r="C33" s="72"/>
      <c r="D33" s="539"/>
      <c r="E33" s="539"/>
      <c r="F33" s="200"/>
      <c r="G33" s="539"/>
      <c r="H33" s="241"/>
      <c r="I33" s="539"/>
      <c r="J33" s="403"/>
      <c r="K33" s="540"/>
      <c r="L33" s="403"/>
      <c r="M33" s="542"/>
      <c r="N33" s="337"/>
      <c r="O33" s="543"/>
      <c r="P33" s="337"/>
      <c r="Q33" s="543"/>
      <c r="R33" s="324"/>
    </row>
    <row r="34" spans="1:18" x14ac:dyDescent="0.25">
      <c r="A34" s="72"/>
      <c r="B34" s="72"/>
      <c r="C34" s="72"/>
      <c r="D34" s="539"/>
      <c r="E34" s="539"/>
      <c r="F34" s="200"/>
      <c r="G34" s="539"/>
      <c r="H34" s="241"/>
      <c r="I34" s="539"/>
      <c r="J34" s="403"/>
      <c r="K34" s="540"/>
      <c r="L34" s="403"/>
      <c r="M34" s="542"/>
      <c r="N34" s="337"/>
      <c r="O34" s="543"/>
      <c r="P34" s="337"/>
      <c r="Q34" s="543"/>
      <c r="R34" s="324"/>
    </row>
    <row r="35" spans="1:18" x14ac:dyDescent="0.25">
      <c r="A35" s="72"/>
      <c r="B35" s="72"/>
      <c r="C35" s="72"/>
      <c r="D35" s="539"/>
      <c r="E35" s="539"/>
      <c r="F35" s="200"/>
      <c r="G35" s="539"/>
      <c r="H35" s="241"/>
      <c r="I35" s="539"/>
      <c r="J35" s="403"/>
      <c r="K35" s="540"/>
      <c r="L35" s="403"/>
      <c r="M35" s="542"/>
      <c r="N35" s="337"/>
      <c r="O35" s="543"/>
      <c r="P35" s="337"/>
      <c r="Q35" s="543"/>
      <c r="R35" s="324"/>
    </row>
    <row r="36" spans="1:18" x14ac:dyDescent="0.25">
      <c r="A36" s="78"/>
      <c r="B36" s="78"/>
      <c r="C36" s="78"/>
      <c r="D36" s="544"/>
      <c r="E36" s="544"/>
      <c r="F36" s="242"/>
      <c r="G36" s="544"/>
      <c r="H36" s="241"/>
      <c r="I36" s="544"/>
      <c r="J36" s="545"/>
      <c r="K36" s="546"/>
      <c r="L36" s="545"/>
      <c r="M36" s="547"/>
      <c r="N36" s="338"/>
      <c r="O36" s="548"/>
      <c r="P36" s="338"/>
      <c r="Q36" s="548"/>
      <c r="R36" s="327"/>
    </row>
    <row r="37" spans="1:18" s="222" customFormat="1" ht="16.5" thickBot="1" x14ac:dyDescent="0.3">
      <c r="A37" s="567" t="s">
        <v>484</v>
      </c>
      <c r="B37" s="568"/>
      <c r="C37" s="569"/>
      <c r="D37" s="340">
        <f>SUM(D12:D36)</f>
        <v>0</v>
      </c>
      <c r="E37" s="340">
        <f t="shared" ref="E37:Q37" si="7">SUM(E12:E36)</f>
        <v>0</v>
      </c>
      <c r="F37" s="340">
        <f t="shared" si="7"/>
        <v>0</v>
      </c>
      <c r="G37" s="340">
        <f t="shared" si="7"/>
        <v>0</v>
      </c>
      <c r="H37" s="340">
        <f>SUM(H12:H36)</f>
        <v>0</v>
      </c>
      <c r="I37" s="340">
        <f t="shared" si="7"/>
        <v>0</v>
      </c>
      <c r="J37" s="282" t="e">
        <f t="shared" ref="J37" si="8">I37/D37*100</f>
        <v>#DIV/0!</v>
      </c>
      <c r="K37" s="340">
        <f t="shared" si="7"/>
        <v>0</v>
      </c>
      <c r="L37" s="887" t="e">
        <f t="shared" ref="L37" si="9">K37/E37*100</f>
        <v>#DIV/0!</v>
      </c>
      <c r="M37" s="340">
        <f t="shared" si="7"/>
        <v>0</v>
      </c>
      <c r="N37" s="374" t="e">
        <f t="shared" ref="N37" si="10">M37/F37*100</f>
        <v>#DIV/0!</v>
      </c>
      <c r="O37" s="340">
        <f t="shared" si="7"/>
        <v>0</v>
      </c>
      <c r="P37" s="887" t="e">
        <f t="shared" ref="P37" si="11">O37/G37*100</f>
        <v>#DIV/0!</v>
      </c>
      <c r="Q37" s="340">
        <f t="shared" si="7"/>
        <v>0</v>
      </c>
      <c r="R37" s="887" t="e">
        <f t="shared" ref="R37" si="12">Q37/H37*100</f>
        <v>#DIV/0!</v>
      </c>
    </row>
    <row r="38" spans="1:18" x14ac:dyDescent="0.25">
      <c r="A38" s="104"/>
    </row>
    <row r="39" spans="1:18" x14ac:dyDescent="0.25">
      <c r="A39" s="727" t="s">
        <v>994</v>
      </c>
    </row>
  </sheetData>
  <mergeCells count="16">
    <mergeCell ref="O8:P9"/>
    <mergeCell ref="Q8:R9"/>
    <mergeCell ref="I9:J9"/>
    <mergeCell ref="K9:L9"/>
    <mergeCell ref="A3:R3"/>
    <mergeCell ref="A7:A10"/>
    <mergeCell ref="B7:B10"/>
    <mergeCell ref="C7:C10"/>
    <mergeCell ref="D7:H7"/>
    <mergeCell ref="I7:R7"/>
    <mergeCell ref="D8:E9"/>
    <mergeCell ref="F8:F10"/>
    <mergeCell ref="G8:G10"/>
    <mergeCell ref="H8:H10"/>
    <mergeCell ref="I8:L8"/>
    <mergeCell ref="M8:N9"/>
  </mergeCells>
  <printOptions horizontalCentered="1"/>
  <pageMargins left="0.47244094488188981" right="0.47244094488188981" top="0.74803149606299213" bottom="0.74803149606299213" header="0.31496062992125984" footer="0.31496062992125984"/>
  <pageSetup paperSize="9" scale="66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50537-AAB6-4A76-8FDE-42F015F60F98}">
  <sheetPr codeName="Sheet81">
    <tabColor rgb="FF92D050"/>
    <pageSetUpPr fitToPage="1"/>
  </sheetPr>
  <dimension ref="A1:AB40"/>
  <sheetViews>
    <sheetView zoomScale="55" zoomScaleNormal="55" workbookViewId="0">
      <selection activeCell="U38" sqref="U38"/>
    </sheetView>
  </sheetViews>
  <sheetFormatPr defaultRowHeight="15" x14ac:dyDescent="0.2"/>
  <cols>
    <col min="1" max="1" width="5.140625" style="555" customWidth="1"/>
    <col min="2" max="3" width="20.5703125" style="330" customWidth="1"/>
    <col min="4" max="4" width="20.28515625" style="330" customWidth="1"/>
    <col min="5" max="5" width="12.140625" style="330" customWidth="1"/>
    <col min="6" max="6" width="11.5703125" style="330" customWidth="1"/>
    <col min="7" max="7" width="14.140625" style="330" bestFit="1" customWidth="1"/>
    <col min="8" max="8" width="11" style="330" customWidth="1"/>
    <col min="9" max="9" width="11.28515625" style="330" customWidth="1"/>
    <col min="10" max="10" width="14.140625" style="330" bestFit="1" customWidth="1"/>
    <col min="11" max="11" width="10.140625" style="330" customWidth="1"/>
    <col min="12" max="12" width="8.85546875" style="330" customWidth="1"/>
    <col min="13" max="13" width="14.140625" style="330" bestFit="1" customWidth="1"/>
    <col min="14" max="15" width="9.42578125" style="330" customWidth="1"/>
    <col min="16" max="16" width="14.140625" style="330" bestFit="1" customWidth="1"/>
    <col min="17" max="17" width="11.5703125" style="330" customWidth="1"/>
    <col min="18" max="18" width="12.28515625" style="330" customWidth="1"/>
    <col min="19" max="19" width="15.42578125" style="330" customWidth="1"/>
    <col min="20" max="20" width="12.7109375" style="330" customWidth="1"/>
    <col min="21" max="21" width="10.140625" style="330" customWidth="1"/>
    <col min="22" max="22" width="14.140625" style="330" bestFit="1" customWidth="1"/>
    <col min="23" max="23" width="10.28515625" style="330" customWidth="1"/>
    <col min="24" max="24" width="11.7109375" style="330" customWidth="1"/>
    <col min="25" max="25" width="9.85546875" style="330" customWidth="1"/>
    <col min="26" max="26" width="7.42578125" style="330" customWidth="1"/>
    <col min="27" max="27" width="9.28515625" style="330" customWidth="1"/>
    <col min="28" max="28" width="5.7109375" style="330" customWidth="1"/>
    <col min="29" max="257" width="8.7109375" style="330"/>
    <col min="258" max="258" width="5.140625" style="330" customWidth="1"/>
    <col min="259" max="259" width="20.5703125" style="330" customWidth="1"/>
    <col min="260" max="260" width="20.28515625" style="330" customWidth="1"/>
    <col min="261" max="261" width="12.140625" style="330" customWidth="1"/>
    <col min="262" max="262" width="11.5703125" style="330" customWidth="1"/>
    <col min="263" max="263" width="14.140625" style="330" bestFit="1" customWidth="1"/>
    <col min="264" max="264" width="11" style="330" customWidth="1"/>
    <col min="265" max="265" width="11.28515625" style="330" customWidth="1"/>
    <col min="266" max="266" width="14.140625" style="330" bestFit="1" customWidth="1"/>
    <col min="267" max="267" width="10.140625" style="330" customWidth="1"/>
    <col min="268" max="268" width="8.85546875" style="330" customWidth="1"/>
    <col min="269" max="269" width="14.140625" style="330" bestFit="1" customWidth="1"/>
    <col min="270" max="271" width="9.42578125" style="330" customWidth="1"/>
    <col min="272" max="272" width="14.140625" style="330" bestFit="1" customWidth="1"/>
    <col min="273" max="273" width="11.5703125" style="330" customWidth="1"/>
    <col min="274" max="274" width="5.7109375" style="330" customWidth="1"/>
    <col min="275" max="275" width="14.140625" style="330" bestFit="1" customWidth="1"/>
    <col min="276" max="276" width="9" style="330" customWidth="1"/>
    <col min="277" max="277" width="10.140625" style="330" customWidth="1"/>
    <col min="278" max="278" width="14.140625" style="330" bestFit="1" customWidth="1"/>
    <col min="279" max="279" width="9.42578125" style="330" customWidth="1"/>
    <col min="280" max="280" width="5.85546875" style="330" customWidth="1"/>
    <col min="281" max="281" width="9.85546875" style="330" customWidth="1"/>
    <col min="282" max="282" width="7.42578125" style="330" customWidth="1"/>
    <col min="283" max="283" width="9.28515625" style="330" customWidth="1"/>
    <col min="284" max="284" width="5.7109375" style="330" customWidth="1"/>
    <col min="285" max="513" width="8.7109375" style="330"/>
    <col min="514" max="514" width="5.140625" style="330" customWidth="1"/>
    <col min="515" max="515" width="20.5703125" style="330" customWidth="1"/>
    <col min="516" max="516" width="20.28515625" style="330" customWidth="1"/>
    <col min="517" max="517" width="12.140625" style="330" customWidth="1"/>
    <col min="518" max="518" width="11.5703125" style="330" customWidth="1"/>
    <col min="519" max="519" width="14.140625" style="330" bestFit="1" customWidth="1"/>
    <col min="520" max="520" width="11" style="330" customWidth="1"/>
    <col min="521" max="521" width="11.28515625" style="330" customWidth="1"/>
    <col min="522" max="522" width="14.140625" style="330" bestFit="1" customWidth="1"/>
    <col min="523" max="523" width="10.140625" style="330" customWidth="1"/>
    <col min="524" max="524" width="8.85546875" style="330" customWidth="1"/>
    <col min="525" max="525" width="14.140625" style="330" bestFit="1" customWidth="1"/>
    <col min="526" max="527" width="9.42578125" style="330" customWidth="1"/>
    <col min="528" max="528" width="14.140625" style="330" bestFit="1" customWidth="1"/>
    <col min="529" max="529" width="11.5703125" style="330" customWidth="1"/>
    <col min="530" max="530" width="5.7109375" style="330" customWidth="1"/>
    <col min="531" max="531" width="14.140625" style="330" bestFit="1" customWidth="1"/>
    <col min="532" max="532" width="9" style="330" customWidth="1"/>
    <col min="533" max="533" width="10.140625" style="330" customWidth="1"/>
    <col min="534" max="534" width="14.140625" style="330" bestFit="1" customWidth="1"/>
    <col min="535" max="535" width="9.42578125" style="330" customWidth="1"/>
    <col min="536" max="536" width="5.85546875" style="330" customWidth="1"/>
    <col min="537" max="537" width="9.85546875" style="330" customWidth="1"/>
    <col min="538" max="538" width="7.42578125" style="330" customWidth="1"/>
    <col min="539" max="539" width="9.28515625" style="330" customWidth="1"/>
    <col min="540" max="540" width="5.7109375" style="330" customWidth="1"/>
    <col min="541" max="769" width="8.7109375" style="330"/>
    <col min="770" max="770" width="5.140625" style="330" customWidth="1"/>
    <col min="771" max="771" width="20.5703125" style="330" customWidth="1"/>
    <col min="772" max="772" width="20.28515625" style="330" customWidth="1"/>
    <col min="773" max="773" width="12.140625" style="330" customWidth="1"/>
    <col min="774" max="774" width="11.5703125" style="330" customWidth="1"/>
    <col min="775" max="775" width="14.140625" style="330" bestFit="1" customWidth="1"/>
    <col min="776" max="776" width="11" style="330" customWidth="1"/>
    <col min="777" max="777" width="11.28515625" style="330" customWidth="1"/>
    <col min="778" max="778" width="14.140625" style="330" bestFit="1" customWidth="1"/>
    <col min="779" max="779" width="10.140625" style="330" customWidth="1"/>
    <col min="780" max="780" width="8.85546875" style="330" customWidth="1"/>
    <col min="781" max="781" width="14.140625" style="330" bestFit="1" customWidth="1"/>
    <col min="782" max="783" width="9.42578125" style="330" customWidth="1"/>
    <col min="784" max="784" width="14.140625" style="330" bestFit="1" customWidth="1"/>
    <col min="785" max="785" width="11.5703125" style="330" customWidth="1"/>
    <col min="786" max="786" width="5.7109375" style="330" customWidth="1"/>
    <col min="787" max="787" width="14.140625" style="330" bestFit="1" customWidth="1"/>
    <col min="788" max="788" width="9" style="330" customWidth="1"/>
    <col min="789" max="789" width="10.140625" style="330" customWidth="1"/>
    <col min="790" max="790" width="14.140625" style="330" bestFit="1" customWidth="1"/>
    <col min="791" max="791" width="9.42578125" style="330" customWidth="1"/>
    <col min="792" max="792" width="5.85546875" style="330" customWidth="1"/>
    <col min="793" max="793" width="9.85546875" style="330" customWidth="1"/>
    <col min="794" max="794" width="7.42578125" style="330" customWidth="1"/>
    <col min="795" max="795" width="9.28515625" style="330" customWidth="1"/>
    <col min="796" max="796" width="5.7109375" style="330" customWidth="1"/>
    <col min="797" max="1025" width="8.7109375" style="330"/>
    <col min="1026" max="1026" width="5.140625" style="330" customWidth="1"/>
    <col min="1027" max="1027" width="20.5703125" style="330" customWidth="1"/>
    <col min="1028" max="1028" width="20.28515625" style="330" customWidth="1"/>
    <col min="1029" max="1029" width="12.140625" style="330" customWidth="1"/>
    <col min="1030" max="1030" width="11.5703125" style="330" customWidth="1"/>
    <col min="1031" max="1031" width="14.140625" style="330" bestFit="1" customWidth="1"/>
    <col min="1032" max="1032" width="11" style="330" customWidth="1"/>
    <col min="1033" max="1033" width="11.28515625" style="330" customWidth="1"/>
    <col min="1034" max="1034" width="14.140625" style="330" bestFit="1" customWidth="1"/>
    <col min="1035" max="1035" width="10.140625" style="330" customWidth="1"/>
    <col min="1036" max="1036" width="8.85546875" style="330" customWidth="1"/>
    <col min="1037" max="1037" width="14.140625" style="330" bestFit="1" customWidth="1"/>
    <col min="1038" max="1039" width="9.42578125" style="330" customWidth="1"/>
    <col min="1040" max="1040" width="14.140625" style="330" bestFit="1" customWidth="1"/>
    <col min="1041" max="1041" width="11.5703125" style="330" customWidth="1"/>
    <col min="1042" max="1042" width="5.7109375" style="330" customWidth="1"/>
    <col min="1043" max="1043" width="14.140625" style="330" bestFit="1" customWidth="1"/>
    <col min="1044" max="1044" width="9" style="330" customWidth="1"/>
    <col min="1045" max="1045" width="10.140625" style="330" customWidth="1"/>
    <col min="1046" max="1046" width="14.140625" style="330" bestFit="1" customWidth="1"/>
    <col min="1047" max="1047" width="9.42578125" style="330" customWidth="1"/>
    <col min="1048" max="1048" width="5.85546875" style="330" customWidth="1"/>
    <col min="1049" max="1049" width="9.85546875" style="330" customWidth="1"/>
    <col min="1050" max="1050" width="7.42578125" style="330" customWidth="1"/>
    <col min="1051" max="1051" width="9.28515625" style="330" customWidth="1"/>
    <col min="1052" max="1052" width="5.7109375" style="330" customWidth="1"/>
    <col min="1053" max="1281" width="8.7109375" style="330"/>
    <col min="1282" max="1282" width="5.140625" style="330" customWidth="1"/>
    <col min="1283" max="1283" width="20.5703125" style="330" customWidth="1"/>
    <col min="1284" max="1284" width="20.28515625" style="330" customWidth="1"/>
    <col min="1285" max="1285" width="12.140625" style="330" customWidth="1"/>
    <col min="1286" max="1286" width="11.5703125" style="330" customWidth="1"/>
    <col min="1287" max="1287" width="14.140625" style="330" bestFit="1" customWidth="1"/>
    <col min="1288" max="1288" width="11" style="330" customWidth="1"/>
    <col min="1289" max="1289" width="11.28515625" style="330" customWidth="1"/>
    <col min="1290" max="1290" width="14.140625" style="330" bestFit="1" customWidth="1"/>
    <col min="1291" max="1291" width="10.140625" style="330" customWidth="1"/>
    <col min="1292" max="1292" width="8.85546875" style="330" customWidth="1"/>
    <col min="1293" max="1293" width="14.140625" style="330" bestFit="1" customWidth="1"/>
    <col min="1294" max="1295" width="9.42578125" style="330" customWidth="1"/>
    <col min="1296" max="1296" width="14.140625" style="330" bestFit="1" customWidth="1"/>
    <col min="1297" max="1297" width="11.5703125" style="330" customWidth="1"/>
    <col min="1298" max="1298" width="5.7109375" style="330" customWidth="1"/>
    <col min="1299" max="1299" width="14.140625" style="330" bestFit="1" customWidth="1"/>
    <col min="1300" max="1300" width="9" style="330" customWidth="1"/>
    <col min="1301" max="1301" width="10.140625" style="330" customWidth="1"/>
    <col min="1302" max="1302" width="14.140625" style="330" bestFit="1" customWidth="1"/>
    <col min="1303" max="1303" width="9.42578125" style="330" customWidth="1"/>
    <col min="1304" max="1304" width="5.85546875" style="330" customWidth="1"/>
    <col min="1305" max="1305" width="9.85546875" style="330" customWidth="1"/>
    <col min="1306" max="1306" width="7.42578125" style="330" customWidth="1"/>
    <col min="1307" max="1307" width="9.28515625" style="330" customWidth="1"/>
    <col min="1308" max="1308" width="5.7109375" style="330" customWidth="1"/>
    <col min="1309" max="1537" width="8.7109375" style="330"/>
    <col min="1538" max="1538" width="5.140625" style="330" customWidth="1"/>
    <col min="1539" max="1539" width="20.5703125" style="330" customWidth="1"/>
    <col min="1540" max="1540" width="20.28515625" style="330" customWidth="1"/>
    <col min="1541" max="1541" width="12.140625" style="330" customWidth="1"/>
    <col min="1542" max="1542" width="11.5703125" style="330" customWidth="1"/>
    <col min="1543" max="1543" width="14.140625" style="330" bestFit="1" customWidth="1"/>
    <col min="1544" max="1544" width="11" style="330" customWidth="1"/>
    <col min="1545" max="1545" width="11.28515625" style="330" customWidth="1"/>
    <col min="1546" max="1546" width="14.140625" style="330" bestFit="1" customWidth="1"/>
    <col min="1547" max="1547" width="10.140625" style="330" customWidth="1"/>
    <col min="1548" max="1548" width="8.85546875" style="330" customWidth="1"/>
    <col min="1549" max="1549" width="14.140625" style="330" bestFit="1" customWidth="1"/>
    <col min="1550" max="1551" width="9.42578125" style="330" customWidth="1"/>
    <col min="1552" max="1552" width="14.140625" style="330" bestFit="1" customWidth="1"/>
    <col min="1553" max="1553" width="11.5703125" style="330" customWidth="1"/>
    <col min="1554" max="1554" width="5.7109375" style="330" customWidth="1"/>
    <col min="1555" max="1555" width="14.140625" style="330" bestFit="1" customWidth="1"/>
    <col min="1556" max="1556" width="9" style="330" customWidth="1"/>
    <col min="1557" max="1557" width="10.140625" style="330" customWidth="1"/>
    <col min="1558" max="1558" width="14.140625" style="330" bestFit="1" customWidth="1"/>
    <col min="1559" max="1559" width="9.42578125" style="330" customWidth="1"/>
    <col min="1560" max="1560" width="5.85546875" style="330" customWidth="1"/>
    <col min="1561" max="1561" width="9.85546875" style="330" customWidth="1"/>
    <col min="1562" max="1562" width="7.42578125" style="330" customWidth="1"/>
    <col min="1563" max="1563" width="9.28515625" style="330" customWidth="1"/>
    <col min="1564" max="1564" width="5.7109375" style="330" customWidth="1"/>
    <col min="1565" max="1793" width="8.7109375" style="330"/>
    <col min="1794" max="1794" width="5.140625" style="330" customWidth="1"/>
    <col min="1795" max="1795" width="20.5703125" style="330" customWidth="1"/>
    <col min="1796" max="1796" width="20.28515625" style="330" customWidth="1"/>
    <col min="1797" max="1797" width="12.140625" style="330" customWidth="1"/>
    <col min="1798" max="1798" width="11.5703125" style="330" customWidth="1"/>
    <col min="1799" max="1799" width="14.140625" style="330" bestFit="1" customWidth="1"/>
    <col min="1800" max="1800" width="11" style="330" customWidth="1"/>
    <col min="1801" max="1801" width="11.28515625" style="330" customWidth="1"/>
    <col min="1802" max="1802" width="14.140625" style="330" bestFit="1" customWidth="1"/>
    <col min="1803" max="1803" width="10.140625" style="330" customWidth="1"/>
    <col min="1804" max="1804" width="8.85546875" style="330" customWidth="1"/>
    <col min="1805" max="1805" width="14.140625" style="330" bestFit="1" customWidth="1"/>
    <col min="1806" max="1807" width="9.42578125" style="330" customWidth="1"/>
    <col min="1808" max="1808" width="14.140625" style="330" bestFit="1" customWidth="1"/>
    <col min="1809" max="1809" width="11.5703125" style="330" customWidth="1"/>
    <col min="1810" max="1810" width="5.7109375" style="330" customWidth="1"/>
    <col min="1811" max="1811" width="14.140625" style="330" bestFit="1" customWidth="1"/>
    <col min="1812" max="1812" width="9" style="330" customWidth="1"/>
    <col min="1813" max="1813" width="10.140625" style="330" customWidth="1"/>
    <col min="1814" max="1814" width="14.140625" style="330" bestFit="1" customWidth="1"/>
    <col min="1815" max="1815" width="9.42578125" style="330" customWidth="1"/>
    <col min="1816" max="1816" width="5.85546875" style="330" customWidth="1"/>
    <col min="1817" max="1817" width="9.85546875" style="330" customWidth="1"/>
    <col min="1818" max="1818" width="7.42578125" style="330" customWidth="1"/>
    <col min="1819" max="1819" width="9.28515625" style="330" customWidth="1"/>
    <col min="1820" max="1820" width="5.7109375" style="330" customWidth="1"/>
    <col min="1821" max="2049" width="8.7109375" style="330"/>
    <col min="2050" max="2050" width="5.140625" style="330" customWidth="1"/>
    <col min="2051" max="2051" width="20.5703125" style="330" customWidth="1"/>
    <col min="2052" max="2052" width="20.28515625" style="330" customWidth="1"/>
    <col min="2053" max="2053" width="12.140625" style="330" customWidth="1"/>
    <col min="2054" max="2054" width="11.5703125" style="330" customWidth="1"/>
    <col min="2055" max="2055" width="14.140625" style="330" bestFit="1" customWidth="1"/>
    <col min="2056" max="2056" width="11" style="330" customWidth="1"/>
    <col min="2057" max="2057" width="11.28515625" style="330" customWidth="1"/>
    <col min="2058" max="2058" width="14.140625" style="330" bestFit="1" customWidth="1"/>
    <col min="2059" max="2059" width="10.140625" style="330" customWidth="1"/>
    <col min="2060" max="2060" width="8.85546875" style="330" customWidth="1"/>
    <col min="2061" max="2061" width="14.140625" style="330" bestFit="1" customWidth="1"/>
    <col min="2062" max="2063" width="9.42578125" style="330" customWidth="1"/>
    <col min="2064" max="2064" width="14.140625" style="330" bestFit="1" customWidth="1"/>
    <col min="2065" max="2065" width="11.5703125" style="330" customWidth="1"/>
    <col min="2066" max="2066" width="5.7109375" style="330" customWidth="1"/>
    <col min="2067" max="2067" width="14.140625" style="330" bestFit="1" customWidth="1"/>
    <col min="2068" max="2068" width="9" style="330" customWidth="1"/>
    <col min="2069" max="2069" width="10.140625" style="330" customWidth="1"/>
    <col min="2070" max="2070" width="14.140625" style="330" bestFit="1" customWidth="1"/>
    <col min="2071" max="2071" width="9.42578125" style="330" customWidth="1"/>
    <col min="2072" max="2072" width="5.85546875" style="330" customWidth="1"/>
    <col min="2073" max="2073" width="9.85546875" style="330" customWidth="1"/>
    <col min="2074" max="2074" width="7.42578125" style="330" customWidth="1"/>
    <col min="2075" max="2075" width="9.28515625" style="330" customWidth="1"/>
    <col min="2076" max="2076" width="5.7109375" style="330" customWidth="1"/>
    <col min="2077" max="2305" width="8.7109375" style="330"/>
    <col min="2306" max="2306" width="5.140625" style="330" customWidth="1"/>
    <col min="2307" max="2307" width="20.5703125" style="330" customWidth="1"/>
    <col min="2308" max="2308" width="20.28515625" style="330" customWidth="1"/>
    <col min="2309" max="2309" width="12.140625" style="330" customWidth="1"/>
    <col min="2310" max="2310" width="11.5703125" style="330" customWidth="1"/>
    <col min="2311" max="2311" width="14.140625" style="330" bestFit="1" customWidth="1"/>
    <col min="2312" max="2312" width="11" style="330" customWidth="1"/>
    <col min="2313" max="2313" width="11.28515625" style="330" customWidth="1"/>
    <col min="2314" max="2314" width="14.140625" style="330" bestFit="1" customWidth="1"/>
    <col min="2315" max="2315" width="10.140625" style="330" customWidth="1"/>
    <col min="2316" max="2316" width="8.85546875" style="330" customWidth="1"/>
    <col min="2317" max="2317" width="14.140625" style="330" bestFit="1" customWidth="1"/>
    <col min="2318" max="2319" width="9.42578125" style="330" customWidth="1"/>
    <col min="2320" max="2320" width="14.140625" style="330" bestFit="1" customWidth="1"/>
    <col min="2321" max="2321" width="11.5703125" style="330" customWidth="1"/>
    <col min="2322" max="2322" width="5.7109375" style="330" customWidth="1"/>
    <col min="2323" max="2323" width="14.140625" style="330" bestFit="1" customWidth="1"/>
    <col min="2324" max="2324" width="9" style="330" customWidth="1"/>
    <col min="2325" max="2325" width="10.140625" style="330" customWidth="1"/>
    <col min="2326" max="2326" width="14.140625" style="330" bestFit="1" customWidth="1"/>
    <col min="2327" max="2327" width="9.42578125" style="330" customWidth="1"/>
    <col min="2328" max="2328" width="5.85546875" style="330" customWidth="1"/>
    <col min="2329" max="2329" width="9.85546875" style="330" customWidth="1"/>
    <col min="2330" max="2330" width="7.42578125" style="330" customWidth="1"/>
    <col min="2331" max="2331" width="9.28515625" style="330" customWidth="1"/>
    <col min="2332" max="2332" width="5.7109375" style="330" customWidth="1"/>
    <col min="2333" max="2561" width="8.7109375" style="330"/>
    <col min="2562" max="2562" width="5.140625" style="330" customWidth="1"/>
    <col min="2563" max="2563" width="20.5703125" style="330" customWidth="1"/>
    <col min="2564" max="2564" width="20.28515625" style="330" customWidth="1"/>
    <col min="2565" max="2565" width="12.140625" style="330" customWidth="1"/>
    <col min="2566" max="2566" width="11.5703125" style="330" customWidth="1"/>
    <col min="2567" max="2567" width="14.140625" style="330" bestFit="1" customWidth="1"/>
    <col min="2568" max="2568" width="11" style="330" customWidth="1"/>
    <col min="2569" max="2569" width="11.28515625" style="330" customWidth="1"/>
    <col min="2570" max="2570" width="14.140625" style="330" bestFit="1" customWidth="1"/>
    <col min="2571" max="2571" width="10.140625" style="330" customWidth="1"/>
    <col min="2572" max="2572" width="8.85546875" style="330" customWidth="1"/>
    <col min="2573" max="2573" width="14.140625" style="330" bestFit="1" customWidth="1"/>
    <col min="2574" max="2575" width="9.42578125" style="330" customWidth="1"/>
    <col min="2576" max="2576" width="14.140625" style="330" bestFit="1" customWidth="1"/>
    <col min="2577" max="2577" width="11.5703125" style="330" customWidth="1"/>
    <col min="2578" max="2578" width="5.7109375" style="330" customWidth="1"/>
    <col min="2579" max="2579" width="14.140625" style="330" bestFit="1" customWidth="1"/>
    <col min="2580" max="2580" width="9" style="330" customWidth="1"/>
    <col min="2581" max="2581" width="10.140625" style="330" customWidth="1"/>
    <col min="2582" max="2582" width="14.140625" style="330" bestFit="1" customWidth="1"/>
    <col min="2583" max="2583" width="9.42578125" style="330" customWidth="1"/>
    <col min="2584" max="2584" width="5.85546875" style="330" customWidth="1"/>
    <col min="2585" max="2585" width="9.85546875" style="330" customWidth="1"/>
    <col min="2586" max="2586" width="7.42578125" style="330" customWidth="1"/>
    <col min="2587" max="2587" width="9.28515625" style="330" customWidth="1"/>
    <col min="2588" max="2588" width="5.7109375" style="330" customWidth="1"/>
    <col min="2589" max="2817" width="8.7109375" style="330"/>
    <col min="2818" max="2818" width="5.140625" style="330" customWidth="1"/>
    <col min="2819" max="2819" width="20.5703125" style="330" customWidth="1"/>
    <col min="2820" max="2820" width="20.28515625" style="330" customWidth="1"/>
    <col min="2821" max="2821" width="12.140625" style="330" customWidth="1"/>
    <col min="2822" max="2822" width="11.5703125" style="330" customWidth="1"/>
    <col min="2823" max="2823" width="14.140625" style="330" bestFit="1" customWidth="1"/>
    <col min="2824" max="2824" width="11" style="330" customWidth="1"/>
    <col min="2825" max="2825" width="11.28515625" style="330" customWidth="1"/>
    <col min="2826" max="2826" width="14.140625" style="330" bestFit="1" customWidth="1"/>
    <col min="2827" max="2827" width="10.140625" style="330" customWidth="1"/>
    <col min="2828" max="2828" width="8.85546875" style="330" customWidth="1"/>
    <col min="2829" max="2829" width="14.140625" style="330" bestFit="1" customWidth="1"/>
    <col min="2830" max="2831" width="9.42578125" style="330" customWidth="1"/>
    <col min="2832" max="2832" width="14.140625" style="330" bestFit="1" customWidth="1"/>
    <col min="2833" max="2833" width="11.5703125" style="330" customWidth="1"/>
    <col min="2834" max="2834" width="5.7109375" style="330" customWidth="1"/>
    <col min="2835" max="2835" width="14.140625" style="330" bestFit="1" customWidth="1"/>
    <col min="2836" max="2836" width="9" style="330" customWidth="1"/>
    <col min="2837" max="2837" width="10.140625" style="330" customWidth="1"/>
    <col min="2838" max="2838" width="14.140625" style="330" bestFit="1" customWidth="1"/>
    <col min="2839" max="2839" width="9.42578125" style="330" customWidth="1"/>
    <col min="2840" max="2840" width="5.85546875" style="330" customWidth="1"/>
    <col min="2841" max="2841" width="9.85546875" style="330" customWidth="1"/>
    <col min="2842" max="2842" width="7.42578125" style="330" customWidth="1"/>
    <col min="2843" max="2843" width="9.28515625" style="330" customWidth="1"/>
    <col min="2844" max="2844" width="5.7109375" style="330" customWidth="1"/>
    <col min="2845" max="3073" width="8.7109375" style="330"/>
    <col min="3074" max="3074" width="5.140625" style="330" customWidth="1"/>
    <col min="3075" max="3075" width="20.5703125" style="330" customWidth="1"/>
    <col min="3076" max="3076" width="20.28515625" style="330" customWidth="1"/>
    <col min="3077" max="3077" width="12.140625" style="330" customWidth="1"/>
    <col min="3078" max="3078" width="11.5703125" style="330" customWidth="1"/>
    <col min="3079" max="3079" width="14.140625" style="330" bestFit="1" customWidth="1"/>
    <col min="3080" max="3080" width="11" style="330" customWidth="1"/>
    <col min="3081" max="3081" width="11.28515625" style="330" customWidth="1"/>
    <col min="3082" max="3082" width="14.140625" style="330" bestFit="1" customWidth="1"/>
    <col min="3083" max="3083" width="10.140625" style="330" customWidth="1"/>
    <col min="3084" max="3084" width="8.85546875" style="330" customWidth="1"/>
    <col min="3085" max="3085" width="14.140625" style="330" bestFit="1" customWidth="1"/>
    <col min="3086" max="3087" width="9.42578125" style="330" customWidth="1"/>
    <col min="3088" max="3088" width="14.140625" style="330" bestFit="1" customWidth="1"/>
    <col min="3089" max="3089" width="11.5703125" style="330" customWidth="1"/>
    <col min="3090" max="3090" width="5.7109375" style="330" customWidth="1"/>
    <col min="3091" max="3091" width="14.140625" style="330" bestFit="1" customWidth="1"/>
    <col min="3092" max="3092" width="9" style="330" customWidth="1"/>
    <col min="3093" max="3093" width="10.140625" style="330" customWidth="1"/>
    <col min="3094" max="3094" width="14.140625" style="330" bestFit="1" customWidth="1"/>
    <col min="3095" max="3095" width="9.42578125" style="330" customWidth="1"/>
    <col min="3096" max="3096" width="5.85546875" style="330" customWidth="1"/>
    <col min="3097" max="3097" width="9.85546875" style="330" customWidth="1"/>
    <col min="3098" max="3098" width="7.42578125" style="330" customWidth="1"/>
    <col min="3099" max="3099" width="9.28515625" style="330" customWidth="1"/>
    <col min="3100" max="3100" width="5.7109375" style="330" customWidth="1"/>
    <col min="3101" max="3329" width="8.7109375" style="330"/>
    <col min="3330" max="3330" width="5.140625" style="330" customWidth="1"/>
    <col min="3331" max="3331" width="20.5703125" style="330" customWidth="1"/>
    <col min="3332" max="3332" width="20.28515625" style="330" customWidth="1"/>
    <col min="3333" max="3333" width="12.140625" style="330" customWidth="1"/>
    <col min="3334" max="3334" width="11.5703125" style="330" customWidth="1"/>
    <col min="3335" max="3335" width="14.140625" style="330" bestFit="1" customWidth="1"/>
    <col min="3336" max="3336" width="11" style="330" customWidth="1"/>
    <col min="3337" max="3337" width="11.28515625" style="330" customWidth="1"/>
    <col min="3338" max="3338" width="14.140625" style="330" bestFit="1" customWidth="1"/>
    <col min="3339" max="3339" width="10.140625" style="330" customWidth="1"/>
    <col min="3340" max="3340" width="8.85546875" style="330" customWidth="1"/>
    <col min="3341" max="3341" width="14.140625" style="330" bestFit="1" customWidth="1"/>
    <col min="3342" max="3343" width="9.42578125" style="330" customWidth="1"/>
    <col min="3344" max="3344" width="14.140625" style="330" bestFit="1" customWidth="1"/>
    <col min="3345" max="3345" width="11.5703125" style="330" customWidth="1"/>
    <col min="3346" max="3346" width="5.7109375" style="330" customWidth="1"/>
    <col min="3347" max="3347" width="14.140625" style="330" bestFit="1" customWidth="1"/>
    <col min="3348" max="3348" width="9" style="330" customWidth="1"/>
    <col min="3349" max="3349" width="10.140625" style="330" customWidth="1"/>
    <col min="3350" max="3350" width="14.140625" style="330" bestFit="1" customWidth="1"/>
    <col min="3351" max="3351" width="9.42578125" style="330" customWidth="1"/>
    <col min="3352" max="3352" width="5.85546875" style="330" customWidth="1"/>
    <col min="3353" max="3353" width="9.85546875" style="330" customWidth="1"/>
    <col min="3354" max="3354" width="7.42578125" style="330" customWidth="1"/>
    <col min="3355" max="3355" width="9.28515625" style="330" customWidth="1"/>
    <col min="3356" max="3356" width="5.7109375" style="330" customWidth="1"/>
    <col min="3357" max="3585" width="8.7109375" style="330"/>
    <col min="3586" max="3586" width="5.140625" style="330" customWidth="1"/>
    <col min="3587" max="3587" width="20.5703125" style="330" customWidth="1"/>
    <col min="3588" max="3588" width="20.28515625" style="330" customWidth="1"/>
    <col min="3589" max="3589" width="12.140625" style="330" customWidth="1"/>
    <col min="3590" max="3590" width="11.5703125" style="330" customWidth="1"/>
    <col min="3591" max="3591" width="14.140625" style="330" bestFit="1" customWidth="1"/>
    <col min="3592" max="3592" width="11" style="330" customWidth="1"/>
    <col min="3593" max="3593" width="11.28515625" style="330" customWidth="1"/>
    <col min="3594" max="3594" width="14.140625" style="330" bestFit="1" customWidth="1"/>
    <col min="3595" max="3595" width="10.140625" style="330" customWidth="1"/>
    <col min="3596" max="3596" width="8.85546875" style="330" customWidth="1"/>
    <col min="3597" max="3597" width="14.140625" style="330" bestFit="1" customWidth="1"/>
    <col min="3598" max="3599" width="9.42578125" style="330" customWidth="1"/>
    <col min="3600" max="3600" width="14.140625" style="330" bestFit="1" customWidth="1"/>
    <col min="3601" max="3601" width="11.5703125" style="330" customWidth="1"/>
    <col min="3602" max="3602" width="5.7109375" style="330" customWidth="1"/>
    <col min="3603" max="3603" width="14.140625" style="330" bestFit="1" customWidth="1"/>
    <col min="3604" max="3604" width="9" style="330" customWidth="1"/>
    <col min="3605" max="3605" width="10.140625" style="330" customWidth="1"/>
    <col min="3606" max="3606" width="14.140625" style="330" bestFit="1" customWidth="1"/>
    <col min="3607" max="3607" width="9.42578125" style="330" customWidth="1"/>
    <col min="3608" max="3608" width="5.85546875" style="330" customWidth="1"/>
    <col min="3609" max="3609" width="9.85546875" style="330" customWidth="1"/>
    <col min="3610" max="3610" width="7.42578125" style="330" customWidth="1"/>
    <col min="3611" max="3611" width="9.28515625" style="330" customWidth="1"/>
    <col min="3612" max="3612" width="5.7109375" style="330" customWidth="1"/>
    <col min="3613" max="3841" width="8.7109375" style="330"/>
    <col min="3842" max="3842" width="5.140625" style="330" customWidth="1"/>
    <col min="3843" max="3843" width="20.5703125" style="330" customWidth="1"/>
    <col min="3844" max="3844" width="20.28515625" style="330" customWidth="1"/>
    <col min="3845" max="3845" width="12.140625" style="330" customWidth="1"/>
    <col min="3846" max="3846" width="11.5703125" style="330" customWidth="1"/>
    <col min="3847" max="3847" width="14.140625" style="330" bestFit="1" customWidth="1"/>
    <col min="3848" max="3848" width="11" style="330" customWidth="1"/>
    <col min="3849" max="3849" width="11.28515625" style="330" customWidth="1"/>
    <col min="3850" max="3850" width="14.140625" style="330" bestFit="1" customWidth="1"/>
    <col min="3851" max="3851" width="10.140625" style="330" customWidth="1"/>
    <col min="3852" max="3852" width="8.85546875" style="330" customWidth="1"/>
    <col min="3853" max="3853" width="14.140625" style="330" bestFit="1" customWidth="1"/>
    <col min="3854" max="3855" width="9.42578125" style="330" customWidth="1"/>
    <col min="3856" max="3856" width="14.140625" style="330" bestFit="1" customWidth="1"/>
    <col min="3857" max="3857" width="11.5703125" style="330" customWidth="1"/>
    <col min="3858" max="3858" width="5.7109375" style="330" customWidth="1"/>
    <col min="3859" max="3859" width="14.140625" style="330" bestFit="1" customWidth="1"/>
    <col min="3860" max="3860" width="9" style="330" customWidth="1"/>
    <col min="3861" max="3861" width="10.140625" style="330" customWidth="1"/>
    <col min="3862" max="3862" width="14.140625" style="330" bestFit="1" customWidth="1"/>
    <col min="3863" max="3863" width="9.42578125" style="330" customWidth="1"/>
    <col min="3864" max="3864" width="5.85546875" style="330" customWidth="1"/>
    <col min="3865" max="3865" width="9.85546875" style="330" customWidth="1"/>
    <col min="3866" max="3866" width="7.42578125" style="330" customWidth="1"/>
    <col min="3867" max="3867" width="9.28515625" style="330" customWidth="1"/>
    <col min="3868" max="3868" width="5.7109375" style="330" customWidth="1"/>
    <col min="3869" max="4097" width="8.7109375" style="330"/>
    <col min="4098" max="4098" width="5.140625" style="330" customWidth="1"/>
    <col min="4099" max="4099" width="20.5703125" style="330" customWidth="1"/>
    <col min="4100" max="4100" width="20.28515625" style="330" customWidth="1"/>
    <col min="4101" max="4101" width="12.140625" style="330" customWidth="1"/>
    <col min="4102" max="4102" width="11.5703125" style="330" customWidth="1"/>
    <col min="4103" max="4103" width="14.140625" style="330" bestFit="1" customWidth="1"/>
    <col min="4104" max="4104" width="11" style="330" customWidth="1"/>
    <col min="4105" max="4105" width="11.28515625" style="330" customWidth="1"/>
    <col min="4106" max="4106" width="14.140625" style="330" bestFit="1" customWidth="1"/>
    <col min="4107" max="4107" width="10.140625" style="330" customWidth="1"/>
    <col min="4108" max="4108" width="8.85546875" style="330" customWidth="1"/>
    <col min="4109" max="4109" width="14.140625" style="330" bestFit="1" customWidth="1"/>
    <col min="4110" max="4111" width="9.42578125" style="330" customWidth="1"/>
    <col min="4112" max="4112" width="14.140625" style="330" bestFit="1" customWidth="1"/>
    <col min="4113" max="4113" width="11.5703125" style="330" customWidth="1"/>
    <col min="4114" max="4114" width="5.7109375" style="330" customWidth="1"/>
    <col min="4115" max="4115" width="14.140625" style="330" bestFit="1" customWidth="1"/>
    <col min="4116" max="4116" width="9" style="330" customWidth="1"/>
    <col min="4117" max="4117" width="10.140625" style="330" customWidth="1"/>
    <col min="4118" max="4118" width="14.140625" style="330" bestFit="1" customWidth="1"/>
    <col min="4119" max="4119" width="9.42578125" style="330" customWidth="1"/>
    <col min="4120" max="4120" width="5.85546875" style="330" customWidth="1"/>
    <col min="4121" max="4121" width="9.85546875" style="330" customWidth="1"/>
    <col min="4122" max="4122" width="7.42578125" style="330" customWidth="1"/>
    <col min="4123" max="4123" width="9.28515625" style="330" customWidth="1"/>
    <col min="4124" max="4124" width="5.7109375" style="330" customWidth="1"/>
    <col min="4125" max="4353" width="8.7109375" style="330"/>
    <col min="4354" max="4354" width="5.140625" style="330" customWidth="1"/>
    <col min="4355" max="4355" width="20.5703125" style="330" customWidth="1"/>
    <col min="4356" max="4356" width="20.28515625" style="330" customWidth="1"/>
    <col min="4357" max="4357" width="12.140625" style="330" customWidth="1"/>
    <col min="4358" max="4358" width="11.5703125" style="330" customWidth="1"/>
    <col min="4359" max="4359" width="14.140625" style="330" bestFit="1" customWidth="1"/>
    <col min="4360" max="4360" width="11" style="330" customWidth="1"/>
    <col min="4361" max="4361" width="11.28515625" style="330" customWidth="1"/>
    <col min="4362" max="4362" width="14.140625" style="330" bestFit="1" customWidth="1"/>
    <col min="4363" max="4363" width="10.140625" style="330" customWidth="1"/>
    <col min="4364" max="4364" width="8.85546875" style="330" customWidth="1"/>
    <col min="4365" max="4365" width="14.140625" style="330" bestFit="1" customWidth="1"/>
    <col min="4366" max="4367" width="9.42578125" style="330" customWidth="1"/>
    <col min="4368" max="4368" width="14.140625" style="330" bestFit="1" customWidth="1"/>
    <col min="4369" max="4369" width="11.5703125" style="330" customWidth="1"/>
    <col min="4370" max="4370" width="5.7109375" style="330" customWidth="1"/>
    <col min="4371" max="4371" width="14.140625" style="330" bestFit="1" customWidth="1"/>
    <col min="4372" max="4372" width="9" style="330" customWidth="1"/>
    <col min="4373" max="4373" width="10.140625" style="330" customWidth="1"/>
    <col min="4374" max="4374" width="14.140625" style="330" bestFit="1" customWidth="1"/>
    <col min="4375" max="4375" width="9.42578125" style="330" customWidth="1"/>
    <col min="4376" max="4376" width="5.85546875" style="330" customWidth="1"/>
    <col min="4377" max="4377" width="9.85546875" style="330" customWidth="1"/>
    <col min="4378" max="4378" width="7.42578125" style="330" customWidth="1"/>
    <col min="4379" max="4379" width="9.28515625" style="330" customWidth="1"/>
    <col min="4380" max="4380" width="5.7109375" style="330" customWidth="1"/>
    <col min="4381" max="4609" width="8.7109375" style="330"/>
    <col min="4610" max="4610" width="5.140625" style="330" customWidth="1"/>
    <col min="4611" max="4611" width="20.5703125" style="330" customWidth="1"/>
    <col min="4612" max="4612" width="20.28515625" style="330" customWidth="1"/>
    <col min="4613" max="4613" width="12.140625" style="330" customWidth="1"/>
    <col min="4614" max="4614" width="11.5703125" style="330" customWidth="1"/>
    <col min="4615" max="4615" width="14.140625" style="330" bestFit="1" customWidth="1"/>
    <col min="4616" max="4616" width="11" style="330" customWidth="1"/>
    <col min="4617" max="4617" width="11.28515625" style="330" customWidth="1"/>
    <col min="4618" max="4618" width="14.140625" style="330" bestFit="1" customWidth="1"/>
    <col min="4619" max="4619" width="10.140625" style="330" customWidth="1"/>
    <col min="4620" max="4620" width="8.85546875" style="330" customWidth="1"/>
    <col min="4621" max="4621" width="14.140625" style="330" bestFit="1" customWidth="1"/>
    <col min="4622" max="4623" width="9.42578125" style="330" customWidth="1"/>
    <col min="4624" max="4624" width="14.140625" style="330" bestFit="1" customWidth="1"/>
    <col min="4625" max="4625" width="11.5703125" style="330" customWidth="1"/>
    <col min="4626" max="4626" width="5.7109375" style="330" customWidth="1"/>
    <col min="4627" max="4627" width="14.140625" style="330" bestFit="1" customWidth="1"/>
    <col min="4628" max="4628" width="9" style="330" customWidth="1"/>
    <col min="4629" max="4629" width="10.140625" style="330" customWidth="1"/>
    <col min="4630" max="4630" width="14.140625" style="330" bestFit="1" customWidth="1"/>
    <col min="4631" max="4631" width="9.42578125" style="330" customWidth="1"/>
    <col min="4632" max="4632" width="5.85546875" style="330" customWidth="1"/>
    <col min="4633" max="4633" width="9.85546875" style="330" customWidth="1"/>
    <col min="4634" max="4634" width="7.42578125" style="330" customWidth="1"/>
    <col min="4635" max="4635" width="9.28515625" style="330" customWidth="1"/>
    <col min="4636" max="4636" width="5.7109375" style="330" customWidth="1"/>
    <col min="4637" max="4865" width="8.7109375" style="330"/>
    <col min="4866" max="4866" width="5.140625" style="330" customWidth="1"/>
    <col min="4867" max="4867" width="20.5703125" style="330" customWidth="1"/>
    <col min="4868" max="4868" width="20.28515625" style="330" customWidth="1"/>
    <col min="4869" max="4869" width="12.140625" style="330" customWidth="1"/>
    <col min="4870" max="4870" width="11.5703125" style="330" customWidth="1"/>
    <col min="4871" max="4871" width="14.140625" style="330" bestFit="1" customWidth="1"/>
    <col min="4872" max="4872" width="11" style="330" customWidth="1"/>
    <col min="4873" max="4873" width="11.28515625" style="330" customWidth="1"/>
    <col min="4874" max="4874" width="14.140625" style="330" bestFit="1" customWidth="1"/>
    <col min="4875" max="4875" width="10.140625" style="330" customWidth="1"/>
    <col min="4876" max="4876" width="8.85546875" style="330" customWidth="1"/>
    <col min="4877" max="4877" width="14.140625" style="330" bestFit="1" customWidth="1"/>
    <col min="4878" max="4879" width="9.42578125" style="330" customWidth="1"/>
    <col min="4880" max="4880" width="14.140625" style="330" bestFit="1" customWidth="1"/>
    <col min="4881" max="4881" width="11.5703125" style="330" customWidth="1"/>
    <col min="4882" max="4882" width="5.7109375" style="330" customWidth="1"/>
    <col min="4883" max="4883" width="14.140625" style="330" bestFit="1" customWidth="1"/>
    <col min="4884" max="4884" width="9" style="330" customWidth="1"/>
    <col min="4885" max="4885" width="10.140625" style="330" customWidth="1"/>
    <col min="4886" max="4886" width="14.140625" style="330" bestFit="1" customWidth="1"/>
    <col min="4887" max="4887" width="9.42578125" style="330" customWidth="1"/>
    <col min="4888" max="4888" width="5.85546875" style="330" customWidth="1"/>
    <col min="4889" max="4889" width="9.85546875" style="330" customWidth="1"/>
    <col min="4890" max="4890" width="7.42578125" style="330" customWidth="1"/>
    <col min="4891" max="4891" width="9.28515625" style="330" customWidth="1"/>
    <col min="4892" max="4892" width="5.7109375" style="330" customWidth="1"/>
    <col min="4893" max="5121" width="8.7109375" style="330"/>
    <col min="5122" max="5122" width="5.140625" style="330" customWidth="1"/>
    <col min="5123" max="5123" width="20.5703125" style="330" customWidth="1"/>
    <col min="5124" max="5124" width="20.28515625" style="330" customWidth="1"/>
    <col min="5125" max="5125" width="12.140625" style="330" customWidth="1"/>
    <col min="5126" max="5126" width="11.5703125" style="330" customWidth="1"/>
    <col min="5127" max="5127" width="14.140625" style="330" bestFit="1" customWidth="1"/>
    <col min="5128" max="5128" width="11" style="330" customWidth="1"/>
    <col min="5129" max="5129" width="11.28515625" style="330" customWidth="1"/>
    <col min="5130" max="5130" width="14.140625" style="330" bestFit="1" customWidth="1"/>
    <col min="5131" max="5131" width="10.140625" style="330" customWidth="1"/>
    <col min="5132" max="5132" width="8.85546875" style="330" customWidth="1"/>
    <col min="5133" max="5133" width="14.140625" style="330" bestFit="1" customWidth="1"/>
    <col min="5134" max="5135" width="9.42578125" style="330" customWidth="1"/>
    <col min="5136" max="5136" width="14.140625" style="330" bestFit="1" customWidth="1"/>
    <col min="5137" max="5137" width="11.5703125" style="330" customWidth="1"/>
    <col min="5138" max="5138" width="5.7109375" style="330" customWidth="1"/>
    <col min="5139" max="5139" width="14.140625" style="330" bestFit="1" customWidth="1"/>
    <col min="5140" max="5140" width="9" style="330" customWidth="1"/>
    <col min="5141" max="5141" width="10.140625" style="330" customWidth="1"/>
    <col min="5142" max="5142" width="14.140625" style="330" bestFit="1" customWidth="1"/>
    <col min="5143" max="5143" width="9.42578125" style="330" customWidth="1"/>
    <col min="5144" max="5144" width="5.85546875" style="330" customWidth="1"/>
    <col min="5145" max="5145" width="9.85546875" style="330" customWidth="1"/>
    <col min="5146" max="5146" width="7.42578125" style="330" customWidth="1"/>
    <col min="5147" max="5147" width="9.28515625" style="330" customWidth="1"/>
    <col min="5148" max="5148" width="5.7109375" style="330" customWidth="1"/>
    <col min="5149" max="5377" width="8.7109375" style="330"/>
    <col min="5378" max="5378" width="5.140625" style="330" customWidth="1"/>
    <col min="5379" max="5379" width="20.5703125" style="330" customWidth="1"/>
    <col min="5380" max="5380" width="20.28515625" style="330" customWidth="1"/>
    <col min="5381" max="5381" width="12.140625" style="330" customWidth="1"/>
    <col min="5382" max="5382" width="11.5703125" style="330" customWidth="1"/>
    <col min="5383" max="5383" width="14.140625" style="330" bestFit="1" customWidth="1"/>
    <col min="5384" max="5384" width="11" style="330" customWidth="1"/>
    <col min="5385" max="5385" width="11.28515625" style="330" customWidth="1"/>
    <col min="5386" max="5386" width="14.140625" style="330" bestFit="1" customWidth="1"/>
    <col min="5387" max="5387" width="10.140625" style="330" customWidth="1"/>
    <col min="5388" max="5388" width="8.85546875" style="330" customWidth="1"/>
    <col min="5389" max="5389" width="14.140625" style="330" bestFit="1" customWidth="1"/>
    <col min="5390" max="5391" width="9.42578125" style="330" customWidth="1"/>
    <col min="5392" max="5392" width="14.140625" style="330" bestFit="1" customWidth="1"/>
    <col min="5393" max="5393" width="11.5703125" style="330" customWidth="1"/>
    <col min="5394" max="5394" width="5.7109375" style="330" customWidth="1"/>
    <col min="5395" max="5395" width="14.140625" style="330" bestFit="1" customWidth="1"/>
    <col min="5396" max="5396" width="9" style="330" customWidth="1"/>
    <col min="5397" max="5397" width="10.140625" style="330" customWidth="1"/>
    <col min="5398" max="5398" width="14.140625" style="330" bestFit="1" customWidth="1"/>
    <col min="5399" max="5399" width="9.42578125" style="330" customWidth="1"/>
    <col min="5400" max="5400" width="5.85546875" style="330" customWidth="1"/>
    <col min="5401" max="5401" width="9.85546875" style="330" customWidth="1"/>
    <col min="5402" max="5402" width="7.42578125" style="330" customWidth="1"/>
    <col min="5403" max="5403" width="9.28515625" style="330" customWidth="1"/>
    <col min="5404" max="5404" width="5.7109375" style="330" customWidth="1"/>
    <col min="5405" max="5633" width="8.7109375" style="330"/>
    <col min="5634" max="5634" width="5.140625" style="330" customWidth="1"/>
    <col min="5635" max="5635" width="20.5703125" style="330" customWidth="1"/>
    <col min="5636" max="5636" width="20.28515625" style="330" customWidth="1"/>
    <col min="5637" max="5637" width="12.140625" style="330" customWidth="1"/>
    <col min="5638" max="5638" width="11.5703125" style="330" customWidth="1"/>
    <col min="5639" max="5639" width="14.140625" style="330" bestFit="1" customWidth="1"/>
    <col min="5640" max="5640" width="11" style="330" customWidth="1"/>
    <col min="5641" max="5641" width="11.28515625" style="330" customWidth="1"/>
    <col min="5642" max="5642" width="14.140625" style="330" bestFit="1" customWidth="1"/>
    <col min="5643" max="5643" width="10.140625" style="330" customWidth="1"/>
    <col min="5644" max="5644" width="8.85546875" style="330" customWidth="1"/>
    <col min="5645" max="5645" width="14.140625" style="330" bestFit="1" customWidth="1"/>
    <col min="5646" max="5647" width="9.42578125" style="330" customWidth="1"/>
    <col min="5648" max="5648" width="14.140625" style="330" bestFit="1" customWidth="1"/>
    <col min="5649" max="5649" width="11.5703125" style="330" customWidth="1"/>
    <col min="5650" max="5650" width="5.7109375" style="330" customWidth="1"/>
    <col min="5651" max="5651" width="14.140625" style="330" bestFit="1" customWidth="1"/>
    <col min="5652" max="5652" width="9" style="330" customWidth="1"/>
    <col min="5653" max="5653" width="10.140625" style="330" customWidth="1"/>
    <col min="5654" max="5654" width="14.140625" style="330" bestFit="1" customWidth="1"/>
    <col min="5655" max="5655" width="9.42578125" style="330" customWidth="1"/>
    <col min="5656" max="5656" width="5.85546875" style="330" customWidth="1"/>
    <col min="5657" max="5657" width="9.85546875" style="330" customWidth="1"/>
    <col min="5658" max="5658" width="7.42578125" style="330" customWidth="1"/>
    <col min="5659" max="5659" width="9.28515625" style="330" customWidth="1"/>
    <col min="5660" max="5660" width="5.7109375" style="330" customWidth="1"/>
    <col min="5661" max="5889" width="8.7109375" style="330"/>
    <col min="5890" max="5890" width="5.140625" style="330" customWidth="1"/>
    <col min="5891" max="5891" width="20.5703125" style="330" customWidth="1"/>
    <col min="5892" max="5892" width="20.28515625" style="330" customWidth="1"/>
    <col min="5893" max="5893" width="12.140625" style="330" customWidth="1"/>
    <col min="5894" max="5894" width="11.5703125" style="330" customWidth="1"/>
    <col min="5895" max="5895" width="14.140625" style="330" bestFit="1" customWidth="1"/>
    <col min="5896" max="5896" width="11" style="330" customWidth="1"/>
    <col min="5897" max="5897" width="11.28515625" style="330" customWidth="1"/>
    <col min="5898" max="5898" width="14.140625" style="330" bestFit="1" customWidth="1"/>
    <col min="5899" max="5899" width="10.140625" style="330" customWidth="1"/>
    <col min="5900" max="5900" width="8.85546875" style="330" customWidth="1"/>
    <col min="5901" max="5901" width="14.140625" style="330" bestFit="1" customWidth="1"/>
    <col min="5902" max="5903" width="9.42578125" style="330" customWidth="1"/>
    <col min="5904" max="5904" width="14.140625" style="330" bestFit="1" customWidth="1"/>
    <col min="5905" max="5905" width="11.5703125" style="330" customWidth="1"/>
    <col min="5906" max="5906" width="5.7109375" style="330" customWidth="1"/>
    <col min="5907" max="5907" width="14.140625" style="330" bestFit="1" customWidth="1"/>
    <col min="5908" max="5908" width="9" style="330" customWidth="1"/>
    <col min="5909" max="5909" width="10.140625" style="330" customWidth="1"/>
    <col min="5910" max="5910" width="14.140625" style="330" bestFit="1" customWidth="1"/>
    <col min="5911" max="5911" width="9.42578125" style="330" customWidth="1"/>
    <col min="5912" max="5912" width="5.85546875" style="330" customWidth="1"/>
    <col min="5913" max="5913" width="9.85546875" style="330" customWidth="1"/>
    <col min="5914" max="5914" width="7.42578125" style="330" customWidth="1"/>
    <col min="5915" max="5915" width="9.28515625" style="330" customWidth="1"/>
    <col min="5916" max="5916" width="5.7109375" style="330" customWidth="1"/>
    <col min="5917" max="6145" width="8.7109375" style="330"/>
    <col min="6146" max="6146" width="5.140625" style="330" customWidth="1"/>
    <col min="6147" max="6147" width="20.5703125" style="330" customWidth="1"/>
    <col min="6148" max="6148" width="20.28515625" style="330" customWidth="1"/>
    <col min="6149" max="6149" width="12.140625" style="330" customWidth="1"/>
    <col min="6150" max="6150" width="11.5703125" style="330" customWidth="1"/>
    <col min="6151" max="6151" width="14.140625" style="330" bestFit="1" customWidth="1"/>
    <col min="6152" max="6152" width="11" style="330" customWidth="1"/>
    <col min="6153" max="6153" width="11.28515625" style="330" customWidth="1"/>
    <col min="6154" max="6154" width="14.140625" style="330" bestFit="1" customWidth="1"/>
    <col min="6155" max="6155" width="10.140625" style="330" customWidth="1"/>
    <col min="6156" max="6156" width="8.85546875" style="330" customWidth="1"/>
    <col min="6157" max="6157" width="14.140625" style="330" bestFit="1" customWidth="1"/>
    <col min="6158" max="6159" width="9.42578125" style="330" customWidth="1"/>
    <col min="6160" max="6160" width="14.140625" style="330" bestFit="1" customWidth="1"/>
    <col min="6161" max="6161" width="11.5703125" style="330" customWidth="1"/>
    <col min="6162" max="6162" width="5.7109375" style="330" customWidth="1"/>
    <col min="6163" max="6163" width="14.140625" style="330" bestFit="1" customWidth="1"/>
    <col min="6164" max="6164" width="9" style="330" customWidth="1"/>
    <col min="6165" max="6165" width="10.140625" style="330" customWidth="1"/>
    <col min="6166" max="6166" width="14.140625" style="330" bestFit="1" customWidth="1"/>
    <col min="6167" max="6167" width="9.42578125" style="330" customWidth="1"/>
    <col min="6168" max="6168" width="5.85546875" style="330" customWidth="1"/>
    <col min="6169" max="6169" width="9.85546875" style="330" customWidth="1"/>
    <col min="6170" max="6170" width="7.42578125" style="330" customWidth="1"/>
    <col min="6171" max="6171" width="9.28515625" style="330" customWidth="1"/>
    <col min="6172" max="6172" width="5.7109375" style="330" customWidth="1"/>
    <col min="6173" max="6401" width="8.7109375" style="330"/>
    <col min="6402" max="6402" width="5.140625" style="330" customWidth="1"/>
    <col min="6403" max="6403" width="20.5703125" style="330" customWidth="1"/>
    <col min="6404" max="6404" width="20.28515625" style="330" customWidth="1"/>
    <col min="6405" max="6405" width="12.140625" style="330" customWidth="1"/>
    <col min="6406" max="6406" width="11.5703125" style="330" customWidth="1"/>
    <col min="6407" max="6407" width="14.140625" style="330" bestFit="1" customWidth="1"/>
    <col min="6408" max="6408" width="11" style="330" customWidth="1"/>
    <col min="6409" max="6409" width="11.28515625" style="330" customWidth="1"/>
    <col min="6410" max="6410" width="14.140625" style="330" bestFit="1" customWidth="1"/>
    <col min="6411" max="6411" width="10.140625" style="330" customWidth="1"/>
    <col min="6412" max="6412" width="8.85546875" style="330" customWidth="1"/>
    <col min="6413" max="6413" width="14.140625" style="330" bestFit="1" customWidth="1"/>
    <col min="6414" max="6415" width="9.42578125" style="330" customWidth="1"/>
    <col min="6416" max="6416" width="14.140625" style="330" bestFit="1" customWidth="1"/>
    <col min="6417" max="6417" width="11.5703125" style="330" customWidth="1"/>
    <col min="6418" max="6418" width="5.7109375" style="330" customWidth="1"/>
    <col min="6419" max="6419" width="14.140625" style="330" bestFit="1" customWidth="1"/>
    <col min="6420" max="6420" width="9" style="330" customWidth="1"/>
    <col min="6421" max="6421" width="10.140625" style="330" customWidth="1"/>
    <col min="6422" max="6422" width="14.140625" style="330" bestFit="1" customWidth="1"/>
    <col min="6423" max="6423" width="9.42578125" style="330" customWidth="1"/>
    <col min="6424" max="6424" width="5.85546875" style="330" customWidth="1"/>
    <col min="6425" max="6425" width="9.85546875" style="330" customWidth="1"/>
    <col min="6426" max="6426" width="7.42578125" style="330" customWidth="1"/>
    <col min="6427" max="6427" width="9.28515625" style="330" customWidth="1"/>
    <col min="6428" max="6428" width="5.7109375" style="330" customWidth="1"/>
    <col min="6429" max="6657" width="8.7109375" style="330"/>
    <col min="6658" max="6658" width="5.140625" style="330" customWidth="1"/>
    <col min="6659" max="6659" width="20.5703125" style="330" customWidth="1"/>
    <col min="6660" max="6660" width="20.28515625" style="330" customWidth="1"/>
    <col min="6661" max="6661" width="12.140625" style="330" customWidth="1"/>
    <col min="6662" max="6662" width="11.5703125" style="330" customWidth="1"/>
    <col min="6663" max="6663" width="14.140625" style="330" bestFit="1" customWidth="1"/>
    <col min="6664" max="6664" width="11" style="330" customWidth="1"/>
    <col min="6665" max="6665" width="11.28515625" style="330" customWidth="1"/>
    <col min="6666" max="6666" width="14.140625" style="330" bestFit="1" customWidth="1"/>
    <col min="6667" max="6667" width="10.140625" style="330" customWidth="1"/>
    <col min="6668" max="6668" width="8.85546875" style="330" customWidth="1"/>
    <col min="6669" max="6669" width="14.140625" style="330" bestFit="1" customWidth="1"/>
    <col min="6670" max="6671" width="9.42578125" style="330" customWidth="1"/>
    <col min="6672" max="6672" width="14.140625" style="330" bestFit="1" customWidth="1"/>
    <col min="6673" max="6673" width="11.5703125" style="330" customWidth="1"/>
    <col min="6674" max="6674" width="5.7109375" style="330" customWidth="1"/>
    <col min="6675" max="6675" width="14.140625" style="330" bestFit="1" customWidth="1"/>
    <col min="6676" max="6676" width="9" style="330" customWidth="1"/>
    <col min="6677" max="6677" width="10.140625" style="330" customWidth="1"/>
    <col min="6678" max="6678" width="14.140625" style="330" bestFit="1" customWidth="1"/>
    <col min="6679" max="6679" width="9.42578125" style="330" customWidth="1"/>
    <col min="6680" max="6680" width="5.85546875" style="330" customWidth="1"/>
    <col min="6681" max="6681" width="9.85546875" style="330" customWidth="1"/>
    <col min="6682" max="6682" width="7.42578125" style="330" customWidth="1"/>
    <col min="6683" max="6683" width="9.28515625" style="330" customWidth="1"/>
    <col min="6684" max="6684" width="5.7109375" style="330" customWidth="1"/>
    <col min="6685" max="6913" width="8.7109375" style="330"/>
    <col min="6914" max="6914" width="5.140625" style="330" customWidth="1"/>
    <col min="6915" max="6915" width="20.5703125" style="330" customWidth="1"/>
    <col min="6916" max="6916" width="20.28515625" style="330" customWidth="1"/>
    <col min="6917" max="6917" width="12.140625" style="330" customWidth="1"/>
    <col min="6918" max="6918" width="11.5703125" style="330" customWidth="1"/>
    <col min="6919" max="6919" width="14.140625" style="330" bestFit="1" customWidth="1"/>
    <col min="6920" max="6920" width="11" style="330" customWidth="1"/>
    <col min="6921" max="6921" width="11.28515625" style="330" customWidth="1"/>
    <col min="6922" max="6922" width="14.140625" style="330" bestFit="1" customWidth="1"/>
    <col min="6923" max="6923" width="10.140625" style="330" customWidth="1"/>
    <col min="6924" max="6924" width="8.85546875" style="330" customWidth="1"/>
    <col min="6925" max="6925" width="14.140625" style="330" bestFit="1" customWidth="1"/>
    <col min="6926" max="6927" width="9.42578125" style="330" customWidth="1"/>
    <col min="6928" max="6928" width="14.140625" style="330" bestFit="1" customWidth="1"/>
    <col min="6929" max="6929" width="11.5703125" style="330" customWidth="1"/>
    <col min="6930" max="6930" width="5.7109375" style="330" customWidth="1"/>
    <col min="6931" max="6931" width="14.140625" style="330" bestFit="1" customWidth="1"/>
    <col min="6932" max="6932" width="9" style="330" customWidth="1"/>
    <col min="6933" max="6933" width="10.140625" style="330" customWidth="1"/>
    <col min="6934" max="6934" width="14.140625" style="330" bestFit="1" customWidth="1"/>
    <col min="6935" max="6935" width="9.42578125" style="330" customWidth="1"/>
    <col min="6936" max="6936" width="5.85546875" style="330" customWidth="1"/>
    <col min="6937" max="6937" width="9.85546875" style="330" customWidth="1"/>
    <col min="6938" max="6938" width="7.42578125" style="330" customWidth="1"/>
    <col min="6939" max="6939" width="9.28515625" style="330" customWidth="1"/>
    <col min="6940" max="6940" width="5.7109375" style="330" customWidth="1"/>
    <col min="6941" max="7169" width="8.7109375" style="330"/>
    <col min="7170" max="7170" width="5.140625" style="330" customWidth="1"/>
    <col min="7171" max="7171" width="20.5703125" style="330" customWidth="1"/>
    <col min="7172" max="7172" width="20.28515625" style="330" customWidth="1"/>
    <col min="7173" max="7173" width="12.140625" style="330" customWidth="1"/>
    <col min="7174" max="7174" width="11.5703125" style="330" customWidth="1"/>
    <col min="7175" max="7175" width="14.140625" style="330" bestFit="1" customWidth="1"/>
    <col min="7176" max="7176" width="11" style="330" customWidth="1"/>
    <col min="7177" max="7177" width="11.28515625" style="330" customWidth="1"/>
    <col min="7178" max="7178" width="14.140625" style="330" bestFit="1" customWidth="1"/>
    <col min="7179" max="7179" width="10.140625" style="330" customWidth="1"/>
    <col min="7180" max="7180" width="8.85546875" style="330" customWidth="1"/>
    <col min="7181" max="7181" width="14.140625" style="330" bestFit="1" customWidth="1"/>
    <col min="7182" max="7183" width="9.42578125" style="330" customWidth="1"/>
    <col min="7184" max="7184" width="14.140625" style="330" bestFit="1" customWidth="1"/>
    <col min="7185" max="7185" width="11.5703125" style="330" customWidth="1"/>
    <col min="7186" max="7186" width="5.7109375" style="330" customWidth="1"/>
    <col min="7187" max="7187" width="14.140625" style="330" bestFit="1" customWidth="1"/>
    <col min="7188" max="7188" width="9" style="330" customWidth="1"/>
    <col min="7189" max="7189" width="10.140625" style="330" customWidth="1"/>
    <col min="7190" max="7190" width="14.140625" style="330" bestFit="1" customWidth="1"/>
    <col min="7191" max="7191" width="9.42578125" style="330" customWidth="1"/>
    <col min="7192" max="7192" width="5.85546875" style="330" customWidth="1"/>
    <col min="7193" max="7193" width="9.85546875" style="330" customWidth="1"/>
    <col min="7194" max="7194" width="7.42578125" style="330" customWidth="1"/>
    <col min="7195" max="7195" width="9.28515625" style="330" customWidth="1"/>
    <col min="7196" max="7196" width="5.7109375" style="330" customWidth="1"/>
    <col min="7197" max="7425" width="8.7109375" style="330"/>
    <col min="7426" max="7426" width="5.140625" style="330" customWidth="1"/>
    <col min="7427" max="7427" width="20.5703125" style="330" customWidth="1"/>
    <col min="7428" max="7428" width="20.28515625" style="330" customWidth="1"/>
    <col min="7429" max="7429" width="12.140625" style="330" customWidth="1"/>
    <col min="7430" max="7430" width="11.5703125" style="330" customWidth="1"/>
    <col min="7431" max="7431" width="14.140625" style="330" bestFit="1" customWidth="1"/>
    <col min="7432" max="7432" width="11" style="330" customWidth="1"/>
    <col min="7433" max="7433" width="11.28515625" style="330" customWidth="1"/>
    <col min="7434" max="7434" width="14.140625" style="330" bestFit="1" customWidth="1"/>
    <col min="7435" max="7435" width="10.140625" style="330" customWidth="1"/>
    <col min="7436" max="7436" width="8.85546875" style="330" customWidth="1"/>
    <col min="7437" max="7437" width="14.140625" style="330" bestFit="1" customWidth="1"/>
    <col min="7438" max="7439" width="9.42578125" style="330" customWidth="1"/>
    <col min="7440" max="7440" width="14.140625" style="330" bestFit="1" customWidth="1"/>
    <col min="7441" max="7441" width="11.5703125" style="330" customWidth="1"/>
    <col min="7442" max="7442" width="5.7109375" style="330" customWidth="1"/>
    <col min="7443" max="7443" width="14.140625" style="330" bestFit="1" customWidth="1"/>
    <col min="7444" max="7444" width="9" style="330" customWidth="1"/>
    <col min="7445" max="7445" width="10.140625" style="330" customWidth="1"/>
    <col min="7446" max="7446" width="14.140625" style="330" bestFit="1" customWidth="1"/>
    <col min="7447" max="7447" width="9.42578125" style="330" customWidth="1"/>
    <col min="7448" max="7448" width="5.85546875" style="330" customWidth="1"/>
    <col min="7449" max="7449" width="9.85546875" style="330" customWidth="1"/>
    <col min="7450" max="7450" width="7.42578125" style="330" customWidth="1"/>
    <col min="7451" max="7451" width="9.28515625" style="330" customWidth="1"/>
    <col min="7452" max="7452" width="5.7109375" style="330" customWidth="1"/>
    <col min="7453" max="7681" width="8.7109375" style="330"/>
    <col min="7682" max="7682" width="5.140625" style="330" customWidth="1"/>
    <col min="7683" max="7683" width="20.5703125" style="330" customWidth="1"/>
    <col min="7684" max="7684" width="20.28515625" style="330" customWidth="1"/>
    <col min="7685" max="7685" width="12.140625" style="330" customWidth="1"/>
    <col min="7686" max="7686" width="11.5703125" style="330" customWidth="1"/>
    <col min="7687" max="7687" width="14.140625" style="330" bestFit="1" customWidth="1"/>
    <col min="7688" max="7688" width="11" style="330" customWidth="1"/>
    <col min="7689" max="7689" width="11.28515625" style="330" customWidth="1"/>
    <col min="7690" max="7690" width="14.140625" style="330" bestFit="1" customWidth="1"/>
    <col min="7691" max="7691" width="10.140625" style="330" customWidth="1"/>
    <col min="7692" max="7692" width="8.85546875" style="330" customWidth="1"/>
    <col min="7693" max="7693" width="14.140625" style="330" bestFit="1" customWidth="1"/>
    <col min="7694" max="7695" width="9.42578125" style="330" customWidth="1"/>
    <col min="7696" max="7696" width="14.140625" style="330" bestFit="1" customWidth="1"/>
    <col min="7697" max="7697" width="11.5703125" style="330" customWidth="1"/>
    <col min="7698" max="7698" width="5.7109375" style="330" customWidth="1"/>
    <col min="7699" max="7699" width="14.140625" style="330" bestFit="1" customWidth="1"/>
    <col min="7700" max="7700" width="9" style="330" customWidth="1"/>
    <col min="7701" max="7701" width="10.140625" style="330" customWidth="1"/>
    <col min="7702" max="7702" width="14.140625" style="330" bestFit="1" customWidth="1"/>
    <col min="7703" max="7703" width="9.42578125" style="330" customWidth="1"/>
    <col min="7704" max="7704" width="5.85546875" style="330" customWidth="1"/>
    <col min="7705" max="7705" width="9.85546875" style="330" customWidth="1"/>
    <col min="7706" max="7706" width="7.42578125" style="330" customWidth="1"/>
    <col min="7707" max="7707" width="9.28515625" style="330" customWidth="1"/>
    <col min="7708" max="7708" width="5.7109375" style="330" customWidth="1"/>
    <col min="7709" max="7937" width="8.7109375" style="330"/>
    <col min="7938" max="7938" width="5.140625" style="330" customWidth="1"/>
    <col min="7939" max="7939" width="20.5703125" style="330" customWidth="1"/>
    <col min="7940" max="7940" width="20.28515625" style="330" customWidth="1"/>
    <col min="7941" max="7941" width="12.140625" style="330" customWidth="1"/>
    <col min="7942" max="7942" width="11.5703125" style="330" customWidth="1"/>
    <col min="7943" max="7943" width="14.140625" style="330" bestFit="1" customWidth="1"/>
    <col min="7944" max="7944" width="11" style="330" customWidth="1"/>
    <col min="7945" max="7945" width="11.28515625" style="330" customWidth="1"/>
    <col min="7946" max="7946" width="14.140625" style="330" bestFit="1" customWidth="1"/>
    <col min="7947" max="7947" width="10.140625" style="330" customWidth="1"/>
    <col min="7948" max="7948" width="8.85546875" style="330" customWidth="1"/>
    <col min="7949" max="7949" width="14.140625" style="330" bestFit="1" customWidth="1"/>
    <col min="7950" max="7951" width="9.42578125" style="330" customWidth="1"/>
    <col min="7952" max="7952" width="14.140625" style="330" bestFit="1" customWidth="1"/>
    <col min="7953" max="7953" width="11.5703125" style="330" customWidth="1"/>
    <col min="7954" max="7954" width="5.7109375" style="330" customWidth="1"/>
    <col min="7955" max="7955" width="14.140625" style="330" bestFit="1" customWidth="1"/>
    <col min="7956" max="7956" width="9" style="330" customWidth="1"/>
    <col min="7957" max="7957" width="10.140625" style="330" customWidth="1"/>
    <col min="7958" max="7958" width="14.140625" style="330" bestFit="1" customWidth="1"/>
    <col min="7959" max="7959" width="9.42578125" style="330" customWidth="1"/>
    <col min="7960" max="7960" width="5.85546875" style="330" customWidth="1"/>
    <col min="7961" max="7961" width="9.85546875" style="330" customWidth="1"/>
    <col min="7962" max="7962" width="7.42578125" style="330" customWidth="1"/>
    <col min="7963" max="7963" width="9.28515625" style="330" customWidth="1"/>
    <col min="7964" max="7964" width="5.7109375" style="330" customWidth="1"/>
    <col min="7965" max="8193" width="8.7109375" style="330"/>
    <col min="8194" max="8194" width="5.140625" style="330" customWidth="1"/>
    <col min="8195" max="8195" width="20.5703125" style="330" customWidth="1"/>
    <col min="8196" max="8196" width="20.28515625" style="330" customWidth="1"/>
    <col min="8197" max="8197" width="12.140625" style="330" customWidth="1"/>
    <col min="8198" max="8198" width="11.5703125" style="330" customWidth="1"/>
    <col min="8199" max="8199" width="14.140625" style="330" bestFit="1" customWidth="1"/>
    <col min="8200" max="8200" width="11" style="330" customWidth="1"/>
    <col min="8201" max="8201" width="11.28515625" style="330" customWidth="1"/>
    <col min="8202" max="8202" width="14.140625" style="330" bestFit="1" customWidth="1"/>
    <col min="8203" max="8203" width="10.140625" style="330" customWidth="1"/>
    <col min="8204" max="8204" width="8.85546875" style="330" customWidth="1"/>
    <col min="8205" max="8205" width="14.140625" style="330" bestFit="1" customWidth="1"/>
    <col min="8206" max="8207" width="9.42578125" style="330" customWidth="1"/>
    <col min="8208" max="8208" width="14.140625" style="330" bestFit="1" customWidth="1"/>
    <col min="8209" max="8209" width="11.5703125" style="330" customWidth="1"/>
    <col min="8210" max="8210" width="5.7109375" style="330" customWidth="1"/>
    <col min="8211" max="8211" width="14.140625" style="330" bestFit="1" customWidth="1"/>
    <col min="8212" max="8212" width="9" style="330" customWidth="1"/>
    <col min="8213" max="8213" width="10.140625" style="330" customWidth="1"/>
    <col min="8214" max="8214" width="14.140625" style="330" bestFit="1" customWidth="1"/>
    <col min="8215" max="8215" width="9.42578125" style="330" customWidth="1"/>
    <col min="8216" max="8216" width="5.85546875" style="330" customWidth="1"/>
    <col min="8217" max="8217" width="9.85546875" style="330" customWidth="1"/>
    <col min="8218" max="8218" width="7.42578125" style="330" customWidth="1"/>
    <col min="8219" max="8219" width="9.28515625" style="330" customWidth="1"/>
    <col min="8220" max="8220" width="5.7109375" style="330" customWidth="1"/>
    <col min="8221" max="8449" width="8.7109375" style="330"/>
    <col min="8450" max="8450" width="5.140625" style="330" customWidth="1"/>
    <col min="8451" max="8451" width="20.5703125" style="330" customWidth="1"/>
    <col min="8452" max="8452" width="20.28515625" style="330" customWidth="1"/>
    <col min="8453" max="8453" width="12.140625" style="330" customWidth="1"/>
    <col min="8454" max="8454" width="11.5703125" style="330" customWidth="1"/>
    <col min="8455" max="8455" width="14.140625" style="330" bestFit="1" customWidth="1"/>
    <col min="8456" max="8456" width="11" style="330" customWidth="1"/>
    <col min="8457" max="8457" width="11.28515625" style="330" customWidth="1"/>
    <col min="8458" max="8458" width="14.140625" style="330" bestFit="1" customWidth="1"/>
    <col min="8459" max="8459" width="10.140625" style="330" customWidth="1"/>
    <col min="8460" max="8460" width="8.85546875" style="330" customWidth="1"/>
    <col min="8461" max="8461" width="14.140625" style="330" bestFit="1" customWidth="1"/>
    <col min="8462" max="8463" width="9.42578125" style="330" customWidth="1"/>
    <col min="8464" max="8464" width="14.140625" style="330" bestFit="1" customWidth="1"/>
    <col min="8465" max="8465" width="11.5703125" style="330" customWidth="1"/>
    <col min="8466" max="8466" width="5.7109375" style="330" customWidth="1"/>
    <col min="8467" max="8467" width="14.140625" style="330" bestFit="1" customWidth="1"/>
    <col min="8468" max="8468" width="9" style="330" customWidth="1"/>
    <col min="8469" max="8469" width="10.140625" style="330" customWidth="1"/>
    <col min="8470" max="8470" width="14.140625" style="330" bestFit="1" customWidth="1"/>
    <col min="8471" max="8471" width="9.42578125" style="330" customWidth="1"/>
    <col min="8472" max="8472" width="5.85546875" style="330" customWidth="1"/>
    <col min="8473" max="8473" width="9.85546875" style="330" customWidth="1"/>
    <col min="8474" max="8474" width="7.42578125" style="330" customWidth="1"/>
    <col min="8475" max="8475" width="9.28515625" style="330" customWidth="1"/>
    <col min="8476" max="8476" width="5.7109375" style="330" customWidth="1"/>
    <col min="8477" max="8705" width="8.7109375" style="330"/>
    <col min="8706" max="8706" width="5.140625" style="330" customWidth="1"/>
    <col min="8707" max="8707" width="20.5703125" style="330" customWidth="1"/>
    <col min="8708" max="8708" width="20.28515625" style="330" customWidth="1"/>
    <col min="8709" max="8709" width="12.140625" style="330" customWidth="1"/>
    <col min="8710" max="8710" width="11.5703125" style="330" customWidth="1"/>
    <col min="8711" max="8711" width="14.140625" style="330" bestFit="1" customWidth="1"/>
    <col min="8712" max="8712" width="11" style="330" customWidth="1"/>
    <col min="8713" max="8713" width="11.28515625" style="330" customWidth="1"/>
    <col min="8714" max="8714" width="14.140625" style="330" bestFit="1" customWidth="1"/>
    <col min="8715" max="8715" width="10.140625" style="330" customWidth="1"/>
    <col min="8716" max="8716" width="8.85546875" style="330" customWidth="1"/>
    <col min="8717" max="8717" width="14.140625" style="330" bestFit="1" customWidth="1"/>
    <col min="8718" max="8719" width="9.42578125" style="330" customWidth="1"/>
    <col min="8720" max="8720" width="14.140625" style="330" bestFit="1" customWidth="1"/>
    <col min="8721" max="8721" width="11.5703125" style="330" customWidth="1"/>
    <col min="8722" max="8722" width="5.7109375" style="330" customWidth="1"/>
    <col min="8723" max="8723" width="14.140625" style="330" bestFit="1" customWidth="1"/>
    <col min="8724" max="8724" width="9" style="330" customWidth="1"/>
    <col min="8725" max="8725" width="10.140625" style="330" customWidth="1"/>
    <col min="8726" max="8726" width="14.140625" style="330" bestFit="1" customWidth="1"/>
    <col min="8727" max="8727" width="9.42578125" style="330" customWidth="1"/>
    <col min="8728" max="8728" width="5.85546875" style="330" customWidth="1"/>
    <col min="8729" max="8729" width="9.85546875" style="330" customWidth="1"/>
    <col min="8730" max="8730" width="7.42578125" style="330" customWidth="1"/>
    <col min="8731" max="8731" width="9.28515625" style="330" customWidth="1"/>
    <col min="8732" max="8732" width="5.7109375" style="330" customWidth="1"/>
    <col min="8733" max="8961" width="8.7109375" style="330"/>
    <col min="8962" max="8962" width="5.140625" style="330" customWidth="1"/>
    <col min="8963" max="8963" width="20.5703125" style="330" customWidth="1"/>
    <col min="8964" max="8964" width="20.28515625" style="330" customWidth="1"/>
    <col min="8965" max="8965" width="12.140625" style="330" customWidth="1"/>
    <col min="8966" max="8966" width="11.5703125" style="330" customWidth="1"/>
    <col min="8967" max="8967" width="14.140625" style="330" bestFit="1" customWidth="1"/>
    <col min="8968" max="8968" width="11" style="330" customWidth="1"/>
    <col min="8969" max="8969" width="11.28515625" style="330" customWidth="1"/>
    <col min="8970" max="8970" width="14.140625" style="330" bestFit="1" customWidth="1"/>
    <col min="8971" max="8971" width="10.140625" style="330" customWidth="1"/>
    <col min="8972" max="8972" width="8.85546875" style="330" customWidth="1"/>
    <col min="8973" max="8973" width="14.140625" style="330" bestFit="1" customWidth="1"/>
    <col min="8974" max="8975" width="9.42578125" style="330" customWidth="1"/>
    <col min="8976" max="8976" width="14.140625" style="330" bestFit="1" customWidth="1"/>
    <col min="8977" max="8977" width="11.5703125" style="330" customWidth="1"/>
    <col min="8978" max="8978" width="5.7109375" style="330" customWidth="1"/>
    <col min="8979" max="8979" width="14.140625" style="330" bestFit="1" customWidth="1"/>
    <col min="8980" max="8980" width="9" style="330" customWidth="1"/>
    <col min="8981" max="8981" width="10.140625" style="330" customWidth="1"/>
    <col min="8982" max="8982" width="14.140625" style="330" bestFit="1" customWidth="1"/>
    <col min="8983" max="8983" width="9.42578125" style="330" customWidth="1"/>
    <col min="8984" max="8984" width="5.85546875" style="330" customWidth="1"/>
    <col min="8985" max="8985" width="9.85546875" style="330" customWidth="1"/>
    <col min="8986" max="8986" width="7.42578125" style="330" customWidth="1"/>
    <col min="8987" max="8987" width="9.28515625" style="330" customWidth="1"/>
    <col min="8988" max="8988" width="5.7109375" style="330" customWidth="1"/>
    <col min="8989" max="9217" width="8.7109375" style="330"/>
    <col min="9218" max="9218" width="5.140625" style="330" customWidth="1"/>
    <col min="9219" max="9219" width="20.5703125" style="330" customWidth="1"/>
    <col min="9220" max="9220" width="20.28515625" style="330" customWidth="1"/>
    <col min="9221" max="9221" width="12.140625" style="330" customWidth="1"/>
    <col min="9222" max="9222" width="11.5703125" style="330" customWidth="1"/>
    <col min="9223" max="9223" width="14.140625" style="330" bestFit="1" customWidth="1"/>
    <col min="9224" max="9224" width="11" style="330" customWidth="1"/>
    <col min="9225" max="9225" width="11.28515625" style="330" customWidth="1"/>
    <col min="9226" max="9226" width="14.140625" style="330" bestFit="1" customWidth="1"/>
    <col min="9227" max="9227" width="10.140625" style="330" customWidth="1"/>
    <col min="9228" max="9228" width="8.85546875" style="330" customWidth="1"/>
    <col min="9229" max="9229" width="14.140625" style="330" bestFit="1" customWidth="1"/>
    <col min="9230" max="9231" width="9.42578125" style="330" customWidth="1"/>
    <col min="9232" max="9232" width="14.140625" style="330" bestFit="1" customWidth="1"/>
    <col min="9233" max="9233" width="11.5703125" style="330" customWidth="1"/>
    <col min="9234" max="9234" width="5.7109375" style="330" customWidth="1"/>
    <col min="9235" max="9235" width="14.140625" style="330" bestFit="1" customWidth="1"/>
    <col min="9236" max="9236" width="9" style="330" customWidth="1"/>
    <col min="9237" max="9237" width="10.140625" style="330" customWidth="1"/>
    <col min="9238" max="9238" width="14.140625" style="330" bestFit="1" customWidth="1"/>
    <col min="9239" max="9239" width="9.42578125" style="330" customWidth="1"/>
    <col min="9240" max="9240" width="5.85546875" style="330" customWidth="1"/>
    <col min="9241" max="9241" width="9.85546875" style="330" customWidth="1"/>
    <col min="9242" max="9242" width="7.42578125" style="330" customWidth="1"/>
    <col min="9243" max="9243" width="9.28515625" style="330" customWidth="1"/>
    <col min="9244" max="9244" width="5.7109375" style="330" customWidth="1"/>
    <col min="9245" max="9473" width="8.7109375" style="330"/>
    <col min="9474" max="9474" width="5.140625" style="330" customWidth="1"/>
    <col min="9475" max="9475" width="20.5703125" style="330" customWidth="1"/>
    <col min="9476" max="9476" width="20.28515625" style="330" customWidth="1"/>
    <col min="9477" max="9477" width="12.140625" style="330" customWidth="1"/>
    <col min="9478" max="9478" width="11.5703125" style="330" customWidth="1"/>
    <col min="9479" max="9479" width="14.140625" style="330" bestFit="1" customWidth="1"/>
    <col min="9480" max="9480" width="11" style="330" customWidth="1"/>
    <col min="9481" max="9481" width="11.28515625" style="330" customWidth="1"/>
    <col min="9482" max="9482" width="14.140625" style="330" bestFit="1" customWidth="1"/>
    <col min="9483" max="9483" width="10.140625" style="330" customWidth="1"/>
    <col min="9484" max="9484" width="8.85546875" style="330" customWidth="1"/>
    <col min="9485" max="9485" width="14.140625" style="330" bestFit="1" customWidth="1"/>
    <col min="9486" max="9487" width="9.42578125" style="330" customWidth="1"/>
    <col min="9488" max="9488" width="14.140625" style="330" bestFit="1" customWidth="1"/>
    <col min="9489" max="9489" width="11.5703125" style="330" customWidth="1"/>
    <col min="9490" max="9490" width="5.7109375" style="330" customWidth="1"/>
    <col min="9491" max="9491" width="14.140625" style="330" bestFit="1" customWidth="1"/>
    <col min="9492" max="9492" width="9" style="330" customWidth="1"/>
    <col min="9493" max="9493" width="10.140625" style="330" customWidth="1"/>
    <col min="9494" max="9494" width="14.140625" style="330" bestFit="1" customWidth="1"/>
    <col min="9495" max="9495" width="9.42578125" style="330" customWidth="1"/>
    <col min="9496" max="9496" width="5.85546875" style="330" customWidth="1"/>
    <col min="9497" max="9497" width="9.85546875" style="330" customWidth="1"/>
    <col min="9498" max="9498" width="7.42578125" style="330" customWidth="1"/>
    <col min="9499" max="9499" width="9.28515625" style="330" customWidth="1"/>
    <col min="9500" max="9500" width="5.7109375" style="330" customWidth="1"/>
    <col min="9501" max="9729" width="8.7109375" style="330"/>
    <col min="9730" max="9730" width="5.140625" style="330" customWidth="1"/>
    <col min="9731" max="9731" width="20.5703125" style="330" customWidth="1"/>
    <col min="9732" max="9732" width="20.28515625" style="330" customWidth="1"/>
    <col min="9733" max="9733" width="12.140625" style="330" customWidth="1"/>
    <col min="9734" max="9734" width="11.5703125" style="330" customWidth="1"/>
    <col min="9735" max="9735" width="14.140625" style="330" bestFit="1" customWidth="1"/>
    <col min="9736" max="9736" width="11" style="330" customWidth="1"/>
    <col min="9737" max="9737" width="11.28515625" style="330" customWidth="1"/>
    <col min="9738" max="9738" width="14.140625" style="330" bestFit="1" customWidth="1"/>
    <col min="9739" max="9739" width="10.140625" style="330" customWidth="1"/>
    <col min="9740" max="9740" width="8.85546875" style="330" customWidth="1"/>
    <col min="9741" max="9741" width="14.140625" style="330" bestFit="1" customWidth="1"/>
    <col min="9742" max="9743" width="9.42578125" style="330" customWidth="1"/>
    <col min="9744" max="9744" width="14.140625" style="330" bestFit="1" customWidth="1"/>
    <col min="9745" max="9745" width="11.5703125" style="330" customWidth="1"/>
    <col min="9746" max="9746" width="5.7109375" style="330" customWidth="1"/>
    <col min="9747" max="9747" width="14.140625" style="330" bestFit="1" customWidth="1"/>
    <col min="9748" max="9748" width="9" style="330" customWidth="1"/>
    <col min="9749" max="9749" width="10.140625" style="330" customWidth="1"/>
    <col min="9750" max="9750" width="14.140625" style="330" bestFit="1" customWidth="1"/>
    <col min="9751" max="9751" width="9.42578125" style="330" customWidth="1"/>
    <col min="9752" max="9752" width="5.85546875" style="330" customWidth="1"/>
    <col min="9753" max="9753" width="9.85546875" style="330" customWidth="1"/>
    <col min="9754" max="9754" width="7.42578125" style="330" customWidth="1"/>
    <col min="9755" max="9755" width="9.28515625" style="330" customWidth="1"/>
    <col min="9756" max="9756" width="5.7109375" style="330" customWidth="1"/>
    <col min="9757" max="9985" width="8.7109375" style="330"/>
    <col min="9986" max="9986" width="5.140625" style="330" customWidth="1"/>
    <col min="9987" max="9987" width="20.5703125" style="330" customWidth="1"/>
    <col min="9988" max="9988" width="20.28515625" style="330" customWidth="1"/>
    <col min="9989" max="9989" width="12.140625" style="330" customWidth="1"/>
    <col min="9990" max="9990" width="11.5703125" style="330" customWidth="1"/>
    <col min="9991" max="9991" width="14.140625" style="330" bestFit="1" customWidth="1"/>
    <col min="9992" max="9992" width="11" style="330" customWidth="1"/>
    <col min="9993" max="9993" width="11.28515625" style="330" customWidth="1"/>
    <col min="9994" max="9994" width="14.140625" style="330" bestFit="1" customWidth="1"/>
    <col min="9995" max="9995" width="10.140625" style="330" customWidth="1"/>
    <col min="9996" max="9996" width="8.85546875" style="330" customWidth="1"/>
    <col min="9997" max="9997" width="14.140625" style="330" bestFit="1" customWidth="1"/>
    <col min="9998" max="9999" width="9.42578125" style="330" customWidth="1"/>
    <col min="10000" max="10000" width="14.140625" style="330" bestFit="1" customWidth="1"/>
    <col min="10001" max="10001" width="11.5703125" style="330" customWidth="1"/>
    <col min="10002" max="10002" width="5.7109375" style="330" customWidth="1"/>
    <col min="10003" max="10003" width="14.140625" style="330" bestFit="1" customWidth="1"/>
    <col min="10004" max="10004" width="9" style="330" customWidth="1"/>
    <col min="10005" max="10005" width="10.140625" style="330" customWidth="1"/>
    <col min="10006" max="10006" width="14.140625" style="330" bestFit="1" customWidth="1"/>
    <col min="10007" max="10007" width="9.42578125" style="330" customWidth="1"/>
    <col min="10008" max="10008" width="5.85546875" style="330" customWidth="1"/>
    <col min="10009" max="10009" width="9.85546875" style="330" customWidth="1"/>
    <col min="10010" max="10010" width="7.42578125" style="330" customWidth="1"/>
    <col min="10011" max="10011" width="9.28515625" style="330" customWidth="1"/>
    <col min="10012" max="10012" width="5.7109375" style="330" customWidth="1"/>
    <col min="10013" max="10241" width="8.7109375" style="330"/>
    <col min="10242" max="10242" width="5.140625" style="330" customWidth="1"/>
    <col min="10243" max="10243" width="20.5703125" style="330" customWidth="1"/>
    <col min="10244" max="10244" width="20.28515625" style="330" customWidth="1"/>
    <col min="10245" max="10245" width="12.140625" style="330" customWidth="1"/>
    <col min="10246" max="10246" width="11.5703125" style="330" customWidth="1"/>
    <col min="10247" max="10247" width="14.140625" style="330" bestFit="1" customWidth="1"/>
    <col min="10248" max="10248" width="11" style="330" customWidth="1"/>
    <col min="10249" max="10249" width="11.28515625" style="330" customWidth="1"/>
    <col min="10250" max="10250" width="14.140625" style="330" bestFit="1" customWidth="1"/>
    <col min="10251" max="10251" width="10.140625" style="330" customWidth="1"/>
    <col min="10252" max="10252" width="8.85546875" style="330" customWidth="1"/>
    <col min="10253" max="10253" width="14.140625" style="330" bestFit="1" customWidth="1"/>
    <col min="10254" max="10255" width="9.42578125" style="330" customWidth="1"/>
    <col min="10256" max="10256" width="14.140625" style="330" bestFit="1" customWidth="1"/>
    <col min="10257" max="10257" width="11.5703125" style="330" customWidth="1"/>
    <col min="10258" max="10258" width="5.7109375" style="330" customWidth="1"/>
    <col min="10259" max="10259" width="14.140625" style="330" bestFit="1" customWidth="1"/>
    <col min="10260" max="10260" width="9" style="330" customWidth="1"/>
    <col min="10261" max="10261" width="10.140625" style="330" customWidth="1"/>
    <col min="10262" max="10262" width="14.140625" style="330" bestFit="1" customWidth="1"/>
    <col min="10263" max="10263" width="9.42578125" style="330" customWidth="1"/>
    <col min="10264" max="10264" width="5.85546875" style="330" customWidth="1"/>
    <col min="10265" max="10265" width="9.85546875" style="330" customWidth="1"/>
    <col min="10266" max="10266" width="7.42578125" style="330" customWidth="1"/>
    <col min="10267" max="10267" width="9.28515625" style="330" customWidth="1"/>
    <col min="10268" max="10268" width="5.7109375" style="330" customWidth="1"/>
    <col min="10269" max="10497" width="8.7109375" style="330"/>
    <col min="10498" max="10498" width="5.140625" style="330" customWidth="1"/>
    <col min="10499" max="10499" width="20.5703125" style="330" customWidth="1"/>
    <col min="10500" max="10500" width="20.28515625" style="330" customWidth="1"/>
    <col min="10501" max="10501" width="12.140625" style="330" customWidth="1"/>
    <col min="10502" max="10502" width="11.5703125" style="330" customWidth="1"/>
    <col min="10503" max="10503" width="14.140625" style="330" bestFit="1" customWidth="1"/>
    <col min="10504" max="10504" width="11" style="330" customWidth="1"/>
    <col min="10505" max="10505" width="11.28515625" style="330" customWidth="1"/>
    <col min="10506" max="10506" width="14.140625" style="330" bestFit="1" customWidth="1"/>
    <col min="10507" max="10507" width="10.140625" style="330" customWidth="1"/>
    <col min="10508" max="10508" width="8.85546875" style="330" customWidth="1"/>
    <col min="10509" max="10509" width="14.140625" style="330" bestFit="1" customWidth="1"/>
    <col min="10510" max="10511" width="9.42578125" style="330" customWidth="1"/>
    <col min="10512" max="10512" width="14.140625" style="330" bestFit="1" customWidth="1"/>
    <col min="10513" max="10513" width="11.5703125" style="330" customWidth="1"/>
    <col min="10514" max="10514" width="5.7109375" style="330" customWidth="1"/>
    <col min="10515" max="10515" width="14.140625" style="330" bestFit="1" customWidth="1"/>
    <col min="10516" max="10516" width="9" style="330" customWidth="1"/>
    <col min="10517" max="10517" width="10.140625" style="330" customWidth="1"/>
    <col min="10518" max="10518" width="14.140625" style="330" bestFit="1" customWidth="1"/>
    <col min="10519" max="10519" width="9.42578125" style="330" customWidth="1"/>
    <col min="10520" max="10520" width="5.85546875" style="330" customWidth="1"/>
    <col min="10521" max="10521" width="9.85546875" style="330" customWidth="1"/>
    <col min="10522" max="10522" width="7.42578125" style="330" customWidth="1"/>
    <col min="10523" max="10523" width="9.28515625" style="330" customWidth="1"/>
    <col min="10524" max="10524" width="5.7109375" style="330" customWidth="1"/>
    <col min="10525" max="10753" width="8.7109375" style="330"/>
    <col min="10754" max="10754" width="5.140625" style="330" customWidth="1"/>
    <col min="10755" max="10755" width="20.5703125" style="330" customWidth="1"/>
    <col min="10756" max="10756" width="20.28515625" style="330" customWidth="1"/>
    <col min="10757" max="10757" width="12.140625" style="330" customWidth="1"/>
    <col min="10758" max="10758" width="11.5703125" style="330" customWidth="1"/>
    <col min="10759" max="10759" width="14.140625" style="330" bestFit="1" customWidth="1"/>
    <col min="10760" max="10760" width="11" style="330" customWidth="1"/>
    <col min="10761" max="10761" width="11.28515625" style="330" customWidth="1"/>
    <col min="10762" max="10762" width="14.140625" style="330" bestFit="1" customWidth="1"/>
    <col min="10763" max="10763" width="10.140625" style="330" customWidth="1"/>
    <col min="10764" max="10764" width="8.85546875" style="330" customWidth="1"/>
    <col min="10765" max="10765" width="14.140625" style="330" bestFit="1" customWidth="1"/>
    <col min="10766" max="10767" width="9.42578125" style="330" customWidth="1"/>
    <col min="10768" max="10768" width="14.140625" style="330" bestFit="1" customWidth="1"/>
    <col min="10769" max="10769" width="11.5703125" style="330" customWidth="1"/>
    <col min="10770" max="10770" width="5.7109375" style="330" customWidth="1"/>
    <col min="10771" max="10771" width="14.140625" style="330" bestFit="1" customWidth="1"/>
    <col min="10772" max="10772" width="9" style="330" customWidth="1"/>
    <col min="10773" max="10773" width="10.140625" style="330" customWidth="1"/>
    <col min="10774" max="10774" width="14.140625" style="330" bestFit="1" customWidth="1"/>
    <col min="10775" max="10775" width="9.42578125" style="330" customWidth="1"/>
    <col min="10776" max="10776" width="5.85546875" style="330" customWidth="1"/>
    <col min="10777" max="10777" width="9.85546875" style="330" customWidth="1"/>
    <col min="10778" max="10778" width="7.42578125" style="330" customWidth="1"/>
    <col min="10779" max="10779" width="9.28515625" style="330" customWidth="1"/>
    <col min="10780" max="10780" width="5.7109375" style="330" customWidth="1"/>
    <col min="10781" max="11009" width="8.7109375" style="330"/>
    <col min="11010" max="11010" width="5.140625" style="330" customWidth="1"/>
    <col min="11011" max="11011" width="20.5703125" style="330" customWidth="1"/>
    <col min="11012" max="11012" width="20.28515625" style="330" customWidth="1"/>
    <col min="11013" max="11013" width="12.140625" style="330" customWidth="1"/>
    <col min="11014" max="11014" width="11.5703125" style="330" customWidth="1"/>
    <col min="11015" max="11015" width="14.140625" style="330" bestFit="1" customWidth="1"/>
    <col min="11016" max="11016" width="11" style="330" customWidth="1"/>
    <col min="11017" max="11017" width="11.28515625" style="330" customWidth="1"/>
    <col min="11018" max="11018" width="14.140625" style="330" bestFit="1" customWidth="1"/>
    <col min="11019" max="11019" width="10.140625" style="330" customWidth="1"/>
    <col min="11020" max="11020" width="8.85546875" style="330" customWidth="1"/>
    <col min="11021" max="11021" width="14.140625" style="330" bestFit="1" customWidth="1"/>
    <col min="11022" max="11023" width="9.42578125" style="330" customWidth="1"/>
    <col min="11024" max="11024" width="14.140625" style="330" bestFit="1" customWidth="1"/>
    <col min="11025" max="11025" width="11.5703125" style="330" customWidth="1"/>
    <col min="11026" max="11026" width="5.7109375" style="330" customWidth="1"/>
    <col min="11027" max="11027" width="14.140625" style="330" bestFit="1" customWidth="1"/>
    <col min="11028" max="11028" width="9" style="330" customWidth="1"/>
    <col min="11029" max="11029" width="10.140625" style="330" customWidth="1"/>
    <col min="11030" max="11030" width="14.140625" style="330" bestFit="1" customWidth="1"/>
    <col min="11031" max="11031" width="9.42578125" style="330" customWidth="1"/>
    <col min="11032" max="11032" width="5.85546875" style="330" customWidth="1"/>
    <col min="11033" max="11033" width="9.85546875" style="330" customWidth="1"/>
    <col min="11034" max="11034" width="7.42578125" style="330" customWidth="1"/>
    <col min="11035" max="11035" width="9.28515625" style="330" customWidth="1"/>
    <col min="11036" max="11036" width="5.7109375" style="330" customWidth="1"/>
    <col min="11037" max="11265" width="8.7109375" style="330"/>
    <col min="11266" max="11266" width="5.140625" style="330" customWidth="1"/>
    <col min="11267" max="11267" width="20.5703125" style="330" customWidth="1"/>
    <col min="11268" max="11268" width="20.28515625" style="330" customWidth="1"/>
    <col min="11269" max="11269" width="12.140625" style="330" customWidth="1"/>
    <col min="11270" max="11270" width="11.5703125" style="330" customWidth="1"/>
    <col min="11271" max="11271" width="14.140625" style="330" bestFit="1" customWidth="1"/>
    <col min="11272" max="11272" width="11" style="330" customWidth="1"/>
    <col min="11273" max="11273" width="11.28515625" style="330" customWidth="1"/>
    <col min="11274" max="11274" width="14.140625" style="330" bestFit="1" customWidth="1"/>
    <col min="11275" max="11275" width="10.140625" style="330" customWidth="1"/>
    <col min="11276" max="11276" width="8.85546875" style="330" customWidth="1"/>
    <col min="11277" max="11277" width="14.140625" style="330" bestFit="1" customWidth="1"/>
    <col min="11278" max="11279" width="9.42578125" style="330" customWidth="1"/>
    <col min="11280" max="11280" width="14.140625" style="330" bestFit="1" customWidth="1"/>
    <col min="11281" max="11281" width="11.5703125" style="330" customWidth="1"/>
    <col min="11282" max="11282" width="5.7109375" style="330" customWidth="1"/>
    <col min="11283" max="11283" width="14.140625" style="330" bestFit="1" customWidth="1"/>
    <col min="11284" max="11284" width="9" style="330" customWidth="1"/>
    <col min="11285" max="11285" width="10.140625" style="330" customWidth="1"/>
    <col min="11286" max="11286" width="14.140625" style="330" bestFit="1" customWidth="1"/>
    <col min="11287" max="11287" width="9.42578125" style="330" customWidth="1"/>
    <col min="11288" max="11288" width="5.85546875" style="330" customWidth="1"/>
    <col min="11289" max="11289" width="9.85546875" style="330" customWidth="1"/>
    <col min="11290" max="11290" width="7.42578125" style="330" customWidth="1"/>
    <col min="11291" max="11291" width="9.28515625" style="330" customWidth="1"/>
    <col min="11292" max="11292" width="5.7109375" style="330" customWidth="1"/>
    <col min="11293" max="11521" width="8.7109375" style="330"/>
    <col min="11522" max="11522" width="5.140625" style="330" customWidth="1"/>
    <col min="11523" max="11523" width="20.5703125" style="330" customWidth="1"/>
    <col min="11524" max="11524" width="20.28515625" style="330" customWidth="1"/>
    <col min="11525" max="11525" width="12.140625" style="330" customWidth="1"/>
    <col min="11526" max="11526" width="11.5703125" style="330" customWidth="1"/>
    <col min="11527" max="11527" width="14.140625" style="330" bestFit="1" customWidth="1"/>
    <col min="11528" max="11528" width="11" style="330" customWidth="1"/>
    <col min="11529" max="11529" width="11.28515625" style="330" customWidth="1"/>
    <col min="11530" max="11530" width="14.140625" style="330" bestFit="1" customWidth="1"/>
    <col min="11531" max="11531" width="10.140625" style="330" customWidth="1"/>
    <col min="11532" max="11532" width="8.85546875" style="330" customWidth="1"/>
    <col min="11533" max="11533" width="14.140625" style="330" bestFit="1" customWidth="1"/>
    <col min="11534" max="11535" width="9.42578125" style="330" customWidth="1"/>
    <col min="11536" max="11536" width="14.140625" style="330" bestFit="1" customWidth="1"/>
    <col min="11537" max="11537" width="11.5703125" style="330" customWidth="1"/>
    <col min="11538" max="11538" width="5.7109375" style="330" customWidth="1"/>
    <col min="11539" max="11539" width="14.140625" style="330" bestFit="1" customWidth="1"/>
    <col min="11540" max="11540" width="9" style="330" customWidth="1"/>
    <col min="11541" max="11541" width="10.140625" style="330" customWidth="1"/>
    <col min="11542" max="11542" width="14.140625" style="330" bestFit="1" customWidth="1"/>
    <col min="11543" max="11543" width="9.42578125" style="330" customWidth="1"/>
    <col min="11544" max="11544" width="5.85546875" style="330" customWidth="1"/>
    <col min="11545" max="11545" width="9.85546875" style="330" customWidth="1"/>
    <col min="11546" max="11546" width="7.42578125" style="330" customWidth="1"/>
    <col min="11547" max="11547" width="9.28515625" style="330" customWidth="1"/>
    <col min="11548" max="11548" width="5.7109375" style="330" customWidth="1"/>
    <col min="11549" max="11777" width="8.7109375" style="330"/>
    <col min="11778" max="11778" width="5.140625" style="330" customWidth="1"/>
    <col min="11779" max="11779" width="20.5703125" style="330" customWidth="1"/>
    <col min="11780" max="11780" width="20.28515625" style="330" customWidth="1"/>
    <col min="11781" max="11781" width="12.140625" style="330" customWidth="1"/>
    <col min="11782" max="11782" width="11.5703125" style="330" customWidth="1"/>
    <col min="11783" max="11783" width="14.140625" style="330" bestFit="1" customWidth="1"/>
    <col min="11784" max="11784" width="11" style="330" customWidth="1"/>
    <col min="11785" max="11785" width="11.28515625" style="330" customWidth="1"/>
    <col min="11786" max="11786" width="14.140625" style="330" bestFit="1" customWidth="1"/>
    <col min="11787" max="11787" width="10.140625" style="330" customWidth="1"/>
    <col min="11788" max="11788" width="8.85546875" style="330" customWidth="1"/>
    <col min="11789" max="11789" width="14.140625" style="330" bestFit="1" customWidth="1"/>
    <col min="11790" max="11791" width="9.42578125" style="330" customWidth="1"/>
    <col min="11792" max="11792" width="14.140625" style="330" bestFit="1" customWidth="1"/>
    <col min="11793" max="11793" width="11.5703125" style="330" customWidth="1"/>
    <col min="11794" max="11794" width="5.7109375" style="330" customWidth="1"/>
    <col min="11795" max="11795" width="14.140625" style="330" bestFit="1" customWidth="1"/>
    <col min="11796" max="11796" width="9" style="330" customWidth="1"/>
    <col min="11797" max="11797" width="10.140625" style="330" customWidth="1"/>
    <col min="11798" max="11798" width="14.140625" style="330" bestFit="1" customWidth="1"/>
    <col min="11799" max="11799" width="9.42578125" style="330" customWidth="1"/>
    <col min="11800" max="11800" width="5.85546875" style="330" customWidth="1"/>
    <col min="11801" max="11801" width="9.85546875" style="330" customWidth="1"/>
    <col min="11802" max="11802" width="7.42578125" style="330" customWidth="1"/>
    <col min="11803" max="11803" width="9.28515625" style="330" customWidth="1"/>
    <col min="11804" max="11804" width="5.7109375" style="330" customWidth="1"/>
    <col min="11805" max="12033" width="8.7109375" style="330"/>
    <col min="12034" max="12034" width="5.140625" style="330" customWidth="1"/>
    <col min="12035" max="12035" width="20.5703125" style="330" customWidth="1"/>
    <col min="12036" max="12036" width="20.28515625" style="330" customWidth="1"/>
    <col min="12037" max="12037" width="12.140625" style="330" customWidth="1"/>
    <col min="12038" max="12038" width="11.5703125" style="330" customWidth="1"/>
    <col min="12039" max="12039" width="14.140625" style="330" bestFit="1" customWidth="1"/>
    <col min="12040" max="12040" width="11" style="330" customWidth="1"/>
    <col min="12041" max="12041" width="11.28515625" style="330" customWidth="1"/>
    <col min="12042" max="12042" width="14.140625" style="330" bestFit="1" customWidth="1"/>
    <col min="12043" max="12043" width="10.140625" style="330" customWidth="1"/>
    <col min="12044" max="12044" width="8.85546875" style="330" customWidth="1"/>
    <col min="12045" max="12045" width="14.140625" style="330" bestFit="1" customWidth="1"/>
    <col min="12046" max="12047" width="9.42578125" style="330" customWidth="1"/>
    <col min="12048" max="12048" width="14.140625" style="330" bestFit="1" customWidth="1"/>
    <col min="12049" max="12049" width="11.5703125" style="330" customWidth="1"/>
    <col min="12050" max="12050" width="5.7109375" style="330" customWidth="1"/>
    <col min="12051" max="12051" width="14.140625" style="330" bestFit="1" customWidth="1"/>
    <col min="12052" max="12052" width="9" style="330" customWidth="1"/>
    <col min="12053" max="12053" width="10.140625" style="330" customWidth="1"/>
    <col min="12054" max="12054" width="14.140625" style="330" bestFit="1" customWidth="1"/>
    <col min="12055" max="12055" width="9.42578125" style="330" customWidth="1"/>
    <col min="12056" max="12056" width="5.85546875" style="330" customWidth="1"/>
    <col min="12057" max="12057" width="9.85546875" style="330" customWidth="1"/>
    <col min="12058" max="12058" width="7.42578125" style="330" customWidth="1"/>
    <col min="12059" max="12059" width="9.28515625" style="330" customWidth="1"/>
    <col min="12060" max="12060" width="5.7109375" style="330" customWidth="1"/>
    <col min="12061" max="12289" width="8.7109375" style="330"/>
    <col min="12290" max="12290" width="5.140625" style="330" customWidth="1"/>
    <col min="12291" max="12291" width="20.5703125" style="330" customWidth="1"/>
    <col min="12292" max="12292" width="20.28515625" style="330" customWidth="1"/>
    <col min="12293" max="12293" width="12.140625" style="330" customWidth="1"/>
    <col min="12294" max="12294" width="11.5703125" style="330" customWidth="1"/>
    <col min="12295" max="12295" width="14.140625" style="330" bestFit="1" customWidth="1"/>
    <col min="12296" max="12296" width="11" style="330" customWidth="1"/>
    <col min="12297" max="12297" width="11.28515625" style="330" customWidth="1"/>
    <col min="12298" max="12298" width="14.140625" style="330" bestFit="1" customWidth="1"/>
    <col min="12299" max="12299" width="10.140625" style="330" customWidth="1"/>
    <col min="12300" max="12300" width="8.85546875" style="330" customWidth="1"/>
    <col min="12301" max="12301" width="14.140625" style="330" bestFit="1" customWidth="1"/>
    <col min="12302" max="12303" width="9.42578125" style="330" customWidth="1"/>
    <col min="12304" max="12304" width="14.140625" style="330" bestFit="1" customWidth="1"/>
    <col min="12305" max="12305" width="11.5703125" style="330" customWidth="1"/>
    <col min="12306" max="12306" width="5.7109375" style="330" customWidth="1"/>
    <col min="12307" max="12307" width="14.140625" style="330" bestFit="1" customWidth="1"/>
    <col min="12308" max="12308" width="9" style="330" customWidth="1"/>
    <col min="12309" max="12309" width="10.140625" style="330" customWidth="1"/>
    <col min="12310" max="12310" width="14.140625" style="330" bestFit="1" customWidth="1"/>
    <col min="12311" max="12311" width="9.42578125" style="330" customWidth="1"/>
    <col min="12312" max="12312" width="5.85546875" style="330" customWidth="1"/>
    <col min="12313" max="12313" width="9.85546875" style="330" customWidth="1"/>
    <col min="12314" max="12314" width="7.42578125" style="330" customWidth="1"/>
    <col min="12315" max="12315" width="9.28515625" style="330" customWidth="1"/>
    <col min="12316" max="12316" width="5.7109375" style="330" customWidth="1"/>
    <col min="12317" max="12545" width="8.7109375" style="330"/>
    <col min="12546" max="12546" width="5.140625" style="330" customWidth="1"/>
    <col min="12547" max="12547" width="20.5703125" style="330" customWidth="1"/>
    <col min="12548" max="12548" width="20.28515625" style="330" customWidth="1"/>
    <col min="12549" max="12549" width="12.140625" style="330" customWidth="1"/>
    <col min="12550" max="12550" width="11.5703125" style="330" customWidth="1"/>
    <col min="12551" max="12551" width="14.140625" style="330" bestFit="1" customWidth="1"/>
    <col min="12552" max="12552" width="11" style="330" customWidth="1"/>
    <col min="12553" max="12553" width="11.28515625" style="330" customWidth="1"/>
    <col min="12554" max="12554" width="14.140625" style="330" bestFit="1" customWidth="1"/>
    <col min="12555" max="12555" width="10.140625" style="330" customWidth="1"/>
    <col min="12556" max="12556" width="8.85546875" style="330" customWidth="1"/>
    <col min="12557" max="12557" width="14.140625" style="330" bestFit="1" customWidth="1"/>
    <col min="12558" max="12559" width="9.42578125" style="330" customWidth="1"/>
    <col min="12560" max="12560" width="14.140625" style="330" bestFit="1" customWidth="1"/>
    <col min="12561" max="12561" width="11.5703125" style="330" customWidth="1"/>
    <col min="12562" max="12562" width="5.7109375" style="330" customWidth="1"/>
    <col min="12563" max="12563" width="14.140625" style="330" bestFit="1" customWidth="1"/>
    <col min="12564" max="12564" width="9" style="330" customWidth="1"/>
    <col min="12565" max="12565" width="10.140625" style="330" customWidth="1"/>
    <col min="12566" max="12566" width="14.140625" style="330" bestFit="1" customWidth="1"/>
    <col min="12567" max="12567" width="9.42578125" style="330" customWidth="1"/>
    <col min="12568" max="12568" width="5.85546875" style="330" customWidth="1"/>
    <col min="12569" max="12569" width="9.85546875" style="330" customWidth="1"/>
    <col min="12570" max="12570" width="7.42578125" style="330" customWidth="1"/>
    <col min="12571" max="12571" width="9.28515625" style="330" customWidth="1"/>
    <col min="12572" max="12572" width="5.7109375" style="330" customWidth="1"/>
    <col min="12573" max="12801" width="8.7109375" style="330"/>
    <col min="12802" max="12802" width="5.140625" style="330" customWidth="1"/>
    <col min="12803" max="12803" width="20.5703125" style="330" customWidth="1"/>
    <col min="12804" max="12804" width="20.28515625" style="330" customWidth="1"/>
    <col min="12805" max="12805" width="12.140625" style="330" customWidth="1"/>
    <col min="12806" max="12806" width="11.5703125" style="330" customWidth="1"/>
    <col min="12807" max="12807" width="14.140625" style="330" bestFit="1" customWidth="1"/>
    <col min="12808" max="12808" width="11" style="330" customWidth="1"/>
    <col min="12809" max="12809" width="11.28515625" style="330" customWidth="1"/>
    <col min="12810" max="12810" width="14.140625" style="330" bestFit="1" customWidth="1"/>
    <col min="12811" max="12811" width="10.140625" style="330" customWidth="1"/>
    <col min="12812" max="12812" width="8.85546875" style="330" customWidth="1"/>
    <col min="12813" max="12813" width="14.140625" style="330" bestFit="1" customWidth="1"/>
    <col min="12814" max="12815" width="9.42578125" style="330" customWidth="1"/>
    <col min="12816" max="12816" width="14.140625" style="330" bestFit="1" customWidth="1"/>
    <col min="12817" max="12817" width="11.5703125" style="330" customWidth="1"/>
    <col min="12818" max="12818" width="5.7109375" style="330" customWidth="1"/>
    <col min="12819" max="12819" width="14.140625" style="330" bestFit="1" customWidth="1"/>
    <col min="12820" max="12820" width="9" style="330" customWidth="1"/>
    <col min="12821" max="12821" width="10.140625" style="330" customWidth="1"/>
    <col min="12822" max="12822" width="14.140625" style="330" bestFit="1" customWidth="1"/>
    <col min="12823" max="12823" width="9.42578125" style="330" customWidth="1"/>
    <col min="12824" max="12824" width="5.85546875" style="330" customWidth="1"/>
    <col min="12825" max="12825" width="9.85546875" style="330" customWidth="1"/>
    <col min="12826" max="12826" width="7.42578125" style="330" customWidth="1"/>
    <col min="12827" max="12827" width="9.28515625" style="330" customWidth="1"/>
    <col min="12828" max="12828" width="5.7109375" style="330" customWidth="1"/>
    <col min="12829" max="13057" width="8.7109375" style="330"/>
    <col min="13058" max="13058" width="5.140625" style="330" customWidth="1"/>
    <col min="13059" max="13059" width="20.5703125" style="330" customWidth="1"/>
    <col min="13060" max="13060" width="20.28515625" style="330" customWidth="1"/>
    <col min="13061" max="13061" width="12.140625" style="330" customWidth="1"/>
    <col min="13062" max="13062" width="11.5703125" style="330" customWidth="1"/>
    <col min="13063" max="13063" width="14.140625" style="330" bestFit="1" customWidth="1"/>
    <col min="13064" max="13064" width="11" style="330" customWidth="1"/>
    <col min="13065" max="13065" width="11.28515625" style="330" customWidth="1"/>
    <col min="13066" max="13066" width="14.140625" style="330" bestFit="1" customWidth="1"/>
    <col min="13067" max="13067" width="10.140625" style="330" customWidth="1"/>
    <col min="13068" max="13068" width="8.85546875" style="330" customWidth="1"/>
    <col min="13069" max="13069" width="14.140625" style="330" bestFit="1" customWidth="1"/>
    <col min="13070" max="13071" width="9.42578125" style="330" customWidth="1"/>
    <col min="13072" max="13072" width="14.140625" style="330" bestFit="1" customWidth="1"/>
    <col min="13073" max="13073" width="11.5703125" style="330" customWidth="1"/>
    <col min="13074" max="13074" width="5.7109375" style="330" customWidth="1"/>
    <col min="13075" max="13075" width="14.140625" style="330" bestFit="1" customWidth="1"/>
    <col min="13076" max="13076" width="9" style="330" customWidth="1"/>
    <col min="13077" max="13077" width="10.140625" style="330" customWidth="1"/>
    <col min="13078" max="13078" width="14.140625" style="330" bestFit="1" customWidth="1"/>
    <col min="13079" max="13079" width="9.42578125" style="330" customWidth="1"/>
    <col min="13080" max="13080" width="5.85546875" style="330" customWidth="1"/>
    <col min="13081" max="13081" width="9.85546875" style="330" customWidth="1"/>
    <col min="13082" max="13082" width="7.42578125" style="330" customWidth="1"/>
    <col min="13083" max="13083" width="9.28515625" style="330" customWidth="1"/>
    <col min="13084" max="13084" width="5.7109375" style="330" customWidth="1"/>
    <col min="13085" max="13313" width="8.7109375" style="330"/>
    <col min="13314" max="13314" width="5.140625" style="330" customWidth="1"/>
    <col min="13315" max="13315" width="20.5703125" style="330" customWidth="1"/>
    <col min="13316" max="13316" width="20.28515625" style="330" customWidth="1"/>
    <col min="13317" max="13317" width="12.140625" style="330" customWidth="1"/>
    <col min="13318" max="13318" width="11.5703125" style="330" customWidth="1"/>
    <col min="13319" max="13319" width="14.140625" style="330" bestFit="1" customWidth="1"/>
    <col min="13320" max="13320" width="11" style="330" customWidth="1"/>
    <col min="13321" max="13321" width="11.28515625" style="330" customWidth="1"/>
    <col min="13322" max="13322" width="14.140625" style="330" bestFit="1" customWidth="1"/>
    <col min="13323" max="13323" width="10.140625" style="330" customWidth="1"/>
    <col min="13324" max="13324" width="8.85546875" style="330" customWidth="1"/>
    <col min="13325" max="13325" width="14.140625" style="330" bestFit="1" customWidth="1"/>
    <col min="13326" max="13327" width="9.42578125" style="330" customWidth="1"/>
    <col min="13328" max="13328" width="14.140625" style="330" bestFit="1" customWidth="1"/>
    <col min="13329" max="13329" width="11.5703125" style="330" customWidth="1"/>
    <col min="13330" max="13330" width="5.7109375" style="330" customWidth="1"/>
    <col min="13331" max="13331" width="14.140625" style="330" bestFit="1" customWidth="1"/>
    <col min="13332" max="13332" width="9" style="330" customWidth="1"/>
    <col min="13333" max="13333" width="10.140625" style="330" customWidth="1"/>
    <col min="13334" max="13334" width="14.140625" style="330" bestFit="1" customWidth="1"/>
    <col min="13335" max="13335" width="9.42578125" style="330" customWidth="1"/>
    <col min="13336" max="13336" width="5.85546875" style="330" customWidth="1"/>
    <col min="13337" max="13337" width="9.85546875" style="330" customWidth="1"/>
    <col min="13338" max="13338" width="7.42578125" style="330" customWidth="1"/>
    <col min="13339" max="13339" width="9.28515625" style="330" customWidth="1"/>
    <col min="13340" max="13340" width="5.7109375" style="330" customWidth="1"/>
    <col min="13341" max="13569" width="8.7109375" style="330"/>
    <col min="13570" max="13570" width="5.140625" style="330" customWidth="1"/>
    <col min="13571" max="13571" width="20.5703125" style="330" customWidth="1"/>
    <col min="13572" max="13572" width="20.28515625" style="330" customWidth="1"/>
    <col min="13573" max="13573" width="12.140625" style="330" customWidth="1"/>
    <col min="13574" max="13574" width="11.5703125" style="330" customWidth="1"/>
    <col min="13575" max="13575" width="14.140625" style="330" bestFit="1" customWidth="1"/>
    <col min="13576" max="13576" width="11" style="330" customWidth="1"/>
    <col min="13577" max="13577" width="11.28515625" style="330" customWidth="1"/>
    <col min="13578" max="13578" width="14.140625" style="330" bestFit="1" customWidth="1"/>
    <col min="13579" max="13579" width="10.140625" style="330" customWidth="1"/>
    <col min="13580" max="13580" width="8.85546875" style="330" customWidth="1"/>
    <col min="13581" max="13581" width="14.140625" style="330" bestFit="1" customWidth="1"/>
    <col min="13582" max="13583" width="9.42578125" style="330" customWidth="1"/>
    <col min="13584" max="13584" width="14.140625" style="330" bestFit="1" customWidth="1"/>
    <col min="13585" max="13585" width="11.5703125" style="330" customWidth="1"/>
    <col min="13586" max="13586" width="5.7109375" style="330" customWidth="1"/>
    <col min="13587" max="13587" width="14.140625" style="330" bestFit="1" customWidth="1"/>
    <col min="13588" max="13588" width="9" style="330" customWidth="1"/>
    <col min="13589" max="13589" width="10.140625" style="330" customWidth="1"/>
    <col min="13590" max="13590" width="14.140625" style="330" bestFit="1" customWidth="1"/>
    <col min="13591" max="13591" width="9.42578125" style="330" customWidth="1"/>
    <col min="13592" max="13592" width="5.85546875" style="330" customWidth="1"/>
    <col min="13593" max="13593" width="9.85546875" style="330" customWidth="1"/>
    <col min="13594" max="13594" width="7.42578125" style="330" customWidth="1"/>
    <col min="13595" max="13595" width="9.28515625" style="330" customWidth="1"/>
    <col min="13596" max="13596" width="5.7109375" style="330" customWidth="1"/>
    <col min="13597" max="13825" width="8.7109375" style="330"/>
    <col min="13826" max="13826" width="5.140625" style="330" customWidth="1"/>
    <col min="13827" max="13827" width="20.5703125" style="330" customWidth="1"/>
    <col min="13828" max="13828" width="20.28515625" style="330" customWidth="1"/>
    <col min="13829" max="13829" width="12.140625" style="330" customWidth="1"/>
    <col min="13830" max="13830" width="11.5703125" style="330" customWidth="1"/>
    <col min="13831" max="13831" width="14.140625" style="330" bestFit="1" customWidth="1"/>
    <col min="13832" max="13832" width="11" style="330" customWidth="1"/>
    <col min="13833" max="13833" width="11.28515625" style="330" customWidth="1"/>
    <col min="13834" max="13834" width="14.140625" style="330" bestFit="1" customWidth="1"/>
    <col min="13835" max="13835" width="10.140625" style="330" customWidth="1"/>
    <col min="13836" max="13836" width="8.85546875" style="330" customWidth="1"/>
    <col min="13837" max="13837" width="14.140625" style="330" bestFit="1" customWidth="1"/>
    <col min="13838" max="13839" width="9.42578125" style="330" customWidth="1"/>
    <col min="13840" max="13840" width="14.140625" style="330" bestFit="1" customWidth="1"/>
    <col min="13841" max="13841" width="11.5703125" style="330" customWidth="1"/>
    <col min="13842" max="13842" width="5.7109375" style="330" customWidth="1"/>
    <col min="13843" max="13843" width="14.140625" style="330" bestFit="1" customWidth="1"/>
    <col min="13844" max="13844" width="9" style="330" customWidth="1"/>
    <col min="13845" max="13845" width="10.140625" style="330" customWidth="1"/>
    <col min="13846" max="13846" width="14.140625" style="330" bestFit="1" customWidth="1"/>
    <col min="13847" max="13847" width="9.42578125" style="330" customWidth="1"/>
    <col min="13848" max="13848" width="5.85546875" style="330" customWidth="1"/>
    <col min="13849" max="13849" width="9.85546875" style="330" customWidth="1"/>
    <col min="13850" max="13850" width="7.42578125" style="330" customWidth="1"/>
    <col min="13851" max="13851" width="9.28515625" style="330" customWidth="1"/>
    <col min="13852" max="13852" width="5.7109375" style="330" customWidth="1"/>
    <col min="13853" max="14081" width="8.7109375" style="330"/>
    <col min="14082" max="14082" width="5.140625" style="330" customWidth="1"/>
    <col min="14083" max="14083" width="20.5703125" style="330" customWidth="1"/>
    <col min="14084" max="14084" width="20.28515625" style="330" customWidth="1"/>
    <col min="14085" max="14085" width="12.140625" style="330" customWidth="1"/>
    <col min="14086" max="14086" width="11.5703125" style="330" customWidth="1"/>
    <col min="14087" max="14087" width="14.140625" style="330" bestFit="1" customWidth="1"/>
    <col min="14088" max="14088" width="11" style="330" customWidth="1"/>
    <col min="14089" max="14089" width="11.28515625" style="330" customWidth="1"/>
    <col min="14090" max="14090" width="14.140625" style="330" bestFit="1" customWidth="1"/>
    <col min="14091" max="14091" width="10.140625" style="330" customWidth="1"/>
    <col min="14092" max="14092" width="8.85546875" style="330" customWidth="1"/>
    <col min="14093" max="14093" width="14.140625" style="330" bestFit="1" customWidth="1"/>
    <col min="14094" max="14095" width="9.42578125" style="330" customWidth="1"/>
    <col min="14096" max="14096" width="14.140625" style="330" bestFit="1" customWidth="1"/>
    <col min="14097" max="14097" width="11.5703125" style="330" customWidth="1"/>
    <col min="14098" max="14098" width="5.7109375" style="330" customWidth="1"/>
    <col min="14099" max="14099" width="14.140625" style="330" bestFit="1" customWidth="1"/>
    <col min="14100" max="14100" width="9" style="330" customWidth="1"/>
    <col min="14101" max="14101" width="10.140625" style="330" customWidth="1"/>
    <col min="14102" max="14102" width="14.140625" style="330" bestFit="1" customWidth="1"/>
    <col min="14103" max="14103" width="9.42578125" style="330" customWidth="1"/>
    <col min="14104" max="14104" width="5.85546875" style="330" customWidth="1"/>
    <col min="14105" max="14105" width="9.85546875" style="330" customWidth="1"/>
    <col min="14106" max="14106" width="7.42578125" style="330" customWidth="1"/>
    <col min="14107" max="14107" width="9.28515625" style="330" customWidth="1"/>
    <col min="14108" max="14108" width="5.7109375" style="330" customWidth="1"/>
    <col min="14109" max="14337" width="8.7109375" style="330"/>
    <col min="14338" max="14338" width="5.140625" style="330" customWidth="1"/>
    <col min="14339" max="14339" width="20.5703125" style="330" customWidth="1"/>
    <col min="14340" max="14340" width="20.28515625" style="330" customWidth="1"/>
    <col min="14341" max="14341" width="12.140625" style="330" customWidth="1"/>
    <col min="14342" max="14342" width="11.5703125" style="330" customWidth="1"/>
    <col min="14343" max="14343" width="14.140625" style="330" bestFit="1" customWidth="1"/>
    <col min="14344" max="14344" width="11" style="330" customWidth="1"/>
    <col min="14345" max="14345" width="11.28515625" style="330" customWidth="1"/>
    <col min="14346" max="14346" width="14.140625" style="330" bestFit="1" customWidth="1"/>
    <col min="14347" max="14347" width="10.140625" style="330" customWidth="1"/>
    <col min="14348" max="14348" width="8.85546875" style="330" customWidth="1"/>
    <col min="14349" max="14349" width="14.140625" style="330" bestFit="1" customWidth="1"/>
    <col min="14350" max="14351" width="9.42578125" style="330" customWidth="1"/>
    <col min="14352" max="14352" width="14.140625" style="330" bestFit="1" customWidth="1"/>
    <col min="14353" max="14353" width="11.5703125" style="330" customWidth="1"/>
    <col min="14354" max="14354" width="5.7109375" style="330" customWidth="1"/>
    <col min="14355" max="14355" width="14.140625" style="330" bestFit="1" customWidth="1"/>
    <col min="14356" max="14356" width="9" style="330" customWidth="1"/>
    <col min="14357" max="14357" width="10.140625" style="330" customWidth="1"/>
    <col min="14358" max="14358" width="14.140625" style="330" bestFit="1" customWidth="1"/>
    <col min="14359" max="14359" width="9.42578125" style="330" customWidth="1"/>
    <col min="14360" max="14360" width="5.85546875" style="330" customWidth="1"/>
    <col min="14361" max="14361" width="9.85546875" style="330" customWidth="1"/>
    <col min="14362" max="14362" width="7.42578125" style="330" customWidth="1"/>
    <col min="14363" max="14363" width="9.28515625" style="330" customWidth="1"/>
    <col min="14364" max="14364" width="5.7109375" style="330" customWidth="1"/>
    <col min="14365" max="14593" width="8.7109375" style="330"/>
    <col min="14594" max="14594" width="5.140625" style="330" customWidth="1"/>
    <col min="14595" max="14595" width="20.5703125" style="330" customWidth="1"/>
    <col min="14596" max="14596" width="20.28515625" style="330" customWidth="1"/>
    <col min="14597" max="14597" width="12.140625" style="330" customWidth="1"/>
    <col min="14598" max="14598" width="11.5703125" style="330" customWidth="1"/>
    <col min="14599" max="14599" width="14.140625" style="330" bestFit="1" customWidth="1"/>
    <col min="14600" max="14600" width="11" style="330" customWidth="1"/>
    <col min="14601" max="14601" width="11.28515625" style="330" customWidth="1"/>
    <col min="14602" max="14602" width="14.140625" style="330" bestFit="1" customWidth="1"/>
    <col min="14603" max="14603" width="10.140625" style="330" customWidth="1"/>
    <col min="14604" max="14604" width="8.85546875" style="330" customWidth="1"/>
    <col min="14605" max="14605" width="14.140625" style="330" bestFit="1" customWidth="1"/>
    <col min="14606" max="14607" width="9.42578125" style="330" customWidth="1"/>
    <col min="14608" max="14608" width="14.140625" style="330" bestFit="1" customWidth="1"/>
    <col min="14609" max="14609" width="11.5703125" style="330" customWidth="1"/>
    <col min="14610" max="14610" width="5.7109375" style="330" customWidth="1"/>
    <col min="14611" max="14611" width="14.140625" style="330" bestFit="1" customWidth="1"/>
    <col min="14612" max="14612" width="9" style="330" customWidth="1"/>
    <col min="14613" max="14613" width="10.140625" style="330" customWidth="1"/>
    <col min="14614" max="14614" width="14.140625" style="330" bestFit="1" customWidth="1"/>
    <col min="14615" max="14615" width="9.42578125" style="330" customWidth="1"/>
    <col min="14616" max="14616" width="5.85546875" style="330" customWidth="1"/>
    <col min="14617" max="14617" width="9.85546875" style="330" customWidth="1"/>
    <col min="14618" max="14618" width="7.42578125" style="330" customWidth="1"/>
    <col min="14619" max="14619" width="9.28515625" style="330" customWidth="1"/>
    <col min="14620" max="14620" width="5.7109375" style="330" customWidth="1"/>
    <col min="14621" max="14849" width="8.7109375" style="330"/>
    <col min="14850" max="14850" width="5.140625" style="330" customWidth="1"/>
    <col min="14851" max="14851" width="20.5703125" style="330" customWidth="1"/>
    <col min="14852" max="14852" width="20.28515625" style="330" customWidth="1"/>
    <col min="14853" max="14853" width="12.140625" style="330" customWidth="1"/>
    <col min="14854" max="14854" width="11.5703125" style="330" customWidth="1"/>
    <col min="14855" max="14855" width="14.140625" style="330" bestFit="1" customWidth="1"/>
    <col min="14856" max="14856" width="11" style="330" customWidth="1"/>
    <col min="14857" max="14857" width="11.28515625" style="330" customWidth="1"/>
    <col min="14858" max="14858" width="14.140625" style="330" bestFit="1" customWidth="1"/>
    <col min="14859" max="14859" width="10.140625" style="330" customWidth="1"/>
    <col min="14860" max="14860" width="8.85546875" style="330" customWidth="1"/>
    <col min="14861" max="14861" width="14.140625" style="330" bestFit="1" customWidth="1"/>
    <col min="14862" max="14863" width="9.42578125" style="330" customWidth="1"/>
    <col min="14864" max="14864" width="14.140625" style="330" bestFit="1" customWidth="1"/>
    <col min="14865" max="14865" width="11.5703125" style="330" customWidth="1"/>
    <col min="14866" max="14866" width="5.7109375" style="330" customWidth="1"/>
    <col min="14867" max="14867" width="14.140625" style="330" bestFit="1" customWidth="1"/>
    <col min="14868" max="14868" width="9" style="330" customWidth="1"/>
    <col min="14869" max="14869" width="10.140625" style="330" customWidth="1"/>
    <col min="14870" max="14870" width="14.140625" style="330" bestFit="1" customWidth="1"/>
    <col min="14871" max="14871" width="9.42578125" style="330" customWidth="1"/>
    <col min="14872" max="14872" width="5.85546875" style="330" customWidth="1"/>
    <col min="14873" max="14873" width="9.85546875" style="330" customWidth="1"/>
    <col min="14874" max="14874" width="7.42578125" style="330" customWidth="1"/>
    <col min="14875" max="14875" width="9.28515625" style="330" customWidth="1"/>
    <col min="14876" max="14876" width="5.7109375" style="330" customWidth="1"/>
    <col min="14877" max="15105" width="8.7109375" style="330"/>
    <col min="15106" max="15106" width="5.140625" style="330" customWidth="1"/>
    <col min="15107" max="15107" width="20.5703125" style="330" customWidth="1"/>
    <col min="15108" max="15108" width="20.28515625" style="330" customWidth="1"/>
    <col min="15109" max="15109" width="12.140625" style="330" customWidth="1"/>
    <col min="15110" max="15110" width="11.5703125" style="330" customWidth="1"/>
    <col min="15111" max="15111" width="14.140625" style="330" bestFit="1" customWidth="1"/>
    <col min="15112" max="15112" width="11" style="330" customWidth="1"/>
    <col min="15113" max="15113" width="11.28515625" style="330" customWidth="1"/>
    <col min="15114" max="15114" width="14.140625" style="330" bestFit="1" customWidth="1"/>
    <col min="15115" max="15115" width="10.140625" style="330" customWidth="1"/>
    <col min="15116" max="15116" width="8.85546875" style="330" customWidth="1"/>
    <col min="15117" max="15117" width="14.140625" style="330" bestFit="1" customWidth="1"/>
    <col min="15118" max="15119" width="9.42578125" style="330" customWidth="1"/>
    <col min="15120" max="15120" width="14.140625" style="330" bestFit="1" customWidth="1"/>
    <col min="15121" max="15121" width="11.5703125" style="330" customWidth="1"/>
    <col min="15122" max="15122" width="5.7109375" style="330" customWidth="1"/>
    <col min="15123" max="15123" width="14.140625" style="330" bestFit="1" customWidth="1"/>
    <col min="15124" max="15124" width="9" style="330" customWidth="1"/>
    <col min="15125" max="15125" width="10.140625" style="330" customWidth="1"/>
    <col min="15126" max="15126" width="14.140625" style="330" bestFit="1" customWidth="1"/>
    <col min="15127" max="15127" width="9.42578125" style="330" customWidth="1"/>
    <col min="15128" max="15128" width="5.85546875" style="330" customWidth="1"/>
    <col min="15129" max="15129" width="9.85546875" style="330" customWidth="1"/>
    <col min="15130" max="15130" width="7.42578125" style="330" customWidth="1"/>
    <col min="15131" max="15131" width="9.28515625" style="330" customWidth="1"/>
    <col min="15132" max="15132" width="5.7109375" style="330" customWidth="1"/>
    <col min="15133" max="15361" width="8.7109375" style="330"/>
    <col min="15362" max="15362" width="5.140625" style="330" customWidth="1"/>
    <col min="15363" max="15363" width="20.5703125" style="330" customWidth="1"/>
    <col min="15364" max="15364" width="20.28515625" style="330" customWidth="1"/>
    <col min="15365" max="15365" width="12.140625" style="330" customWidth="1"/>
    <col min="15366" max="15366" width="11.5703125" style="330" customWidth="1"/>
    <col min="15367" max="15367" width="14.140625" style="330" bestFit="1" customWidth="1"/>
    <col min="15368" max="15368" width="11" style="330" customWidth="1"/>
    <col min="15369" max="15369" width="11.28515625" style="330" customWidth="1"/>
    <col min="15370" max="15370" width="14.140625" style="330" bestFit="1" customWidth="1"/>
    <col min="15371" max="15371" width="10.140625" style="330" customWidth="1"/>
    <col min="15372" max="15372" width="8.85546875" style="330" customWidth="1"/>
    <col min="15373" max="15373" width="14.140625" style="330" bestFit="1" customWidth="1"/>
    <col min="15374" max="15375" width="9.42578125" style="330" customWidth="1"/>
    <col min="15376" max="15376" width="14.140625" style="330" bestFit="1" customWidth="1"/>
    <col min="15377" max="15377" width="11.5703125" style="330" customWidth="1"/>
    <col min="15378" max="15378" width="5.7109375" style="330" customWidth="1"/>
    <col min="15379" max="15379" width="14.140625" style="330" bestFit="1" customWidth="1"/>
    <col min="15380" max="15380" width="9" style="330" customWidth="1"/>
    <col min="15381" max="15381" width="10.140625" style="330" customWidth="1"/>
    <col min="15382" max="15382" width="14.140625" style="330" bestFit="1" customWidth="1"/>
    <col min="15383" max="15383" width="9.42578125" style="330" customWidth="1"/>
    <col min="15384" max="15384" width="5.85546875" style="330" customWidth="1"/>
    <col min="15385" max="15385" width="9.85546875" style="330" customWidth="1"/>
    <col min="15386" max="15386" width="7.42578125" style="330" customWidth="1"/>
    <col min="15387" max="15387" width="9.28515625" style="330" customWidth="1"/>
    <col min="15388" max="15388" width="5.7109375" style="330" customWidth="1"/>
    <col min="15389" max="15617" width="8.7109375" style="330"/>
    <col min="15618" max="15618" width="5.140625" style="330" customWidth="1"/>
    <col min="15619" max="15619" width="20.5703125" style="330" customWidth="1"/>
    <col min="15620" max="15620" width="20.28515625" style="330" customWidth="1"/>
    <col min="15621" max="15621" width="12.140625" style="330" customWidth="1"/>
    <col min="15622" max="15622" width="11.5703125" style="330" customWidth="1"/>
    <col min="15623" max="15623" width="14.140625" style="330" bestFit="1" customWidth="1"/>
    <col min="15624" max="15624" width="11" style="330" customWidth="1"/>
    <col min="15625" max="15625" width="11.28515625" style="330" customWidth="1"/>
    <col min="15626" max="15626" width="14.140625" style="330" bestFit="1" customWidth="1"/>
    <col min="15627" max="15627" width="10.140625" style="330" customWidth="1"/>
    <col min="15628" max="15628" width="8.85546875" style="330" customWidth="1"/>
    <col min="15629" max="15629" width="14.140625" style="330" bestFit="1" customWidth="1"/>
    <col min="15630" max="15631" width="9.42578125" style="330" customWidth="1"/>
    <col min="15632" max="15632" width="14.140625" style="330" bestFit="1" customWidth="1"/>
    <col min="15633" max="15633" width="11.5703125" style="330" customWidth="1"/>
    <col min="15634" max="15634" width="5.7109375" style="330" customWidth="1"/>
    <col min="15635" max="15635" width="14.140625" style="330" bestFit="1" customWidth="1"/>
    <col min="15636" max="15636" width="9" style="330" customWidth="1"/>
    <col min="15637" max="15637" width="10.140625" style="330" customWidth="1"/>
    <col min="15638" max="15638" width="14.140625" style="330" bestFit="1" customWidth="1"/>
    <col min="15639" max="15639" width="9.42578125" style="330" customWidth="1"/>
    <col min="15640" max="15640" width="5.85546875" style="330" customWidth="1"/>
    <col min="15641" max="15641" width="9.85546875" style="330" customWidth="1"/>
    <col min="15642" max="15642" width="7.42578125" style="330" customWidth="1"/>
    <col min="15643" max="15643" width="9.28515625" style="330" customWidth="1"/>
    <col min="15644" max="15644" width="5.7109375" style="330" customWidth="1"/>
    <col min="15645" max="15873" width="8.7109375" style="330"/>
    <col min="15874" max="15874" width="5.140625" style="330" customWidth="1"/>
    <col min="15875" max="15875" width="20.5703125" style="330" customWidth="1"/>
    <col min="15876" max="15876" width="20.28515625" style="330" customWidth="1"/>
    <col min="15877" max="15877" width="12.140625" style="330" customWidth="1"/>
    <col min="15878" max="15878" width="11.5703125" style="330" customWidth="1"/>
    <col min="15879" max="15879" width="14.140625" style="330" bestFit="1" customWidth="1"/>
    <col min="15880" max="15880" width="11" style="330" customWidth="1"/>
    <col min="15881" max="15881" width="11.28515625" style="330" customWidth="1"/>
    <col min="15882" max="15882" width="14.140625" style="330" bestFit="1" customWidth="1"/>
    <col min="15883" max="15883" width="10.140625" style="330" customWidth="1"/>
    <col min="15884" max="15884" width="8.85546875" style="330" customWidth="1"/>
    <col min="15885" max="15885" width="14.140625" style="330" bestFit="1" customWidth="1"/>
    <col min="15886" max="15887" width="9.42578125" style="330" customWidth="1"/>
    <col min="15888" max="15888" width="14.140625" style="330" bestFit="1" customWidth="1"/>
    <col min="15889" max="15889" width="11.5703125" style="330" customWidth="1"/>
    <col min="15890" max="15890" width="5.7109375" style="330" customWidth="1"/>
    <col min="15891" max="15891" width="14.140625" style="330" bestFit="1" customWidth="1"/>
    <col min="15892" max="15892" width="9" style="330" customWidth="1"/>
    <col min="15893" max="15893" width="10.140625" style="330" customWidth="1"/>
    <col min="15894" max="15894" width="14.140625" style="330" bestFit="1" customWidth="1"/>
    <col min="15895" max="15895" width="9.42578125" style="330" customWidth="1"/>
    <col min="15896" max="15896" width="5.85546875" style="330" customWidth="1"/>
    <col min="15897" max="15897" width="9.85546875" style="330" customWidth="1"/>
    <col min="15898" max="15898" width="7.42578125" style="330" customWidth="1"/>
    <col min="15899" max="15899" width="9.28515625" style="330" customWidth="1"/>
    <col min="15900" max="15900" width="5.7109375" style="330" customWidth="1"/>
    <col min="15901" max="16129" width="8.7109375" style="330"/>
    <col min="16130" max="16130" width="5.140625" style="330" customWidth="1"/>
    <col min="16131" max="16131" width="20.5703125" style="330" customWidth="1"/>
    <col min="16132" max="16132" width="20.28515625" style="330" customWidth="1"/>
    <col min="16133" max="16133" width="12.140625" style="330" customWidth="1"/>
    <col min="16134" max="16134" width="11.5703125" style="330" customWidth="1"/>
    <col min="16135" max="16135" width="14.140625" style="330" bestFit="1" customWidth="1"/>
    <col min="16136" max="16136" width="11" style="330" customWidth="1"/>
    <col min="16137" max="16137" width="11.28515625" style="330" customWidth="1"/>
    <col min="16138" max="16138" width="14.140625" style="330" bestFit="1" customWidth="1"/>
    <col min="16139" max="16139" width="10.140625" style="330" customWidth="1"/>
    <col min="16140" max="16140" width="8.85546875" style="330" customWidth="1"/>
    <col min="16141" max="16141" width="14.140625" style="330" bestFit="1" customWidth="1"/>
    <col min="16142" max="16143" width="9.42578125" style="330" customWidth="1"/>
    <col min="16144" max="16144" width="14.140625" style="330" bestFit="1" customWidth="1"/>
    <col min="16145" max="16145" width="11.5703125" style="330" customWidth="1"/>
    <col min="16146" max="16146" width="5.7109375" style="330" customWidth="1"/>
    <col min="16147" max="16147" width="14.140625" style="330" bestFit="1" customWidth="1"/>
    <col min="16148" max="16148" width="9" style="330" customWidth="1"/>
    <col min="16149" max="16149" width="10.140625" style="330" customWidth="1"/>
    <col min="16150" max="16150" width="14.140625" style="330" bestFit="1" customWidth="1"/>
    <col min="16151" max="16151" width="9.42578125" style="330" customWidth="1"/>
    <col min="16152" max="16152" width="5.85546875" style="330" customWidth="1"/>
    <col min="16153" max="16153" width="9.85546875" style="330" customWidth="1"/>
    <col min="16154" max="16154" width="7.42578125" style="330" customWidth="1"/>
    <col min="16155" max="16155" width="9.28515625" style="330" customWidth="1"/>
    <col min="16156" max="16156" width="5.7109375" style="330" customWidth="1"/>
    <col min="16157" max="16384" width="8.7109375" style="330"/>
  </cols>
  <sheetData>
    <row r="1" spans="1:28" ht="15.75" x14ac:dyDescent="0.2">
      <c r="A1" s="289" t="s">
        <v>1143</v>
      </c>
      <c r="B1" s="69"/>
      <c r="C1" s="69"/>
    </row>
    <row r="2" spans="1:28" x14ac:dyDescent="0.2">
      <c r="A2" s="549"/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550"/>
      <c r="S2" s="550"/>
      <c r="T2" s="550"/>
      <c r="U2" s="550"/>
      <c r="V2" s="550"/>
      <c r="W2" s="550"/>
      <c r="X2" s="550"/>
      <c r="Y2" s="550"/>
      <c r="Z2" s="550"/>
      <c r="AA2" s="550"/>
      <c r="AB2" s="550"/>
    </row>
    <row r="3" spans="1:28" s="563" customFormat="1" ht="18" x14ac:dyDescent="0.25">
      <c r="A3" s="1363" t="s">
        <v>996</v>
      </c>
      <c r="B3" s="1363"/>
      <c r="C3" s="1363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  <c r="O3" s="1363"/>
      <c r="P3" s="1363"/>
      <c r="Q3" s="1363"/>
      <c r="R3" s="1363"/>
      <c r="S3" s="1363"/>
      <c r="T3" s="1363"/>
      <c r="U3" s="1363"/>
      <c r="V3" s="1363"/>
      <c r="W3" s="1363"/>
      <c r="X3" s="1363"/>
      <c r="Y3" s="755"/>
      <c r="Z3" s="755"/>
      <c r="AA3" s="755"/>
      <c r="AB3" s="755"/>
    </row>
    <row r="4" spans="1:28" ht="15.6" customHeight="1" x14ac:dyDescent="0.25">
      <c r="A4" s="757"/>
      <c r="B4" s="758"/>
      <c r="C4" s="758"/>
      <c r="D4" s="758"/>
      <c r="E4" s="758"/>
      <c r="F4" s="758"/>
      <c r="G4" s="758"/>
      <c r="H4" s="758"/>
      <c r="I4" s="758"/>
      <c r="J4" s="758"/>
      <c r="K4" s="758"/>
      <c r="L4" s="753" t="str">
        <f>'1'!$E$5</f>
        <v>KABUPATEN/KOTA</v>
      </c>
      <c r="M4" s="754" t="str">
        <f>'1'!$F$5</f>
        <v>….......</v>
      </c>
      <c r="N4" s="754"/>
      <c r="O4" s="754"/>
      <c r="P4" s="754"/>
      <c r="Q4" s="754"/>
      <c r="R4" s="754"/>
      <c r="S4" s="754"/>
      <c r="T4" s="754"/>
      <c r="U4" s="758"/>
      <c r="V4" s="759"/>
      <c r="W4" s="759"/>
      <c r="X4" s="758"/>
      <c r="Y4" s="551"/>
      <c r="Z4" s="551"/>
      <c r="AA4" s="551"/>
      <c r="AB4" s="551"/>
    </row>
    <row r="5" spans="1:28" ht="15.6" customHeight="1" x14ac:dyDescent="0.25">
      <c r="A5" s="757"/>
      <c r="B5" s="757"/>
      <c r="C5" s="757"/>
      <c r="D5" s="757"/>
      <c r="E5" s="757"/>
      <c r="F5" s="757"/>
      <c r="G5" s="757"/>
      <c r="H5" s="757"/>
      <c r="I5" s="757"/>
      <c r="J5" s="757"/>
      <c r="K5" s="757"/>
      <c r="L5" s="753" t="str">
        <f>'1'!$E$6</f>
        <v>TAHUN</v>
      </c>
      <c r="M5" s="754" t="str">
        <f>'1'!$F$6</f>
        <v>….......</v>
      </c>
      <c r="N5" s="754"/>
      <c r="O5" s="754"/>
      <c r="P5" s="754"/>
      <c r="Q5" s="754"/>
      <c r="R5" s="754"/>
      <c r="S5" s="754"/>
      <c r="T5" s="754"/>
      <c r="U5" s="757"/>
      <c r="V5" s="759"/>
      <c r="W5" s="759"/>
      <c r="X5" s="757"/>
      <c r="Y5" s="580"/>
      <c r="Z5" s="580"/>
      <c r="AA5" s="580"/>
      <c r="AB5" s="580"/>
    </row>
    <row r="6" spans="1:28" x14ac:dyDescent="0.2">
      <c r="A6" s="549"/>
      <c r="B6" s="552"/>
      <c r="C6" s="552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</row>
    <row r="7" spans="1:28" ht="40.9" customHeight="1" x14ac:dyDescent="0.2">
      <c r="A7" s="1364" t="s">
        <v>2</v>
      </c>
      <c r="B7" s="1364" t="s">
        <v>254</v>
      </c>
      <c r="C7" s="1364" t="s">
        <v>409</v>
      </c>
      <c r="D7" s="1364" t="s">
        <v>997</v>
      </c>
      <c r="E7" s="1364"/>
      <c r="F7" s="1364"/>
      <c r="G7" s="1365" t="s">
        <v>998</v>
      </c>
      <c r="H7" s="1365"/>
      <c r="I7" s="1365"/>
      <c r="J7" s="1365" t="s">
        <v>999</v>
      </c>
      <c r="K7" s="1365"/>
      <c r="L7" s="1365"/>
      <c r="M7" s="1365" t="s">
        <v>1000</v>
      </c>
      <c r="N7" s="1365"/>
      <c r="O7" s="1365"/>
      <c r="P7" s="1365" t="s">
        <v>1001</v>
      </c>
      <c r="Q7" s="1365"/>
      <c r="R7" s="1365"/>
      <c r="S7" s="1365" t="s">
        <v>1002</v>
      </c>
      <c r="T7" s="1365"/>
      <c r="U7" s="1365"/>
      <c r="V7" s="1365" t="s">
        <v>1003</v>
      </c>
      <c r="W7" s="1365"/>
      <c r="X7" s="1365"/>
      <c r="Y7" s="550"/>
      <c r="Z7" s="550"/>
      <c r="AA7" s="550"/>
      <c r="AB7" s="550"/>
    </row>
    <row r="8" spans="1:28" ht="15" customHeight="1" x14ac:dyDescent="0.2">
      <c r="A8" s="1364"/>
      <c r="B8" s="1364"/>
      <c r="C8" s="1364"/>
      <c r="D8" s="1364" t="s">
        <v>1004</v>
      </c>
      <c r="E8" s="1364" t="s">
        <v>1005</v>
      </c>
      <c r="F8" s="1364"/>
      <c r="G8" s="1364" t="s">
        <v>1004</v>
      </c>
      <c r="H8" s="1364" t="s">
        <v>1005</v>
      </c>
      <c r="I8" s="1364"/>
      <c r="J8" s="1364" t="s">
        <v>1004</v>
      </c>
      <c r="K8" s="1364" t="s">
        <v>1005</v>
      </c>
      <c r="L8" s="1364"/>
      <c r="M8" s="1364" t="s">
        <v>1004</v>
      </c>
      <c r="N8" s="1364" t="s">
        <v>1005</v>
      </c>
      <c r="O8" s="1364"/>
      <c r="P8" s="1364" t="s">
        <v>1004</v>
      </c>
      <c r="Q8" s="1364" t="s">
        <v>1005</v>
      </c>
      <c r="R8" s="1364"/>
      <c r="S8" s="1364" t="s">
        <v>1004</v>
      </c>
      <c r="T8" s="1364" t="s">
        <v>1005</v>
      </c>
      <c r="U8" s="1364"/>
      <c r="V8" s="1364" t="s">
        <v>1004</v>
      </c>
      <c r="W8" s="1364" t="s">
        <v>1005</v>
      </c>
      <c r="X8" s="1364"/>
      <c r="Y8" s="550"/>
      <c r="Z8" s="550"/>
      <c r="AA8" s="550"/>
      <c r="AB8" s="550"/>
    </row>
    <row r="9" spans="1:28" ht="15.75" x14ac:dyDescent="0.2">
      <c r="A9" s="1364"/>
      <c r="B9" s="1364"/>
      <c r="C9" s="1364"/>
      <c r="D9" s="1364"/>
      <c r="E9" s="749" t="s">
        <v>256</v>
      </c>
      <c r="F9" s="749" t="s">
        <v>27</v>
      </c>
      <c r="G9" s="1364"/>
      <c r="H9" s="749" t="s">
        <v>256</v>
      </c>
      <c r="I9" s="749" t="s">
        <v>27</v>
      </c>
      <c r="J9" s="1364"/>
      <c r="K9" s="749" t="s">
        <v>256</v>
      </c>
      <c r="L9" s="749" t="s">
        <v>27</v>
      </c>
      <c r="M9" s="1364"/>
      <c r="N9" s="749" t="s">
        <v>256</v>
      </c>
      <c r="O9" s="749" t="s">
        <v>27</v>
      </c>
      <c r="P9" s="1364"/>
      <c r="Q9" s="749" t="s">
        <v>256</v>
      </c>
      <c r="R9" s="749" t="s">
        <v>27</v>
      </c>
      <c r="S9" s="1364"/>
      <c r="T9" s="749" t="s">
        <v>256</v>
      </c>
      <c r="U9" s="749" t="s">
        <v>27</v>
      </c>
      <c r="V9" s="1364"/>
      <c r="W9" s="749" t="s">
        <v>256</v>
      </c>
      <c r="X9" s="749" t="s">
        <v>27</v>
      </c>
      <c r="Y9" s="550"/>
      <c r="Z9" s="550"/>
      <c r="AA9" s="550"/>
      <c r="AB9" s="550"/>
    </row>
    <row r="10" spans="1:28" s="916" customFormat="1" ht="12" x14ac:dyDescent="0.2">
      <c r="A10" s="934">
        <v>1</v>
      </c>
      <c r="B10" s="934">
        <v>2</v>
      </c>
      <c r="C10" s="934">
        <v>3</v>
      </c>
      <c r="D10" s="934">
        <v>4</v>
      </c>
      <c r="E10" s="934">
        <v>5</v>
      </c>
      <c r="F10" s="934">
        <v>6</v>
      </c>
      <c r="G10" s="934">
        <v>7</v>
      </c>
      <c r="H10" s="934">
        <v>8</v>
      </c>
      <c r="I10" s="934">
        <v>9</v>
      </c>
      <c r="J10" s="934">
        <v>10</v>
      </c>
      <c r="K10" s="934">
        <v>11</v>
      </c>
      <c r="L10" s="934">
        <v>12</v>
      </c>
      <c r="M10" s="934">
        <v>13</v>
      </c>
      <c r="N10" s="934">
        <v>14</v>
      </c>
      <c r="O10" s="934">
        <v>15</v>
      </c>
      <c r="P10" s="934">
        <v>16</v>
      </c>
      <c r="Q10" s="934">
        <v>17</v>
      </c>
      <c r="R10" s="934">
        <v>18</v>
      </c>
      <c r="S10" s="934">
        <v>19</v>
      </c>
      <c r="T10" s="934">
        <v>20</v>
      </c>
      <c r="U10" s="934">
        <v>21</v>
      </c>
      <c r="V10" s="934">
        <v>22</v>
      </c>
      <c r="W10" s="934">
        <v>23</v>
      </c>
      <c r="X10" s="934">
        <v>24</v>
      </c>
      <c r="Y10" s="935"/>
      <c r="Z10" s="935"/>
      <c r="AA10" s="935"/>
      <c r="AB10" s="935"/>
    </row>
    <row r="11" spans="1:28" x14ac:dyDescent="0.2">
      <c r="A11" s="743">
        <v>1</v>
      </c>
      <c r="B11" s="941">
        <f>'9'!B9</f>
        <v>0</v>
      </c>
      <c r="C11" s="941">
        <f>'9'!C9</f>
        <v>0</v>
      </c>
      <c r="D11" s="747"/>
      <c r="E11" s="743"/>
      <c r="F11" s="743" t="e">
        <f>E11/D11*100</f>
        <v>#DIV/0!</v>
      </c>
      <c r="G11" s="743"/>
      <c r="H11" s="743"/>
      <c r="I11" s="743" t="e">
        <f>H11/G11*100</f>
        <v>#DIV/0!</v>
      </c>
      <c r="J11" s="743"/>
      <c r="K11" s="743"/>
      <c r="L11" s="743" t="e">
        <f>K11/J11*100</f>
        <v>#DIV/0!</v>
      </c>
      <c r="M11" s="743"/>
      <c r="N11" s="743"/>
      <c r="O11" s="743" t="e">
        <f>N11/M11*100</f>
        <v>#DIV/0!</v>
      </c>
      <c r="P11" s="743"/>
      <c r="Q11" s="743"/>
      <c r="R11" s="743" t="e">
        <f>Q11/P11*100</f>
        <v>#DIV/0!</v>
      </c>
      <c r="S11" s="743"/>
      <c r="T11" s="743"/>
      <c r="U11" s="743" t="e">
        <f>T11/S11*100</f>
        <v>#DIV/0!</v>
      </c>
      <c r="V11" s="743"/>
      <c r="W11" s="743"/>
      <c r="X11" s="743" t="e">
        <f>W11/V11*100</f>
        <v>#DIV/0!</v>
      </c>
      <c r="Y11" s="550"/>
      <c r="Z11" s="550"/>
      <c r="AA11" s="550"/>
      <c r="AB11" s="550"/>
    </row>
    <row r="12" spans="1:28" x14ac:dyDescent="0.2">
      <c r="A12" s="745" t="s">
        <v>1006</v>
      </c>
      <c r="B12" s="130">
        <f>'9'!B10</f>
        <v>0</v>
      </c>
      <c r="C12" s="130">
        <f>'9'!C10</f>
        <v>0</v>
      </c>
      <c r="D12" s="748"/>
      <c r="E12" s="745"/>
      <c r="F12" s="745" t="e">
        <f t="shared" ref="F12:F30" si="0">E12/D12*100</f>
        <v>#DIV/0!</v>
      </c>
      <c r="G12" s="745"/>
      <c r="H12" s="745"/>
      <c r="I12" s="745" t="e">
        <f t="shared" ref="I12:I30" si="1">H12/G12*100</f>
        <v>#DIV/0!</v>
      </c>
      <c r="J12" s="745"/>
      <c r="K12" s="745"/>
      <c r="L12" s="745" t="e">
        <f t="shared" ref="L12:L30" si="2">K12/J12*100</f>
        <v>#DIV/0!</v>
      </c>
      <c r="M12" s="745"/>
      <c r="N12" s="745"/>
      <c r="O12" s="745" t="e">
        <f t="shared" ref="O12:O30" si="3">N12/M12*100</f>
        <v>#DIV/0!</v>
      </c>
      <c r="P12" s="745"/>
      <c r="Q12" s="745"/>
      <c r="R12" s="745" t="e">
        <f t="shared" ref="R12:R30" si="4">Q12/P12*100</f>
        <v>#DIV/0!</v>
      </c>
      <c r="S12" s="745"/>
      <c r="T12" s="745"/>
      <c r="U12" s="745" t="e">
        <f t="shared" ref="U12:U30" si="5">T12/S12*100</f>
        <v>#DIV/0!</v>
      </c>
      <c r="V12" s="745"/>
      <c r="W12" s="745"/>
      <c r="X12" s="745" t="e">
        <f t="shared" ref="X12:X30" si="6">W12/V12*100</f>
        <v>#DIV/0!</v>
      </c>
      <c r="Y12" s="550"/>
      <c r="Z12" s="550"/>
      <c r="AA12" s="550"/>
      <c r="AB12" s="550"/>
    </row>
    <row r="13" spans="1:28" x14ac:dyDescent="0.2">
      <c r="A13" s="745" t="s">
        <v>1007</v>
      </c>
      <c r="B13" s="130">
        <f>'9'!B11</f>
        <v>0</v>
      </c>
      <c r="C13" s="130">
        <f>'9'!C11</f>
        <v>0</v>
      </c>
      <c r="D13" s="748"/>
      <c r="E13" s="745"/>
      <c r="F13" s="745" t="e">
        <f t="shared" si="0"/>
        <v>#DIV/0!</v>
      </c>
      <c r="G13" s="745"/>
      <c r="H13" s="745"/>
      <c r="I13" s="745" t="e">
        <f t="shared" si="1"/>
        <v>#DIV/0!</v>
      </c>
      <c r="J13" s="745"/>
      <c r="K13" s="745"/>
      <c r="L13" s="745" t="e">
        <f t="shared" si="2"/>
        <v>#DIV/0!</v>
      </c>
      <c r="M13" s="745"/>
      <c r="N13" s="745"/>
      <c r="O13" s="745" t="e">
        <f t="shared" si="3"/>
        <v>#DIV/0!</v>
      </c>
      <c r="P13" s="745"/>
      <c r="Q13" s="745"/>
      <c r="R13" s="745" t="e">
        <f t="shared" si="4"/>
        <v>#DIV/0!</v>
      </c>
      <c r="S13" s="745"/>
      <c r="T13" s="745"/>
      <c r="U13" s="745" t="e">
        <f t="shared" si="5"/>
        <v>#DIV/0!</v>
      </c>
      <c r="V13" s="745"/>
      <c r="W13" s="745"/>
      <c r="X13" s="745" t="e">
        <f t="shared" si="6"/>
        <v>#DIV/0!</v>
      </c>
      <c r="Y13" s="550"/>
      <c r="Z13" s="550"/>
      <c r="AA13" s="550"/>
      <c r="AB13" s="550"/>
    </row>
    <row r="14" spans="1:28" x14ac:dyDescent="0.2">
      <c r="A14" s="746">
        <v>4</v>
      </c>
      <c r="B14" s="130">
        <f>'9'!B12</f>
        <v>0</v>
      </c>
      <c r="C14" s="130">
        <f>'9'!C12</f>
        <v>0</v>
      </c>
      <c r="D14" s="748"/>
      <c r="E14" s="746"/>
      <c r="F14" s="745" t="e">
        <f t="shared" si="0"/>
        <v>#DIV/0!</v>
      </c>
      <c r="G14" s="745"/>
      <c r="H14" s="745"/>
      <c r="I14" s="745" t="e">
        <f t="shared" si="1"/>
        <v>#DIV/0!</v>
      </c>
      <c r="J14" s="745"/>
      <c r="K14" s="745"/>
      <c r="L14" s="745" t="e">
        <f t="shared" si="2"/>
        <v>#DIV/0!</v>
      </c>
      <c r="M14" s="745"/>
      <c r="N14" s="745"/>
      <c r="O14" s="745" t="e">
        <f t="shared" si="3"/>
        <v>#DIV/0!</v>
      </c>
      <c r="P14" s="745"/>
      <c r="Q14" s="745"/>
      <c r="R14" s="745" t="e">
        <f t="shared" si="4"/>
        <v>#DIV/0!</v>
      </c>
      <c r="S14" s="745"/>
      <c r="T14" s="745"/>
      <c r="U14" s="745" t="e">
        <f t="shared" si="5"/>
        <v>#DIV/0!</v>
      </c>
      <c r="V14" s="745"/>
      <c r="W14" s="745"/>
      <c r="X14" s="745" t="e">
        <f t="shared" si="6"/>
        <v>#DIV/0!</v>
      </c>
      <c r="Y14" s="550"/>
      <c r="Z14" s="550"/>
      <c r="AA14" s="550"/>
      <c r="AB14" s="550"/>
    </row>
    <row r="15" spans="1:28" x14ac:dyDescent="0.2">
      <c r="A15" s="746">
        <v>5</v>
      </c>
      <c r="B15" s="130">
        <f>'9'!B13</f>
        <v>0</v>
      </c>
      <c r="C15" s="130">
        <f>'9'!C13</f>
        <v>0</v>
      </c>
      <c r="D15" s="748"/>
      <c r="E15" s="746"/>
      <c r="F15" s="745" t="e">
        <f t="shared" si="0"/>
        <v>#DIV/0!</v>
      </c>
      <c r="G15" s="745"/>
      <c r="H15" s="745"/>
      <c r="I15" s="745" t="e">
        <f t="shared" si="1"/>
        <v>#DIV/0!</v>
      </c>
      <c r="J15" s="745"/>
      <c r="K15" s="745"/>
      <c r="L15" s="745" t="e">
        <f t="shared" si="2"/>
        <v>#DIV/0!</v>
      </c>
      <c r="M15" s="745"/>
      <c r="N15" s="745"/>
      <c r="O15" s="745" t="e">
        <f t="shared" si="3"/>
        <v>#DIV/0!</v>
      </c>
      <c r="P15" s="745"/>
      <c r="Q15" s="745"/>
      <c r="R15" s="745" t="e">
        <f t="shared" si="4"/>
        <v>#DIV/0!</v>
      </c>
      <c r="S15" s="745"/>
      <c r="T15" s="745"/>
      <c r="U15" s="745" t="e">
        <f t="shared" si="5"/>
        <v>#DIV/0!</v>
      </c>
      <c r="V15" s="745"/>
      <c r="W15" s="745"/>
      <c r="X15" s="745" t="e">
        <f t="shared" si="6"/>
        <v>#DIV/0!</v>
      </c>
      <c r="Y15" s="550"/>
      <c r="Z15" s="550"/>
      <c r="AA15" s="550"/>
      <c r="AB15" s="550"/>
    </row>
    <row r="16" spans="1:28" x14ac:dyDescent="0.2">
      <c r="A16" s="746">
        <v>6</v>
      </c>
      <c r="B16" s="130">
        <f>'9'!B14</f>
        <v>0</v>
      </c>
      <c r="C16" s="130">
        <f>'9'!C14</f>
        <v>0</v>
      </c>
      <c r="D16" s="748"/>
      <c r="E16" s="746"/>
      <c r="F16" s="745" t="e">
        <f t="shared" si="0"/>
        <v>#DIV/0!</v>
      </c>
      <c r="G16" s="745"/>
      <c r="H16" s="745"/>
      <c r="I16" s="745" t="e">
        <f t="shared" si="1"/>
        <v>#DIV/0!</v>
      </c>
      <c r="J16" s="745"/>
      <c r="K16" s="745"/>
      <c r="L16" s="745" t="e">
        <f t="shared" si="2"/>
        <v>#DIV/0!</v>
      </c>
      <c r="M16" s="745"/>
      <c r="N16" s="745"/>
      <c r="O16" s="745" t="e">
        <f t="shared" si="3"/>
        <v>#DIV/0!</v>
      </c>
      <c r="P16" s="745"/>
      <c r="Q16" s="745"/>
      <c r="R16" s="745" t="e">
        <f t="shared" si="4"/>
        <v>#DIV/0!</v>
      </c>
      <c r="S16" s="745"/>
      <c r="T16" s="745"/>
      <c r="U16" s="745" t="e">
        <f t="shared" si="5"/>
        <v>#DIV/0!</v>
      </c>
      <c r="V16" s="745"/>
      <c r="W16" s="745"/>
      <c r="X16" s="745" t="e">
        <f t="shared" si="6"/>
        <v>#DIV/0!</v>
      </c>
      <c r="Y16" s="550"/>
      <c r="Z16" s="550"/>
      <c r="AA16" s="550"/>
      <c r="AB16" s="550"/>
    </row>
    <row r="17" spans="1:28" x14ac:dyDescent="0.2">
      <c r="A17" s="745" t="s">
        <v>1008</v>
      </c>
      <c r="B17" s="130">
        <f>'9'!B15</f>
        <v>0</v>
      </c>
      <c r="C17" s="130">
        <f>'9'!C15</f>
        <v>0</v>
      </c>
      <c r="D17" s="748"/>
      <c r="E17" s="745"/>
      <c r="F17" s="745" t="e">
        <f t="shared" si="0"/>
        <v>#DIV/0!</v>
      </c>
      <c r="G17" s="745"/>
      <c r="H17" s="745"/>
      <c r="I17" s="745" t="e">
        <f t="shared" si="1"/>
        <v>#DIV/0!</v>
      </c>
      <c r="J17" s="745"/>
      <c r="K17" s="745"/>
      <c r="L17" s="745" t="e">
        <f t="shared" si="2"/>
        <v>#DIV/0!</v>
      </c>
      <c r="M17" s="745"/>
      <c r="N17" s="745"/>
      <c r="O17" s="745" t="e">
        <f t="shared" si="3"/>
        <v>#DIV/0!</v>
      </c>
      <c r="P17" s="745"/>
      <c r="Q17" s="745"/>
      <c r="R17" s="745" t="e">
        <f t="shared" si="4"/>
        <v>#DIV/0!</v>
      </c>
      <c r="S17" s="745"/>
      <c r="T17" s="745"/>
      <c r="U17" s="745" t="e">
        <f t="shared" si="5"/>
        <v>#DIV/0!</v>
      </c>
      <c r="V17" s="745"/>
      <c r="W17" s="745"/>
      <c r="X17" s="745" t="e">
        <f t="shared" si="6"/>
        <v>#DIV/0!</v>
      </c>
      <c r="Y17" s="550"/>
      <c r="Z17" s="550"/>
      <c r="AA17" s="550"/>
      <c r="AB17" s="550"/>
    </row>
    <row r="18" spans="1:28" x14ac:dyDescent="0.2">
      <c r="A18" s="745" t="s">
        <v>1009</v>
      </c>
      <c r="B18" s="130">
        <f>'9'!B16</f>
        <v>0</v>
      </c>
      <c r="C18" s="130">
        <f>'9'!C16</f>
        <v>0</v>
      </c>
      <c r="D18" s="748"/>
      <c r="E18" s="745"/>
      <c r="F18" s="745" t="e">
        <f t="shared" si="0"/>
        <v>#DIV/0!</v>
      </c>
      <c r="G18" s="745"/>
      <c r="H18" s="745"/>
      <c r="I18" s="745" t="e">
        <f t="shared" si="1"/>
        <v>#DIV/0!</v>
      </c>
      <c r="J18" s="745"/>
      <c r="K18" s="745"/>
      <c r="L18" s="745" t="e">
        <f t="shared" si="2"/>
        <v>#DIV/0!</v>
      </c>
      <c r="M18" s="745"/>
      <c r="N18" s="745"/>
      <c r="O18" s="745" t="e">
        <f t="shared" si="3"/>
        <v>#DIV/0!</v>
      </c>
      <c r="P18" s="745"/>
      <c r="Q18" s="745"/>
      <c r="R18" s="745" t="e">
        <f t="shared" si="4"/>
        <v>#DIV/0!</v>
      </c>
      <c r="S18" s="745"/>
      <c r="T18" s="745"/>
      <c r="U18" s="745" t="e">
        <f t="shared" si="5"/>
        <v>#DIV/0!</v>
      </c>
      <c r="V18" s="745"/>
      <c r="W18" s="745"/>
      <c r="X18" s="745" t="e">
        <f t="shared" si="6"/>
        <v>#DIV/0!</v>
      </c>
      <c r="Y18" s="550"/>
      <c r="Z18" s="550"/>
      <c r="AA18" s="550"/>
      <c r="AB18" s="550"/>
    </row>
    <row r="19" spans="1:28" x14ac:dyDescent="0.2">
      <c r="A19" s="745" t="s">
        <v>1010</v>
      </c>
      <c r="B19" s="130">
        <f>'9'!B17</f>
        <v>0</v>
      </c>
      <c r="C19" s="130">
        <f>'9'!C17</f>
        <v>0</v>
      </c>
      <c r="D19" s="748"/>
      <c r="E19" s="745"/>
      <c r="F19" s="745" t="e">
        <f t="shared" si="0"/>
        <v>#DIV/0!</v>
      </c>
      <c r="G19" s="745"/>
      <c r="H19" s="745"/>
      <c r="I19" s="745" t="e">
        <f t="shared" si="1"/>
        <v>#DIV/0!</v>
      </c>
      <c r="J19" s="745"/>
      <c r="K19" s="745"/>
      <c r="L19" s="745" t="e">
        <f t="shared" si="2"/>
        <v>#DIV/0!</v>
      </c>
      <c r="M19" s="745"/>
      <c r="N19" s="745"/>
      <c r="O19" s="745" t="e">
        <f t="shared" si="3"/>
        <v>#DIV/0!</v>
      </c>
      <c r="P19" s="745"/>
      <c r="Q19" s="745"/>
      <c r="R19" s="745" t="e">
        <f t="shared" si="4"/>
        <v>#DIV/0!</v>
      </c>
      <c r="S19" s="745"/>
      <c r="T19" s="745"/>
      <c r="U19" s="745" t="e">
        <f t="shared" si="5"/>
        <v>#DIV/0!</v>
      </c>
      <c r="V19" s="745"/>
      <c r="W19" s="745"/>
      <c r="X19" s="745" t="e">
        <f t="shared" si="6"/>
        <v>#DIV/0!</v>
      </c>
      <c r="Y19" s="550"/>
      <c r="Z19" s="550"/>
      <c r="AA19" s="550"/>
      <c r="AB19" s="550"/>
    </row>
    <row r="20" spans="1:28" x14ac:dyDescent="0.2">
      <c r="A20" s="746">
        <v>10</v>
      </c>
      <c r="B20" s="130">
        <f>'9'!B18</f>
        <v>0</v>
      </c>
      <c r="C20" s="130">
        <f>'9'!C18</f>
        <v>0</v>
      </c>
      <c r="D20" s="748"/>
      <c r="E20" s="746"/>
      <c r="F20" s="745" t="e">
        <f t="shared" si="0"/>
        <v>#DIV/0!</v>
      </c>
      <c r="G20" s="745"/>
      <c r="H20" s="745"/>
      <c r="I20" s="745" t="e">
        <f t="shared" si="1"/>
        <v>#DIV/0!</v>
      </c>
      <c r="J20" s="745"/>
      <c r="K20" s="745"/>
      <c r="L20" s="745" t="e">
        <f t="shared" si="2"/>
        <v>#DIV/0!</v>
      </c>
      <c r="M20" s="745"/>
      <c r="N20" s="745"/>
      <c r="O20" s="745" t="e">
        <f t="shared" si="3"/>
        <v>#DIV/0!</v>
      </c>
      <c r="P20" s="745"/>
      <c r="Q20" s="745"/>
      <c r="R20" s="745" t="e">
        <f t="shared" si="4"/>
        <v>#DIV/0!</v>
      </c>
      <c r="S20" s="745"/>
      <c r="T20" s="745"/>
      <c r="U20" s="745" t="e">
        <f t="shared" si="5"/>
        <v>#DIV/0!</v>
      </c>
      <c r="V20" s="745"/>
      <c r="W20" s="745"/>
      <c r="X20" s="745" t="e">
        <f t="shared" si="6"/>
        <v>#DIV/0!</v>
      </c>
      <c r="Y20" s="550"/>
      <c r="Z20" s="550"/>
      <c r="AA20" s="550"/>
      <c r="AB20" s="550"/>
    </row>
    <row r="21" spans="1:28" x14ac:dyDescent="0.2">
      <c r="A21" s="746">
        <v>11</v>
      </c>
      <c r="B21" s="130">
        <f>'9'!B19</f>
        <v>0</v>
      </c>
      <c r="C21" s="130">
        <f>'9'!C19</f>
        <v>0</v>
      </c>
      <c r="D21" s="748"/>
      <c r="E21" s="746"/>
      <c r="F21" s="745" t="e">
        <f t="shared" si="0"/>
        <v>#DIV/0!</v>
      </c>
      <c r="G21" s="745"/>
      <c r="H21" s="745"/>
      <c r="I21" s="745" t="e">
        <f t="shared" si="1"/>
        <v>#DIV/0!</v>
      </c>
      <c r="J21" s="745"/>
      <c r="K21" s="745"/>
      <c r="L21" s="745" t="e">
        <f t="shared" si="2"/>
        <v>#DIV/0!</v>
      </c>
      <c r="M21" s="745"/>
      <c r="N21" s="745"/>
      <c r="O21" s="745" t="e">
        <f t="shared" si="3"/>
        <v>#DIV/0!</v>
      </c>
      <c r="P21" s="745"/>
      <c r="Q21" s="745"/>
      <c r="R21" s="745" t="e">
        <f t="shared" si="4"/>
        <v>#DIV/0!</v>
      </c>
      <c r="S21" s="745"/>
      <c r="T21" s="745"/>
      <c r="U21" s="745" t="e">
        <f t="shared" si="5"/>
        <v>#DIV/0!</v>
      </c>
      <c r="V21" s="745"/>
      <c r="W21" s="745"/>
      <c r="X21" s="745" t="e">
        <f t="shared" si="6"/>
        <v>#DIV/0!</v>
      </c>
      <c r="Y21" s="550"/>
      <c r="Z21" s="550"/>
      <c r="AA21" s="550"/>
      <c r="AB21" s="550"/>
    </row>
    <row r="22" spans="1:28" x14ac:dyDescent="0.2">
      <c r="A22" s="746">
        <v>12</v>
      </c>
      <c r="B22" s="130">
        <f>'9'!B20</f>
        <v>0</v>
      </c>
      <c r="C22" s="130">
        <f>'9'!C20</f>
        <v>0</v>
      </c>
      <c r="D22" s="748"/>
      <c r="E22" s="746"/>
      <c r="F22" s="745" t="e">
        <f t="shared" si="0"/>
        <v>#DIV/0!</v>
      </c>
      <c r="G22" s="745"/>
      <c r="H22" s="745"/>
      <c r="I22" s="745" t="e">
        <f t="shared" si="1"/>
        <v>#DIV/0!</v>
      </c>
      <c r="J22" s="745"/>
      <c r="K22" s="745"/>
      <c r="L22" s="745" t="e">
        <f t="shared" si="2"/>
        <v>#DIV/0!</v>
      </c>
      <c r="M22" s="745"/>
      <c r="N22" s="745"/>
      <c r="O22" s="745" t="e">
        <f t="shared" si="3"/>
        <v>#DIV/0!</v>
      </c>
      <c r="P22" s="745"/>
      <c r="Q22" s="745"/>
      <c r="R22" s="745" t="e">
        <f t="shared" si="4"/>
        <v>#DIV/0!</v>
      </c>
      <c r="S22" s="745"/>
      <c r="T22" s="745"/>
      <c r="U22" s="745" t="e">
        <f t="shared" si="5"/>
        <v>#DIV/0!</v>
      </c>
      <c r="V22" s="745"/>
      <c r="W22" s="745"/>
      <c r="X22" s="745" t="e">
        <f t="shared" si="6"/>
        <v>#DIV/0!</v>
      </c>
      <c r="Y22" s="550"/>
      <c r="Z22" s="550"/>
      <c r="AA22" s="550"/>
      <c r="AB22" s="550"/>
    </row>
    <row r="23" spans="1:28" x14ac:dyDescent="0.2">
      <c r="A23" s="746">
        <v>13</v>
      </c>
      <c r="B23" s="130">
        <f>'9'!B21</f>
        <v>0</v>
      </c>
      <c r="C23" s="130">
        <f>'9'!C21</f>
        <v>0</v>
      </c>
      <c r="D23" s="748"/>
      <c r="E23" s="746"/>
      <c r="F23" s="745" t="e">
        <f t="shared" si="0"/>
        <v>#DIV/0!</v>
      </c>
      <c r="G23" s="745"/>
      <c r="H23" s="745"/>
      <c r="I23" s="745" t="e">
        <f t="shared" si="1"/>
        <v>#DIV/0!</v>
      </c>
      <c r="J23" s="745"/>
      <c r="K23" s="745"/>
      <c r="L23" s="745" t="e">
        <f t="shared" si="2"/>
        <v>#DIV/0!</v>
      </c>
      <c r="M23" s="745"/>
      <c r="N23" s="745"/>
      <c r="O23" s="745" t="e">
        <f t="shared" si="3"/>
        <v>#DIV/0!</v>
      </c>
      <c r="P23" s="745"/>
      <c r="Q23" s="745"/>
      <c r="R23" s="745" t="e">
        <f t="shared" si="4"/>
        <v>#DIV/0!</v>
      </c>
      <c r="S23" s="745"/>
      <c r="T23" s="745"/>
      <c r="U23" s="745" t="e">
        <f t="shared" si="5"/>
        <v>#DIV/0!</v>
      </c>
      <c r="V23" s="745"/>
      <c r="W23" s="745"/>
      <c r="X23" s="745" t="e">
        <f t="shared" si="6"/>
        <v>#DIV/0!</v>
      </c>
      <c r="Y23" s="550"/>
      <c r="Z23" s="550"/>
      <c r="AA23" s="550"/>
      <c r="AB23" s="550"/>
    </row>
    <row r="24" spans="1:28" x14ac:dyDescent="0.2">
      <c r="A24" s="746">
        <v>14</v>
      </c>
      <c r="B24" s="130">
        <f>'9'!B22</f>
        <v>0</v>
      </c>
      <c r="C24" s="130">
        <f>'9'!C22</f>
        <v>0</v>
      </c>
      <c r="D24" s="748"/>
      <c r="E24" s="746"/>
      <c r="F24" s="745" t="e">
        <f t="shared" si="0"/>
        <v>#DIV/0!</v>
      </c>
      <c r="G24" s="745"/>
      <c r="H24" s="745"/>
      <c r="I24" s="745" t="e">
        <f t="shared" si="1"/>
        <v>#DIV/0!</v>
      </c>
      <c r="J24" s="745"/>
      <c r="K24" s="745"/>
      <c r="L24" s="745" t="e">
        <f t="shared" si="2"/>
        <v>#DIV/0!</v>
      </c>
      <c r="M24" s="745"/>
      <c r="N24" s="745"/>
      <c r="O24" s="745" t="e">
        <f t="shared" si="3"/>
        <v>#DIV/0!</v>
      </c>
      <c r="P24" s="745"/>
      <c r="Q24" s="745"/>
      <c r="R24" s="745" t="e">
        <f t="shared" si="4"/>
        <v>#DIV/0!</v>
      </c>
      <c r="S24" s="745"/>
      <c r="T24" s="745"/>
      <c r="U24" s="745" t="e">
        <f t="shared" si="5"/>
        <v>#DIV/0!</v>
      </c>
      <c r="V24" s="745"/>
      <c r="W24" s="745"/>
      <c r="X24" s="745" t="e">
        <f t="shared" si="6"/>
        <v>#DIV/0!</v>
      </c>
      <c r="Y24" s="550"/>
      <c r="Z24" s="550"/>
      <c r="AA24" s="550"/>
      <c r="AB24" s="550"/>
    </row>
    <row r="25" spans="1:28" x14ac:dyDescent="0.2">
      <c r="A25" s="746">
        <v>15</v>
      </c>
      <c r="B25" s="130">
        <f>'9'!B23</f>
        <v>0</v>
      </c>
      <c r="C25" s="130">
        <f>'9'!C23</f>
        <v>0</v>
      </c>
      <c r="D25" s="748"/>
      <c r="E25" s="746"/>
      <c r="F25" s="745" t="e">
        <f t="shared" si="0"/>
        <v>#DIV/0!</v>
      </c>
      <c r="G25" s="745"/>
      <c r="H25" s="745"/>
      <c r="I25" s="745" t="e">
        <f t="shared" si="1"/>
        <v>#DIV/0!</v>
      </c>
      <c r="J25" s="745"/>
      <c r="K25" s="745"/>
      <c r="L25" s="745" t="e">
        <f t="shared" si="2"/>
        <v>#DIV/0!</v>
      </c>
      <c r="M25" s="745"/>
      <c r="N25" s="745"/>
      <c r="O25" s="745" t="e">
        <f t="shared" si="3"/>
        <v>#DIV/0!</v>
      </c>
      <c r="P25" s="745"/>
      <c r="Q25" s="745"/>
      <c r="R25" s="745" t="e">
        <f t="shared" si="4"/>
        <v>#DIV/0!</v>
      </c>
      <c r="S25" s="745"/>
      <c r="T25" s="745"/>
      <c r="U25" s="745" t="e">
        <f t="shared" si="5"/>
        <v>#DIV/0!</v>
      </c>
      <c r="V25" s="745"/>
      <c r="W25" s="745"/>
      <c r="X25" s="745" t="e">
        <f t="shared" si="6"/>
        <v>#DIV/0!</v>
      </c>
      <c r="Y25" s="550"/>
      <c r="Z25" s="550"/>
      <c r="AA25" s="550"/>
      <c r="AB25" s="550"/>
    </row>
    <row r="26" spans="1:28" x14ac:dyDescent="0.2">
      <c r="A26" s="746">
        <v>16</v>
      </c>
      <c r="B26" s="130">
        <f>'9'!B24</f>
        <v>0</v>
      </c>
      <c r="C26" s="130">
        <f>'9'!C24</f>
        <v>0</v>
      </c>
      <c r="D26" s="748"/>
      <c r="E26" s="746"/>
      <c r="F26" s="745" t="e">
        <f t="shared" si="0"/>
        <v>#DIV/0!</v>
      </c>
      <c r="G26" s="745"/>
      <c r="H26" s="745"/>
      <c r="I26" s="745" t="e">
        <f t="shared" si="1"/>
        <v>#DIV/0!</v>
      </c>
      <c r="J26" s="745"/>
      <c r="K26" s="745"/>
      <c r="L26" s="745" t="e">
        <f t="shared" si="2"/>
        <v>#DIV/0!</v>
      </c>
      <c r="M26" s="745"/>
      <c r="N26" s="745"/>
      <c r="O26" s="745" t="e">
        <f t="shared" si="3"/>
        <v>#DIV/0!</v>
      </c>
      <c r="P26" s="745"/>
      <c r="Q26" s="745"/>
      <c r="R26" s="745" t="e">
        <f t="shared" si="4"/>
        <v>#DIV/0!</v>
      </c>
      <c r="S26" s="745"/>
      <c r="T26" s="745"/>
      <c r="U26" s="745" t="e">
        <f t="shared" si="5"/>
        <v>#DIV/0!</v>
      </c>
      <c r="V26" s="745"/>
      <c r="W26" s="745"/>
      <c r="X26" s="745" t="e">
        <f t="shared" si="6"/>
        <v>#DIV/0!</v>
      </c>
      <c r="Y26" s="550"/>
      <c r="Z26" s="550"/>
      <c r="AA26" s="550"/>
      <c r="AB26" s="550"/>
    </row>
    <row r="27" spans="1:28" x14ac:dyDescent="0.2">
      <c r="A27" s="746">
        <v>17</v>
      </c>
      <c r="B27" s="130">
        <f>'9'!B25</f>
        <v>0</v>
      </c>
      <c r="C27" s="130">
        <f>'9'!C25</f>
        <v>0</v>
      </c>
      <c r="D27" s="748"/>
      <c r="E27" s="746"/>
      <c r="F27" s="745" t="e">
        <f t="shared" si="0"/>
        <v>#DIV/0!</v>
      </c>
      <c r="G27" s="745"/>
      <c r="H27" s="745"/>
      <c r="I27" s="745" t="e">
        <f t="shared" si="1"/>
        <v>#DIV/0!</v>
      </c>
      <c r="J27" s="745"/>
      <c r="K27" s="745"/>
      <c r="L27" s="745" t="e">
        <f t="shared" si="2"/>
        <v>#DIV/0!</v>
      </c>
      <c r="M27" s="745"/>
      <c r="N27" s="745"/>
      <c r="O27" s="745" t="e">
        <f t="shared" si="3"/>
        <v>#DIV/0!</v>
      </c>
      <c r="P27" s="745"/>
      <c r="Q27" s="745"/>
      <c r="R27" s="745" t="e">
        <f t="shared" si="4"/>
        <v>#DIV/0!</v>
      </c>
      <c r="S27" s="745"/>
      <c r="T27" s="745"/>
      <c r="U27" s="745" t="e">
        <f t="shared" si="5"/>
        <v>#DIV/0!</v>
      </c>
      <c r="V27" s="745"/>
      <c r="W27" s="745"/>
      <c r="X27" s="745" t="e">
        <f t="shared" si="6"/>
        <v>#DIV/0!</v>
      </c>
      <c r="Y27" s="550"/>
      <c r="Z27" s="550"/>
      <c r="AA27" s="550"/>
      <c r="AB27" s="550"/>
    </row>
    <row r="28" spans="1:28" x14ac:dyDescent="0.2">
      <c r="A28" s="746">
        <v>18</v>
      </c>
      <c r="B28" s="130">
        <f>'9'!B26</f>
        <v>0</v>
      </c>
      <c r="C28" s="130">
        <f>'9'!C26</f>
        <v>0</v>
      </c>
      <c r="D28" s="748"/>
      <c r="E28" s="746"/>
      <c r="F28" s="745" t="e">
        <f t="shared" si="0"/>
        <v>#DIV/0!</v>
      </c>
      <c r="G28" s="745"/>
      <c r="H28" s="745"/>
      <c r="I28" s="745" t="e">
        <f t="shared" si="1"/>
        <v>#DIV/0!</v>
      </c>
      <c r="J28" s="745"/>
      <c r="K28" s="745"/>
      <c r="L28" s="745" t="e">
        <f t="shared" si="2"/>
        <v>#DIV/0!</v>
      </c>
      <c r="M28" s="745"/>
      <c r="N28" s="745"/>
      <c r="O28" s="745" t="e">
        <f t="shared" si="3"/>
        <v>#DIV/0!</v>
      </c>
      <c r="P28" s="745"/>
      <c r="Q28" s="745"/>
      <c r="R28" s="745" t="e">
        <f t="shared" si="4"/>
        <v>#DIV/0!</v>
      </c>
      <c r="S28" s="745"/>
      <c r="T28" s="745"/>
      <c r="U28" s="745" t="e">
        <f t="shared" si="5"/>
        <v>#DIV/0!</v>
      </c>
      <c r="V28" s="745"/>
      <c r="W28" s="745"/>
      <c r="X28" s="745" t="e">
        <f t="shared" si="6"/>
        <v>#DIV/0!</v>
      </c>
      <c r="Y28" s="550"/>
      <c r="Z28" s="550"/>
      <c r="AA28" s="550"/>
      <c r="AB28" s="550"/>
    </row>
    <row r="29" spans="1:28" x14ac:dyDescent="0.2">
      <c r="A29" s="746">
        <v>19</v>
      </c>
      <c r="B29" s="130">
        <f>'9'!B27</f>
        <v>0</v>
      </c>
      <c r="C29" s="130">
        <f>'9'!C27</f>
        <v>0</v>
      </c>
      <c r="D29" s="748"/>
      <c r="E29" s="746"/>
      <c r="F29" s="745" t="e">
        <f t="shared" si="0"/>
        <v>#DIV/0!</v>
      </c>
      <c r="G29" s="745"/>
      <c r="H29" s="745"/>
      <c r="I29" s="745" t="e">
        <f t="shared" si="1"/>
        <v>#DIV/0!</v>
      </c>
      <c r="J29" s="745"/>
      <c r="K29" s="745"/>
      <c r="L29" s="745" t="e">
        <f t="shared" si="2"/>
        <v>#DIV/0!</v>
      </c>
      <c r="M29" s="745"/>
      <c r="N29" s="745"/>
      <c r="O29" s="745" t="e">
        <f t="shared" si="3"/>
        <v>#DIV/0!</v>
      </c>
      <c r="P29" s="745"/>
      <c r="Q29" s="745"/>
      <c r="R29" s="745" t="e">
        <f t="shared" si="4"/>
        <v>#DIV/0!</v>
      </c>
      <c r="S29" s="745"/>
      <c r="T29" s="745"/>
      <c r="U29" s="745" t="e">
        <f t="shared" si="5"/>
        <v>#DIV/0!</v>
      </c>
      <c r="V29" s="745"/>
      <c r="W29" s="745"/>
      <c r="X29" s="745" t="e">
        <f t="shared" si="6"/>
        <v>#DIV/0!</v>
      </c>
      <c r="Y29" s="550"/>
      <c r="Z29" s="550"/>
      <c r="AA29" s="550"/>
      <c r="AB29" s="550"/>
    </row>
    <row r="30" spans="1:28" x14ac:dyDescent="0.2">
      <c r="A30" s="746">
        <v>20</v>
      </c>
      <c r="B30" s="130">
        <f>'9'!B28</f>
        <v>0</v>
      </c>
      <c r="C30" s="130">
        <f>'9'!C28</f>
        <v>0</v>
      </c>
      <c r="D30" s="748"/>
      <c r="E30" s="746"/>
      <c r="F30" s="745" t="e">
        <f t="shared" si="0"/>
        <v>#DIV/0!</v>
      </c>
      <c r="G30" s="745"/>
      <c r="H30" s="745"/>
      <c r="I30" s="745" t="e">
        <f t="shared" si="1"/>
        <v>#DIV/0!</v>
      </c>
      <c r="J30" s="745"/>
      <c r="K30" s="745"/>
      <c r="L30" s="745" t="e">
        <f t="shared" si="2"/>
        <v>#DIV/0!</v>
      </c>
      <c r="M30" s="745"/>
      <c r="N30" s="745"/>
      <c r="O30" s="745" t="e">
        <f t="shared" si="3"/>
        <v>#DIV/0!</v>
      </c>
      <c r="P30" s="745"/>
      <c r="Q30" s="745"/>
      <c r="R30" s="745" t="e">
        <f t="shared" si="4"/>
        <v>#DIV/0!</v>
      </c>
      <c r="S30" s="745"/>
      <c r="T30" s="745"/>
      <c r="U30" s="745" t="e">
        <f t="shared" si="5"/>
        <v>#DIV/0!</v>
      </c>
      <c r="V30" s="745"/>
      <c r="W30" s="745"/>
      <c r="X30" s="745" t="e">
        <f t="shared" si="6"/>
        <v>#DIV/0!</v>
      </c>
      <c r="Y30" s="550"/>
      <c r="Z30" s="550"/>
      <c r="AA30" s="550"/>
      <c r="AB30" s="550"/>
    </row>
    <row r="31" spans="1:28" x14ac:dyDescent="0.2">
      <c r="A31" s="746"/>
      <c r="B31" s="744"/>
      <c r="C31" s="744"/>
      <c r="D31" s="746"/>
      <c r="E31" s="746"/>
      <c r="F31" s="745"/>
      <c r="G31" s="746"/>
      <c r="H31" s="746"/>
      <c r="I31" s="746"/>
      <c r="J31" s="746"/>
      <c r="K31" s="746"/>
      <c r="L31" s="746"/>
      <c r="M31" s="746"/>
      <c r="N31" s="746"/>
      <c r="O31" s="746"/>
      <c r="P31" s="746"/>
      <c r="Q31" s="746"/>
      <c r="R31" s="746"/>
      <c r="S31" s="746"/>
      <c r="T31" s="746"/>
      <c r="U31" s="746"/>
      <c r="V31" s="746"/>
      <c r="W31" s="746"/>
      <c r="X31" s="746"/>
      <c r="Y31" s="550"/>
      <c r="Z31" s="550"/>
      <c r="AA31" s="550"/>
      <c r="AB31" s="550"/>
    </row>
    <row r="32" spans="1:28" x14ac:dyDescent="0.2">
      <c r="A32" s="746"/>
      <c r="B32" s="744"/>
      <c r="C32" s="744"/>
      <c r="D32" s="746"/>
      <c r="E32" s="746"/>
      <c r="F32" s="746"/>
      <c r="G32" s="746"/>
      <c r="H32" s="746"/>
      <c r="I32" s="746"/>
      <c r="J32" s="746"/>
      <c r="K32" s="746"/>
      <c r="L32" s="746"/>
      <c r="M32" s="746"/>
      <c r="N32" s="746"/>
      <c r="O32" s="746"/>
      <c r="P32" s="746"/>
      <c r="Q32" s="746"/>
      <c r="R32" s="746"/>
      <c r="S32" s="746"/>
      <c r="T32" s="746"/>
      <c r="U32" s="746"/>
      <c r="V32" s="746"/>
      <c r="W32" s="746"/>
      <c r="X32" s="746"/>
      <c r="Y32" s="550"/>
      <c r="Z32" s="550"/>
      <c r="AA32" s="550"/>
      <c r="AB32" s="550"/>
    </row>
    <row r="33" spans="1:28" x14ac:dyDescent="0.2">
      <c r="A33" s="746"/>
      <c r="B33" s="744"/>
      <c r="C33" s="744"/>
      <c r="D33" s="746"/>
      <c r="E33" s="746"/>
      <c r="F33" s="746"/>
      <c r="G33" s="746"/>
      <c r="H33" s="746"/>
      <c r="I33" s="746"/>
      <c r="J33" s="746"/>
      <c r="K33" s="746"/>
      <c r="L33" s="746"/>
      <c r="M33" s="746"/>
      <c r="N33" s="746"/>
      <c r="O33" s="746"/>
      <c r="P33" s="746"/>
      <c r="Q33" s="746"/>
      <c r="R33" s="746"/>
      <c r="S33" s="746"/>
      <c r="T33" s="746"/>
      <c r="U33" s="746"/>
      <c r="V33" s="746"/>
      <c r="W33" s="746"/>
      <c r="X33" s="746"/>
      <c r="Y33" s="550"/>
      <c r="Z33" s="550"/>
      <c r="AA33" s="550"/>
      <c r="AB33" s="550"/>
    </row>
    <row r="34" spans="1:28" x14ac:dyDescent="0.2">
      <c r="A34" s="746"/>
      <c r="B34" s="744"/>
      <c r="C34" s="744"/>
      <c r="D34" s="746"/>
      <c r="E34" s="746"/>
      <c r="F34" s="746"/>
      <c r="G34" s="746"/>
      <c r="H34" s="746"/>
      <c r="I34" s="746"/>
      <c r="J34" s="746"/>
      <c r="K34" s="746"/>
      <c r="L34" s="746"/>
      <c r="M34" s="746"/>
      <c r="N34" s="746"/>
      <c r="O34" s="746"/>
      <c r="P34" s="746"/>
      <c r="Q34" s="746"/>
      <c r="R34" s="746"/>
      <c r="S34" s="746"/>
      <c r="T34" s="746"/>
      <c r="U34" s="746"/>
      <c r="V34" s="746"/>
      <c r="W34" s="746"/>
      <c r="X34" s="746"/>
      <c r="Y34" s="550"/>
      <c r="Z34" s="550"/>
      <c r="AA34" s="550"/>
      <c r="AB34" s="550"/>
    </row>
    <row r="35" spans="1:28" s="756" customFormat="1" ht="16.5" thickBot="1" x14ac:dyDescent="0.3">
      <c r="A35" s="83" t="s">
        <v>484</v>
      </c>
      <c r="B35" s="884"/>
      <c r="C35" s="884"/>
      <c r="D35" s="885">
        <f>SUM(D11:D34)</f>
        <v>0</v>
      </c>
      <c r="E35" s="885">
        <f>SUM(E11:E34)</f>
        <v>0</v>
      </c>
      <c r="F35" s="888" t="e">
        <f t="shared" ref="F35" si="7">E35/D35*100</f>
        <v>#DIV/0!</v>
      </c>
      <c r="G35" s="885">
        <f>SUM(G11:G34)</f>
        <v>0</v>
      </c>
      <c r="H35" s="885">
        <f>SUM(H11:H34)</f>
        <v>0</v>
      </c>
      <c r="I35" s="888" t="e">
        <f t="shared" ref="I35" si="8">H35/G35*100</f>
        <v>#DIV/0!</v>
      </c>
      <c r="J35" s="885">
        <f t="shared" ref="J35:K35" si="9">SUM(J11:J34)</f>
        <v>0</v>
      </c>
      <c r="K35" s="885">
        <f t="shared" si="9"/>
        <v>0</v>
      </c>
      <c r="L35" s="888" t="e">
        <f t="shared" ref="L35" si="10">K35/J35*100</f>
        <v>#DIV/0!</v>
      </c>
      <c r="M35" s="885">
        <f t="shared" ref="M35:N35" si="11">SUM(M11:M34)</f>
        <v>0</v>
      </c>
      <c r="N35" s="885">
        <f t="shared" si="11"/>
        <v>0</v>
      </c>
      <c r="O35" s="888" t="e">
        <f t="shared" ref="O35" si="12">N35/M35*100</f>
        <v>#DIV/0!</v>
      </c>
      <c r="P35" s="885">
        <f t="shared" ref="P35:Q35" si="13">SUM(P11:P34)</f>
        <v>0</v>
      </c>
      <c r="Q35" s="885">
        <f t="shared" si="13"/>
        <v>0</v>
      </c>
      <c r="R35" s="888" t="e">
        <f t="shared" ref="R35" si="14">Q35/P35*100</f>
        <v>#DIV/0!</v>
      </c>
      <c r="S35" s="885">
        <f t="shared" ref="S35:T35" si="15">SUM(S11:S34)</f>
        <v>0</v>
      </c>
      <c r="T35" s="885">
        <f t="shared" si="15"/>
        <v>0</v>
      </c>
      <c r="U35" s="888" t="e">
        <f t="shared" ref="U35" si="16">T35/S35*100</f>
        <v>#DIV/0!</v>
      </c>
      <c r="V35" s="885">
        <f t="shared" ref="V35:W35" si="17">SUM(V11:V34)</f>
        <v>0</v>
      </c>
      <c r="W35" s="885">
        <f t="shared" si="17"/>
        <v>0</v>
      </c>
      <c r="X35" s="888" t="e">
        <f t="shared" ref="X35" si="18">W35/V35*100</f>
        <v>#DIV/0!</v>
      </c>
      <c r="Y35" s="883"/>
      <c r="Z35" s="883"/>
      <c r="AA35" s="883"/>
      <c r="AB35" s="883"/>
    </row>
    <row r="36" spans="1:28" x14ac:dyDescent="0.2">
      <c r="A36" s="549"/>
      <c r="B36" s="550"/>
      <c r="C36" s="550"/>
      <c r="D36" s="550"/>
      <c r="E36" s="550"/>
      <c r="F36" s="550"/>
      <c r="G36" s="550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0"/>
      <c r="U36" s="550"/>
      <c r="V36" s="550"/>
      <c r="W36" s="550"/>
      <c r="X36" s="550"/>
      <c r="Y36" s="550"/>
      <c r="Z36" s="550"/>
      <c r="AA36" s="550"/>
      <c r="AB36" s="550"/>
    </row>
    <row r="37" spans="1:28" x14ac:dyDescent="0.2">
      <c r="A37" s="998" t="s">
        <v>994</v>
      </c>
      <c r="B37" s="550"/>
      <c r="C37" s="550"/>
      <c r="D37" s="550"/>
      <c r="E37" s="550"/>
      <c r="F37" s="550"/>
      <c r="G37" s="550"/>
      <c r="H37" s="550"/>
      <c r="I37" s="550"/>
      <c r="J37" s="550"/>
      <c r="K37" s="550"/>
      <c r="L37" s="550"/>
      <c r="M37" s="550"/>
      <c r="N37" s="550"/>
      <c r="O37" s="550"/>
      <c r="P37" s="550"/>
      <c r="Q37" s="550"/>
      <c r="R37" s="550"/>
      <c r="S37" s="550"/>
      <c r="T37" s="550"/>
      <c r="U37" s="550"/>
      <c r="V37" s="550"/>
      <c r="W37" s="550"/>
      <c r="X37" s="550"/>
      <c r="Y37" s="550"/>
      <c r="Z37" s="550"/>
      <c r="AA37" s="550"/>
      <c r="AB37" s="550"/>
    </row>
    <row r="39" spans="1:28" x14ac:dyDescent="0.2">
      <c r="A39" s="553"/>
      <c r="B39" s="554"/>
      <c r="C39" s="554"/>
      <c r="D39" s="554"/>
      <c r="E39" s="554"/>
      <c r="F39" s="554"/>
      <c r="G39" s="554"/>
      <c r="H39" s="554"/>
      <c r="I39" s="554"/>
      <c r="J39" s="554"/>
      <c r="K39" s="554"/>
      <c r="L39" s="554"/>
      <c r="M39" s="554"/>
      <c r="N39" s="554"/>
      <c r="O39" s="554"/>
      <c r="P39" s="554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</row>
    <row r="40" spans="1:28" x14ac:dyDescent="0.2">
      <c r="A40" s="553"/>
      <c r="B40" s="554"/>
      <c r="C40" s="554"/>
      <c r="D40" s="554"/>
      <c r="E40" s="554"/>
      <c r="F40" s="554"/>
      <c r="G40" s="554"/>
      <c r="H40" s="554"/>
      <c r="I40" s="554"/>
      <c r="J40" s="554"/>
      <c r="K40" s="554"/>
      <c r="L40" s="554"/>
      <c r="M40" s="554"/>
      <c r="N40" s="554"/>
      <c r="O40" s="554"/>
      <c r="P40" s="554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</row>
  </sheetData>
  <mergeCells count="25">
    <mergeCell ref="J8:J9"/>
    <mergeCell ref="M7:O7"/>
    <mergeCell ref="P7:R7"/>
    <mergeCell ref="S7:U7"/>
    <mergeCell ref="V7:X7"/>
    <mergeCell ref="P8:P9"/>
    <mergeCell ref="Q8:R8"/>
    <mergeCell ref="S8:S9"/>
    <mergeCell ref="T8:U8"/>
    <mergeCell ref="A3:X3"/>
    <mergeCell ref="C7:C9"/>
    <mergeCell ref="K8:L8"/>
    <mergeCell ref="A7:A9"/>
    <mergeCell ref="B7:B9"/>
    <mergeCell ref="D7:F7"/>
    <mergeCell ref="G7:I7"/>
    <mergeCell ref="D8:D9"/>
    <mergeCell ref="E8:F8"/>
    <mergeCell ref="G8:G9"/>
    <mergeCell ref="H8:I8"/>
    <mergeCell ref="J7:L7"/>
    <mergeCell ref="V8:V9"/>
    <mergeCell ref="W8:X8"/>
    <mergeCell ref="M8:M9"/>
    <mergeCell ref="N8:O8"/>
  </mergeCells>
  <printOptions horizontalCentered="1"/>
  <pageMargins left="0.47244094488188981" right="0.47244094488188981" top="0.74803149606299213" bottom="0.74803149606299213" header="0.31496062992125984" footer="0.31496062992125984"/>
  <pageSetup paperSize="9" scale="44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EE00F-8856-444F-8D98-A2D8421B902F}">
  <sheetPr>
    <tabColor rgb="FF92D050"/>
    <pageSetUpPr fitToPage="1"/>
  </sheetPr>
  <dimension ref="A1:H34"/>
  <sheetViews>
    <sheetView zoomScale="70" zoomScaleNormal="70" workbookViewId="0">
      <selection activeCell="J40" sqref="J40"/>
    </sheetView>
  </sheetViews>
  <sheetFormatPr defaultColWidth="8.7109375" defaultRowHeight="15" x14ac:dyDescent="0.25"/>
  <cols>
    <col min="1" max="1" width="5.7109375" style="959" customWidth="1"/>
    <col min="2" max="2" width="23.7109375" style="959" customWidth="1"/>
    <col min="3" max="3" width="25.42578125" style="959" bestFit="1" customWidth="1"/>
    <col min="4" max="8" width="17.7109375" style="959" customWidth="1"/>
    <col min="9" max="16384" width="8.7109375" style="959"/>
  </cols>
  <sheetData>
    <row r="1" spans="1:8" s="974" customFormat="1" ht="15.75" x14ac:dyDescent="0.25">
      <c r="A1" s="1366" t="s">
        <v>1286</v>
      </c>
      <c r="B1" s="1366"/>
      <c r="C1" s="1366"/>
      <c r="D1" s="1366"/>
      <c r="E1" s="1366"/>
      <c r="F1" s="1366"/>
      <c r="G1" s="1366"/>
      <c r="H1" s="1366"/>
    </row>
    <row r="2" spans="1:8" s="974" customFormat="1" ht="15.75" x14ac:dyDescent="0.25">
      <c r="A2" s="977"/>
      <c r="B2" s="977"/>
      <c r="C2" s="977"/>
      <c r="D2" s="977"/>
      <c r="E2" s="977"/>
      <c r="F2" s="977"/>
      <c r="G2" s="977"/>
      <c r="H2" s="977"/>
    </row>
    <row r="3" spans="1:8" s="974" customFormat="1" ht="15.75" x14ac:dyDescent="0.25">
      <c r="A3" s="1367" t="s">
        <v>1289</v>
      </c>
      <c r="B3" s="1367"/>
      <c r="C3" s="1367"/>
      <c r="D3" s="1367"/>
      <c r="E3" s="1367"/>
      <c r="F3" s="1367"/>
      <c r="G3" s="1367"/>
      <c r="H3" s="1367"/>
    </row>
    <row r="4" spans="1:8" s="974" customFormat="1" ht="15.75" x14ac:dyDescent="0.25">
      <c r="A4" s="978"/>
      <c r="B4" s="978"/>
      <c r="C4" s="978"/>
      <c r="D4" s="587" t="str">
        <f>'1'!$E$5</f>
        <v>KABUPATEN/KOTA</v>
      </c>
      <c r="E4" s="588" t="str">
        <f>'1'!$F$5</f>
        <v>….......</v>
      </c>
      <c r="F4" s="975"/>
      <c r="G4" s="978"/>
      <c r="H4" s="978"/>
    </row>
    <row r="5" spans="1:8" s="974" customFormat="1" ht="15.75" x14ac:dyDescent="0.25">
      <c r="A5" s="978"/>
      <c r="B5" s="978"/>
      <c r="C5" s="978"/>
      <c r="D5" s="587" t="str">
        <f>'1'!$E$6</f>
        <v>TAHUN</v>
      </c>
      <c r="E5" s="588" t="str">
        <f>'1'!$F$6</f>
        <v>….......</v>
      </c>
      <c r="F5" s="977"/>
      <c r="G5" s="978"/>
      <c r="H5" s="978"/>
    </row>
    <row r="6" spans="1:8" s="963" customFormat="1" ht="17.25" thickBot="1" x14ac:dyDescent="0.3">
      <c r="A6" s="964"/>
      <c r="B6" s="964"/>
      <c r="C6" s="964"/>
      <c r="D6" s="964"/>
      <c r="E6" s="964"/>
      <c r="F6" s="964"/>
      <c r="G6" s="964"/>
      <c r="H6" s="964"/>
    </row>
    <row r="7" spans="1:8" s="1009" customFormat="1" ht="47.25" x14ac:dyDescent="0.25">
      <c r="A7" s="986" t="s">
        <v>2</v>
      </c>
      <c r="B7" s="986" t="s">
        <v>254</v>
      </c>
      <c r="C7" s="986" t="s">
        <v>409</v>
      </c>
      <c r="D7" s="985" t="s">
        <v>1275</v>
      </c>
      <c r="E7" s="985" t="s">
        <v>1276</v>
      </c>
      <c r="F7" s="985" t="s">
        <v>873</v>
      </c>
      <c r="G7" s="985" t="s">
        <v>1277</v>
      </c>
      <c r="H7" s="985" t="s">
        <v>1278</v>
      </c>
    </row>
    <row r="8" spans="1:8" ht="14.65" customHeight="1" x14ac:dyDescent="0.25">
      <c r="A8" s="965">
        <v>1</v>
      </c>
      <c r="B8" s="965">
        <v>2</v>
      </c>
      <c r="C8" s="965">
        <v>3</v>
      </c>
      <c r="D8" s="965">
        <v>4</v>
      </c>
      <c r="E8" s="965">
        <v>5</v>
      </c>
      <c r="F8" s="965">
        <v>6</v>
      </c>
      <c r="G8" s="965">
        <v>7</v>
      </c>
      <c r="H8" s="965">
        <v>8</v>
      </c>
    </row>
    <row r="9" spans="1:8" ht="14.65" customHeight="1" x14ac:dyDescent="0.25">
      <c r="A9" s="966">
        <v>1</v>
      </c>
      <c r="B9" s="980">
        <f>'9'!B9</f>
        <v>0</v>
      </c>
      <c r="C9" s="980">
        <f>'9'!C9</f>
        <v>0</v>
      </c>
      <c r="D9" s="967"/>
      <c r="E9" s="967"/>
      <c r="F9" s="954"/>
      <c r="G9" s="954" t="e">
        <f t="shared" ref="G9:G28" si="0">E9/D9*100</f>
        <v>#DIV/0!</v>
      </c>
      <c r="H9" s="954" t="e">
        <f t="shared" ref="H9:H28" si="1">F9/D9*100</f>
        <v>#DIV/0!</v>
      </c>
    </row>
    <row r="10" spans="1:8" x14ac:dyDescent="0.25">
      <c r="A10" s="966">
        <v>2</v>
      </c>
      <c r="B10" s="981">
        <f>'9'!B10</f>
        <v>0</v>
      </c>
      <c r="C10" s="981">
        <f>'9'!C10</f>
        <v>0</v>
      </c>
      <c r="D10" s="954"/>
      <c r="E10" s="954"/>
      <c r="F10" s="954"/>
      <c r="G10" s="954" t="e">
        <f t="shared" si="0"/>
        <v>#DIV/0!</v>
      </c>
      <c r="H10" s="954" t="e">
        <f t="shared" si="1"/>
        <v>#DIV/0!</v>
      </c>
    </row>
    <row r="11" spans="1:8" x14ac:dyDescent="0.25">
      <c r="A11" s="966">
        <v>3</v>
      </c>
      <c r="B11" s="981">
        <f>'9'!B11</f>
        <v>0</v>
      </c>
      <c r="C11" s="981">
        <f>'9'!C11</f>
        <v>0</v>
      </c>
      <c r="D11" s="954"/>
      <c r="E11" s="954"/>
      <c r="F11" s="954"/>
      <c r="G11" s="954" t="e">
        <f t="shared" si="0"/>
        <v>#DIV/0!</v>
      </c>
      <c r="H11" s="954" t="e">
        <f t="shared" si="1"/>
        <v>#DIV/0!</v>
      </c>
    </row>
    <row r="12" spans="1:8" x14ac:dyDescent="0.25">
      <c r="A12" s="966">
        <v>4</v>
      </c>
      <c r="B12" s="981">
        <f>'9'!B12</f>
        <v>0</v>
      </c>
      <c r="C12" s="981">
        <f>'9'!C12</f>
        <v>0</v>
      </c>
      <c r="D12" s="954"/>
      <c r="E12" s="954"/>
      <c r="F12" s="954"/>
      <c r="G12" s="954" t="e">
        <f t="shared" si="0"/>
        <v>#DIV/0!</v>
      </c>
      <c r="H12" s="954" t="e">
        <f t="shared" si="1"/>
        <v>#DIV/0!</v>
      </c>
    </row>
    <row r="13" spans="1:8" x14ac:dyDescent="0.25">
      <c r="A13" s="966">
        <v>5</v>
      </c>
      <c r="B13" s="981">
        <f>'9'!B13</f>
        <v>0</v>
      </c>
      <c r="C13" s="981">
        <f>'9'!C13</f>
        <v>0</v>
      </c>
      <c r="D13" s="954"/>
      <c r="E13" s="954"/>
      <c r="F13" s="954"/>
      <c r="G13" s="954" t="e">
        <f t="shared" si="0"/>
        <v>#DIV/0!</v>
      </c>
      <c r="H13" s="954" t="e">
        <f t="shared" si="1"/>
        <v>#DIV/0!</v>
      </c>
    </row>
    <row r="14" spans="1:8" x14ac:dyDescent="0.25">
      <c r="A14" s="966">
        <v>6</v>
      </c>
      <c r="B14" s="981">
        <f>'9'!B14</f>
        <v>0</v>
      </c>
      <c r="C14" s="981">
        <f>'9'!C14</f>
        <v>0</v>
      </c>
      <c r="D14" s="954"/>
      <c r="E14" s="954"/>
      <c r="F14" s="954"/>
      <c r="G14" s="954" t="e">
        <f t="shared" si="0"/>
        <v>#DIV/0!</v>
      </c>
      <c r="H14" s="954" t="e">
        <f t="shared" si="1"/>
        <v>#DIV/0!</v>
      </c>
    </row>
    <row r="15" spans="1:8" x14ac:dyDescent="0.25">
      <c r="A15" s="966">
        <v>7</v>
      </c>
      <c r="B15" s="981">
        <f>'9'!B15</f>
        <v>0</v>
      </c>
      <c r="C15" s="981">
        <f>'9'!C15</f>
        <v>0</v>
      </c>
      <c r="D15" s="954"/>
      <c r="E15" s="954"/>
      <c r="F15" s="954"/>
      <c r="G15" s="954" t="e">
        <f t="shared" si="0"/>
        <v>#DIV/0!</v>
      </c>
      <c r="H15" s="954" t="e">
        <f t="shared" si="1"/>
        <v>#DIV/0!</v>
      </c>
    </row>
    <row r="16" spans="1:8" x14ac:dyDescent="0.25">
      <c r="A16" s="966">
        <v>8</v>
      </c>
      <c r="B16" s="981">
        <f>'9'!B16</f>
        <v>0</v>
      </c>
      <c r="C16" s="981">
        <f>'9'!C16</f>
        <v>0</v>
      </c>
      <c r="D16" s="954"/>
      <c r="E16" s="954"/>
      <c r="F16" s="954"/>
      <c r="G16" s="954" t="e">
        <f t="shared" si="0"/>
        <v>#DIV/0!</v>
      </c>
      <c r="H16" s="954" t="e">
        <f t="shared" si="1"/>
        <v>#DIV/0!</v>
      </c>
    </row>
    <row r="17" spans="1:8" x14ac:dyDescent="0.25">
      <c r="A17" s="966">
        <v>9</v>
      </c>
      <c r="B17" s="981">
        <f>'9'!B17</f>
        <v>0</v>
      </c>
      <c r="C17" s="981">
        <f>'9'!C17</f>
        <v>0</v>
      </c>
      <c r="D17" s="954"/>
      <c r="E17" s="954"/>
      <c r="F17" s="954"/>
      <c r="G17" s="954" t="e">
        <f t="shared" si="0"/>
        <v>#DIV/0!</v>
      </c>
      <c r="H17" s="954" t="e">
        <f t="shared" si="1"/>
        <v>#DIV/0!</v>
      </c>
    </row>
    <row r="18" spans="1:8" x14ac:dyDescent="0.25">
      <c r="A18" s="966">
        <v>10</v>
      </c>
      <c r="B18" s="981">
        <f>'9'!B18</f>
        <v>0</v>
      </c>
      <c r="C18" s="981">
        <f>'9'!C18</f>
        <v>0</v>
      </c>
      <c r="D18" s="954"/>
      <c r="E18" s="954"/>
      <c r="F18" s="954"/>
      <c r="G18" s="954" t="e">
        <f t="shared" si="0"/>
        <v>#DIV/0!</v>
      </c>
      <c r="H18" s="954" t="e">
        <f t="shared" si="1"/>
        <v>#DIV/0!</v>
      </c>
    </row>
    <row r="19" spans="1:8" x14ac:dyDescent="0.25">
      <c r="A19" s="966">
        <v>11</v>
      </c>
      <c r="B19" s="981">
        <f>'9'!B19</f>
        <v>0</v>
      </c>
      <c r="C19" s="981">
        <f>'9'!C19</f>
        <v>0</v>
      </c>
      <c r="D19" s="954"/>
      <c r="E19" s="954"/>
      <c r="F19" s="954"/>
      <c r="G19" s="954" t="e">
        <f t="shared" si="0"/>
        <v>#DIV/0!</v>
      </c>
      <c r="H19" s="954" t="e">
        <f t="shared" si="1"/>
        <v>#DIV/0!</v>
      </c>
    </row>
    <row r="20" spans="1:8" x14ac:dyDescent="0.25">
      <c r="A20" s="966">
        <v>12</v>
      </c>
      <c r="B20" s="981">
        <f>'9'!B20</f>
        <v>0</v>
      </c>
      <c r="C20" s="981">
        <f>'9'!C20</f>
        <v>0</v>
      </c>
      <c r="D20" s="954"/>
      <c r="E20" s="954"/>
      <c r="F20" s="954"/>
      <c r="G20" s="954" t="e">
        <f t="shared" si="0"/>
        <v>#DIV/0!</v>
      </c>
      <c r="H20" s="954" t="e">
        <f t="shared" si="1"/>
        <v>#DIV/0!</v>
      </c>
    </row>
    <row r="21" spans="1:8" x14ac:dyDescent="0.25">
      <c r="A21" s="966">
        <v>13</v>
      </c>
      <c r="B21" s="981">
        <f>'9'!B21</f>
        <v>0</v>
      </c>
      <c r="C21" s="981">
        <f>'9'!C21</f>
        <v>0</v>
      </c>
      <c r="D21" s="954"/>
      <c r="E21" s="954"/>
      <c r="F21" s="954"/>
      <c r="G21" s="954" t="e">
        <f t="shared" si="0"/>
        <v>#DIV/0!</v>
      </c>
      <c r="H21" s="954" t="e">
        <f t="shared" si="1"/>
        <v>#DIV/0!</v>
      </c>
    </row>
    <row r="22" spans="1:8" x14ac:dyDescent="0.25">
      <c r="A22" s="966">
        <v>14</v>
      </c>
      <c r="B22" s="981">
        <f>'9'!B22</f>
        <v>0</v>
      </c>
      <c r="C22" s="981">
        <f>'9'!C22</f>
        <v>0</v>
      </c>
      <c r="D22" s="954"/>
      <c r="E22" s="954"/>
      <c r="F22" s="954"/>
      <c r="G22" s="954" t="e">
        <f t="shared" si="0"/>
        <v>#DIV/0!</v>
      </c>
      <c r="H22" s="954" t="e">
        <f t="shared" si="1"/>
        <v>#DIV/0!</v>
      </c>
    </row>
    <row r="23" spans="1:8" x14ac:dyDescent="0.25">
      <c r="A23" s="966">
        <v>15</v>
      </c>
      <c r="B23" s="981">
        <f>'9'!B23</f>
        <v>0</v>
      </c>
      <c r="C23" s="981">
        <f>'9'!C23</f>
        <v>0</v>
      </c>
      <c r="D23" s="954"/>
      <c r="E23" s="954"/>
      <c r="F23" s="954"/>
      <c r="G23" s="954" t="e">
        <f t="shared" si="0"/>
        <v>#DIV/0!</v>
      </c>
      <c r="H23" s="954" t="e">
        <f t="shared" si="1"/>
        <v>#DIV/0!</v>
      </c>
    </row>
    <row r="24" spans="1:8" x14ac:dyDescent="0.25">
      <c r="A24" s="966">
        <v>16</v>
      </c>
      <c r="B24" s="981">
        <f>'9'!B24</f>
        <v>0</v>
      </c>
      <c r="C24" s="981">
        <f>'9'!C24</f>
        <v>0</v>
      </c>
      <c r="D24" s="954"/>
      <c r="E24" s="954"/>
      <c r="F24" s="954"/>
      <c r="G24" s="954" t="e">
        <f t="shared" si="0"/>
        <v>#DIV/0!</v>
      </c>
      <c r="H24" s="954" t="e">
        <f t="shared" si="1"/>
        <v>#DIV/0!</v>
      </c>
    </row>
    <row r="25" spans="1:8" x14ac:dyDescent="0.25">
      <c r="A25" s="966">
        <v>17</v>
      </c>
      <c r="B25" s="981">
        <f>'9'!B25</f>
        <v>0</v>
      </c>
      <c r="C25" s="981">
        <f>'9'!C25</f>
        <v>0</v>
      </c>
      <c r="D25" s="954"/>
      <c r="E25" s="954"/>
      <c r="F25" s="954"/>
      <c r="G25" s="954" t="e">
        <f t="shared" si="0"/>
        <v>#DIV/0!</v>
      </c>
      <c r="H25" s="954" t="e">
        <f t="shared" si="1"/>
        <v>#DIV/0!</v>
      </c>
    </row>
    <row r="26" spans="1:8" x14ac:dyDescent="0.25">
      <c r="A26" s="966">
        <v>18</v>
      </c>
      <c r="B26" s="981">
        <f>'9'!B26</f>
        <v>0</v>
      </c>
      <c r="C26" s="981">
        <f>'9'!C26</f>
        <v>0</v>
      </c>
      <c r="D26" s="954"/>
      <c r="E26" s="954"/>
      <c r="F26" s="954"/>
      <c r="G26" s="954" t="e">
        <f t="shared" si="0"/>
        <v>#DIV/0!</v>
      </c>
      <c r="H26" s="954" t="e">
        <f t="shared" si="1"/>
        <v>#DIV/0!</v>
      </c>
    </row>
    <row r="27" spans="1:8" x14ac:dyDescent="0.25">
      <c r="A27" s="966">
        <v>19</v>
      </c>
      <c r="B27" s="981">
        <f>'9'!B27</f>
        <v>0</v>
      </c>
      <c r="C27" s="981">
        <f>'9'!C27</f>
        <v>0</v>
      </c>
      <c r="D27" s="954"/>
      <c r="E27" s="954"/>
      <c r="F27" s="954"/>
      <c r="G27" s="954" t="e">
        <f t="shared" si="0"/>
        <v>#DIV/0!</v>
      </c>
      <c r="H27" s="954" t="e">
        <f t="shared" si="1"/>
        <v>#DIV/0!</v>
      </c>
    </row>
    <row r="28" spans="1:8" x14ac:dyDescent="0.25">
      <c r="A28" s="966">
        <v>20</v>
      </c>
      <c r="B28" s="981">
        <f>'9'!B28</f>
        <v>0</v>
      </c>
      <c r="C28" s="981">
        <f>'9'!C28</f>
        <v>0</v>
      </c>
      <c r="D28" s="954"/>
      <c r="E28" s="954"/>
      <c r="F28" s="954"/>
      <c r="G28" s="954" t="e">
        <f t="shared" si="0"/>
        <v>#DIV/0!</v>
      </c>
      <c r="H28" s="954" t="e">
        <f t="shared" si="1"/>
        <v>#DIV/0!</v>
      </c>
    </row>
    <row r="29" spans="1:8" x14ac:dyDescent="0.25">
      <c r="A29" s="966" t="s">
        <v>375</v>
      </c>
      <c r="B29" s="966"/>
      <c r="C29" s="954"/>
      <c r="D29" s="954"/>
      <c r="E29" s="954"/>
      <c r="F29" s="954"/>
      <c r="G29" s="954"/>
      <c r="H29" s="954"/>
    </row>
    <row r="30" spans="1:8" x14ac:dyDescent="0.25">
      <c r="A30" s="966"/>
      <c r="B30" s="966"/>
      <c r="C30" s="954"/>
      <c r="D30" s="954"/>
      <c r="E30" s="954"/>
      <c r="F30" s="954"/>
      <c r="G30" s="954"/>
      <c r="H30" s="954"/>
    </row>
    <row r="31" spans="1:8" x14ac:dyDescent="0.25">
      <c r="A31" s="966"/>
      <c r="B31" s="966"/>
      <c r="C31" s="954"/>
      <c r="D31" s="954"/>
      <c r="E31" s="954"/>
      <c r="F31" s="954"/>
      <c r="G31" s="954"/>
      <c r="H31" s="954"/>
    </row>
    <row r="32" spans="1:8" s="968" customFormat="1" ht="15.75" thickBot="1" x14ac:dyDescent="0.3">
      <c r="A32" s="1368" t="s">
        <v>1287</v>
      </c>
      <c r="B32" s="1368"/>
      <c r="C32" s="1368"/>
      <c r="D32" s="957">
        <f>SUM(D9:D31)</f>
        <v>0</v>
      </c>
      <c r="E32" s="957">
        <f t="shared" ref="E32:F32" si="2">SUM(E9:E31)</f>
        <v>0</v>
      </c>
      <c r="F32" s="957">
        <f t="shared" si="2"/>
        <v>0</v>
      </c>
      <c r="G32" s="957" t="e">
        <f>E32/D32*100</f>
        <v>#DIV/0!</v>
      </c>
      <c r="H32" s="957" t="e">
        <f>F32/D32*100</f>
        <v>#DIV/0!</v>
      </c>
    </row>
    <row r="34" spans="1:1" x14ac:dyDescent="0.25">
      <c r="A34" s="984" t="s">
        <v>1274</v>
      </c>
    </row>
  </sheetData>
  <mergeCells count="3">
    <mergeCell ref="A1:H1"/>
    <mergeCell ref="A3:H3"/>
    <mergeCell ref="A32:C3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7E90-292F-46B3-8C99-0A7BFA34D27D}">
  <sheetPr>
    <tabColor rgb="FF92D050"/>
    <pageSetUpPr fitToPage="1"/>
  </sheetPr>
  <dimension ref="A1:O37"/>
  <sheetViews>
    <sheetView zoomScale="86" zoomScaleNormal="86" workbookViewId="0">
      <selection activeCell="L29" sqref="L29"/>
    </sheetView>
  </sheetViews>
  <sheetFormatPr defaultColWidth="8.7109375" defaultRowHeight="15" x14ac:dyDescent="0.25"/>
  <cols>
    <col min="1" max="1" width="6.5703125" style="959" customWidth="1"/>
    <col min="2" max="3" width="21.140625" style="959" customWidth="1"/>
    <col min="4" max="13" width="7.85546875" style="959" customWidth="1"/>
    <col min="14" max="16384" width="8.7109375" style="959"/>
  </cols>
  <sheetData>
    <row r="1" spans="1:15" s="942" customFormat="1" ht="15.75" x14ac:dyDescent="0.25">
      <c r="A1" s="1366" t="s">
        <v>1292</v>
      </c>
      <c r="B1" s="1366"/>
      <c r="C1" s="1366"/>
      <c r="D1" s="1366"/>
      <c r="E1" s="1366"/>
      <c r="F1" s="1366"/>
      <c r="G1" s="1366"/>
      <c r="H1" s="1366"/>
      <c r="I1" s="1366"/>
      <c r="J1" s="1366"/>
      <c r="K1" s="1366"/>
      <c r="L1" s="1366"/>
      <c r="M1" s="1366"/>
      <c r="N1" s="943"/>
      <c r="O1" s="943"/>
    </row>
    <row r="2" spans="1:15" s="942" customFormat="1" ht="15.75" x14ac:dyDescent="0.25">
      <c r="A2" s="977"/>
      <c r="B2" s="977"/>
      <c r="C2" s="977"/>
      <c r="D2" s="977"/>
      <c r="E2" s="977"/>
      <c r="F2" s="977"/>
      <c r="G2" s="977"/>
      <c r="H2" s="977"/>
      <c r="I2" s="977"/>
      <c r="J2" s="977"/>
      <c r="K2" s="977"/>
      <c r="L2" s="977"/>
      <c r="M2" s="977"/>
      <c r="N2" s="943"/>
      <c r="O2" s="943"/>
    </row>
    <row r="3" spans="1:15" s="942" customFormat="1" ht="15.75" x14ac:dyDescent="0.25">
      <c r="A3" s="977"/>
      <c r="B3" s="977"/>
      <c r="C3" s="977"/>
      <c r="D3" s="977"/>
      <c r="E3" s="977"/>
      <c r="F3" s="977"/>
      <c r="G3" s="977"/>
      <c r="H3" s="977"/>
      <c r="I3" s="977"/>
      <c r="J3" s="977"/>
      <c r="K3" s="977"/>
      <c r="L3" s="977"/>
      <c r="M3" s="977"/>
      <c r="N3" s="943"/>
      <c r="O3" s="943"/>
    </row>
    <row r="4" spans="1:15" s="972" customFormat="1" ht="15.75" x14ac:dyDescent="0.25">
      <c r="A4" s="1370" t="s">
        <v>1288</v>
      </c>
      <c r="B4" s="1370"/>
      <c r="C4" s="1370"/>
      <c r="D4" s="1370"/>
      <c r="E4" s="1370"/>
      <c r="F4" s="1370"/>
      <c r="G4" s="1370"/>
      <c r="H4" s="1370"/>
      <c r="I4" s="1370"/>
      <c r="J4" s="1370"/>
      <c r="K4" s="1370"/>
      <c r="L4" s="1370"/>
      <c r="M4" s="1370"/>
      <c r="N4" s="1370"/>
      <c r="O4" s="1370"/>
    </row>
    <row r="5" spans="1:15" s="972" customFormat="1" ht="15.75" x14ac:dyDescent="0.25">
      <c r="A5" s="979"/>
      <c r="B5" s="979"/>
      <c r="C5" s="979"/>
      <c r="D5" s="979"/>
      <c r="F5" s="587" t="str">
        <f>'1'!$E$5</f>
        <v>KABUPATEN/KOTA</v>
      </c>
      <c r="G5" s="588" t="str">
        <f>'1'!$F$5</f>
        <v>….......</v>
      </c>
      <c r="H5" s="979"/>
      <c r="I5" s="979"/>
      <c r="J5" s="979"/>
      <c r="M5" s="979"/>
      <c r="N5" s="974"/>
      <c r="O5" s="974"/>
    </row>
    <row r="6" spans="1:15" s="972" customFormat="1" ht="15.75" x14ac:dyDescent="0.25">
      <c r="A6" s="979"/>
      <c r="B6" s="979"/>
      <c r="C6" s="979"/>
      <c r="D6" s="979"/>
      <c r="F6" s="587" t="str">
        <f>'1'!$E$6</f>
        <v>TAHUN</v>
      </c>
      <c r="G6" s="588" t="str">
        <f>'1'!$F$6</f>
        <v>….......</v>
      </c>
      <c r="H6" s="979"/>
      <c r="I6" s="979"/>
      <c r="J6" s="979"/>
      <c r="M6" s="979"/>
      <c r="N6" s="974"/>
      <c r="O6" s="974"/>
    </row>
    <row r="7" spans="1:15" s="972" customFormat="1" ht="15.75" x14ac:dyDescent="0.25">
      <c r="A7" s="979"/>
      <c r="B7" s="979"/>
      <c r="C7" s="979"/>
      <c r="D7" s="979"/>
      <c r="F7" s="587"/>
      <c r="G7" s="588"/>
      <c r="H7" s="979"/>
      <c r="I7" s="979"/>
      <c r="J7" s="979"/>
      <c r="M7" s="979"/>
      <c r="N7" s="974"/>
      <c r="O7" s="974"/>
    </row>
    <row r="8" spans="1:15" s="963" customFormat="1" ht="17.25" thickBot="1" x14ac:dyDescent="0.3"/>
    <row r="9" spans="1:15" s="947" customFormat="1" ht="27.95" customHeight="1" x14ac:dyDescent="0.25">
      <c r="A9" s="1371" t="s">
        <v>2</v>
      </c>
      <c r="B9" s="1378" t="s">
        <v>254</v>
      </c>
      <c r="C9" s="1373" t="s">
        <v>409</v>
      </c>
      <c r="D9" s="1375" t="s">
        <v>1280</v>
      </c>
      <c r="E9" s="1375"/>
      <c r="F9" s="1375" t="s">
        <v>1279</v>
      </c>
      <c r="G9" s="1375"/>
      <c r="H9" s="1376" t="s">
        <v>1283</v>
      </c>
      <c r="I9" s="1377"/>
      <c r="J9" s="1376" t="s">
        <v>1281</v>
      </c>
      <c r="K9" s="1377"/>
      <c r="L9" s="1375" t="s">
        <v>1282</v>
      </c>
      <c r="M9" s="1375"/>
      <c r="N9" s="1369" t="s">
        <v>491</v>
      </c>
      <c r="O9" s="1369"/>
    </row>
    <row r="10" spans="1:15" s="947" customFormat="1" ht="27.95" customHeight="1" x14ac:dyDescent="0.25">
      <c r="A10" s="1372"/>
      <c r="B10" s="1379"/>
      <c r="C10" s="1374"/>
      <c r="D10" s="982" t="s">
        <v>6</v>
      </c>
      <c r="E10" s="982" t="s">
        <v>7</v>
      </c>
      <c r="F10" s="982" t="s">
        <v>6</v>
      </c>
      <c r="G10" s="982" t="s">
        <v>7</v>
      </c>
      <c r="H10" s="982" t="s">
        <v>6</v>
      </c>
      <c r="I10" s="982" t="s">
        <v>7</v>
      </c>
      <c r="J10" s="982" t="s">
        <v>6</v>
      </c>
      <c r="K10" s="982" t="s">
        <v>7</v>
      </c>
      <c r="L10" s="982" t="s">
        <v>6</v>
      </c>
      <c r="M10" s="982" t="s">
        <v>7</v>
      </c>
      <c r="N10" s="982" t="s">
        <v>6</v>
      </c>
      <c r="O10" s="982" t="s">
        <v>7</v>
      </c>
    </row>
    <row r="11" spans="1:15" x14ac:dyDescent="0.25">
      <c r="A11" s="969">
        <v>1</v>
      </c>
      <c r="B11" s="970">
        <v>2</v>
      </c>
      <c r="C11" s="969">
        <v>3</v>
      </c>
      <c r="D11" s="970">
        <v>4</v>
      </c>
      <c r="E11" s="969">
        <v>5</v>
      </c>
      <c r="F11" s="970">
        <v>6</v>
      </c>
      <c r="G11" s="969">
        <v>7</v>
      </c>
      <c r="H11" s="970">
        <v>8</v>
      </c>
      <c r="I11" s="969">
        <v>9</v>
      </c>
      <c r="J11" s="970">
        <v>10</v>
      </c>
      <c r="K11" s="969">
        <v>11</v>
      </c>
      <c r="L11" s="970">
        <v>12</v>
      </c>
      <c r="M11" s="969">
        <v>13</v>
      </c>
      <c r="N11" s="970">
        <v>14</v>
      </c>
      <c r="O11" s="969">
        <v>15</v>
      </c>
    </row>
    <row r="12" spans="1:15" ht="16.899999999999999" customHeight="1" x14ac:dyDescent="0.25">
      <c r="A12" s="971">
        <v>1</v>
      </c>
      <c r="B12" s="980">
        <f>'9'!B11</f>
        <v>0</v>
      </c>
      <c r="C12" s="980">
        <f>'9'!C11</f>
        <v>0</v>
      </c>
      <c r="D12" s="967"/>
      <c r="E12" s="967"/>
      <c r="F12" s="967"/>
      <c r="G12" s="967"/>
      <c r="H12" s="967"/>
      <c r="I12" s="967"/>
      <c r="J12" s="967"/>
      <c r="K12" s="967"/>
      <c r="L12" s="967"/>
      <c r="M12" s="967"/>
      <c r="N12" s="967">
        <f>SUM(D12,F12,H12,J12,L12)</f>
        <v>0</v>
      </c>
      <c r="O12" s="967">
        <f>SUM(E12,G12,I12,K12,M12)</f>
        <v>0</v>
      </c>
    </row>
    <row r="13" spans="1:15" ht="16.899999999999999" customHeight="1" x14ac:dyDescent="0.25">
      <c r="A13" s="953">
        <v>2</v>
      </c>
      <c r="B13" s="981">
        <f>'9'!B12</f>
        <v>0</v>
      </c>
      <c r="C13" s="981">
        <f>'9'!C12</f>
        <v>0</v>
      </c>
      <c r="D13" s="954"/>
      <c r="E13" s="954"/>
      <c r="F13" s="954"/>
      <c r="G13" s="954"/>
      <c r="H13" s="954"/>
      <c r="I13" s="954"/>
      <c r="J13" s="954"/>
      <c r="K13" s="954"/>
      <c r="L13" s="954"/>
      <c r="M13" s="954"/>
      <c r="N13" s="954">
        <f t="shared" ref="N13:N34" si="0">SUM(D13,F13,H13,J13,L13)</f>
        <v>0</v>
      </c>
      <c r="O13" s="954">
        <f t="shared" ref="O13:O34" si="1">SUM(E13,G13,I13,K13,M13)</f>
        <v>0</v>
      </c>
    </row>
    <row r="14" spans="1:15" ht="16.899999999999999" customHeight="1" x14ac:dyDescent="0.25">
      <c r="A14" s="953">
        <v>3</v>
      </c>
      <c r="B14" s="981">
        <f>'9'!B13</f>
        <v>0</v>
      </c>
      <c r="C14" s="981">
        <f>'9'!C13</f>
        <v>0</v>
      </c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>
        <f t="shared" si="0"/>
        <v>0</v>
      </c>
      <c r="O14" s="954">
        <f t="shared" si="1"/>
        <v>0</v>
      </c>
    </row>
    <row r="15" spans="1:15" ht="16.899999999999999" customHeight="1" x14ac:dyDescent="0.25">
      <c r="A15" s="953">
        <v>4</v>
      </c>
      <c r="B15" s="981">
        <f>'9'!B14</f>
        <v>0</v>
      </c>
      <c r="C15" s="981">
        <f>'9'!C14</f>
        <v>0</v>
      </c>
      <c r="D15" s="954"/>
      <c r="E15" s="954"/>
      <c r="F15" s="954"/>
      <c r="G15" s="954"/>
      <c r="H15" s="954"/>
      <c r="I15" s="954"/>
      <c r="J15" s="954"/>
      <c r="K15" s="954"/>
      <c r="L15" s="954"/>
      <c r="M15" s="954"/>
      <c r="N15" s="954">
        <f t="shared" si="0"/>
        <v>0</v>
      </c>
      <c r="O15" s="954">
        <f t="shared" si="1"/>
        <v>0</v>
      </c>
    </row>
    <row r="16" spans="1:15" ht="16.899999999999999" customHeight="1" x14ac:dyDescent="0.25">
      <c r="A16" s="953">
        <v>5</v>
      </c>
      <c r="B16" s="981">
        <f>'9'!B15</f>
        <v>0</v>
      </c>
      <c r="C16" s="981">
        <f>'9'!C15</f>
        <v>0</v>
      </c>
      <c r="D16" s="954"/>
      <c r="E16" s="954"/>
      <c r="F16" s="954"/>
      <c r="G16" s="954"/>
      <c r="H16" s="954"/>
      <c r="I16" s="954"/>
      <c r="J16" s="954"/>
      <c r="K16" s="954"/>
      <c r="L16" s="954"/>
      <c r="M16" s="954"/>
      <c r="N16" s="954">
        <f t="shared" si="0"/>
        <v>0</v>
      </c>
      <c r="O16" s="954">
        <f t="shared" si="1"/>
        <v>0</v>
      </c>
    </row>
    <row r="17" spans="1:15" ht="16.899999999999999" customHeight="1" x14ac:dyDescent="0.25">
      <c r="A17" s="953">
        <v>6</v>
      </c>
      <c r="B17" s="981">
        <f>'9'!B16</f>
        <v>0</v>
      </c>
      <c r="C17" s="981">
        <f>'9'!C16</f>
        <v>0</v>
      </c>
      <c r="D17" s="954"/>
      <c r="E17" s="954"/>
      <c r="F17" s="954"/>
      <c r="G17" s="954"/>
      <c r="H17" s="954"/>
      <c r="I17" s="954"/>
      <c r="J17" s="954"/>
      <c r="K17" s="954"/>
      <c r="L17" s="954"/>
      <c r="M17" s="954"/>
      <c r="N17" s="954">
        <f t="shared" si="0"/>
        <v>0</v>
      </c>
      <c r="O17" s="954">
        <f t="shared" si="1"/>
        <v>0</v>
      </c>
    </row>
    <row r="18" spans="1:15" ht="16.899999999999999" customHeight="1" x14ac:dyDescent="0.25">
      <c r="A18" s="953">
        <v>7</v>
      </c>
      <c r="B18" s="981">
        <f>'9'!B17</f>
        <v>0</v>
      </c>
      <c r="C18" s="981">
        <f>'9'!C17</f>
        <v>0</v>
      </c>
      <c r="D18" s="954"/>
      <c r="E18" s="954"/>
      <c r="F18" s="954"/>
      <c r="G18" s="954"/>
      <c r="H18" s="954"/>
      <c r="I18" s="954"/>
      <c r="J18" s="954"/>
      <c r="K18" s="954"/>
      <c r="L18" s="954"/>
      <c r="M18" s="954"/>
      <c r="N18" s="954">
        <f t="shared" si="0"/>
        <v>0</v>
      </c>
      <c r="O18" s="954">
        <f t="shared" si="1"/>
        <v>0</v>
      </c>
    </row>
    <row r="19" spans="1:15" ht="16.899999999999999" customHeight="1" x14ac:dyDescent="0.25">
      <c r="A19" s="953">
        <v>8</v>
      </c>
      <c r="B19" s="981">
        <f>'9'!B18</f>
        <v>0</v>
      </c>
      <c r="C19" s="981">
        <f>'9'!C18</f>
        <v>0</v>
      </c>
      <c r="D19" s="954"/>
      <c r="E19" s="954"/>
      <c r="F19" s="954"/>
      <c r="G19" s="954"/>
      <c r="H19" s="954"/>
      <c r="I19" s="954"/>
      <c r="J19" s="954"/>
      <c r="K19" s="954"/>
      <c r="L19" s="954"/>
      <c r="M19" s="954"/>
      <c r="N19" s="954">
        <f t="shared" si="0"/>
        <v>0</v>
      </c>
      <c r="O19" s="954">
        <f t="shared" si="1"/>
        <v>0</v>
      </c>
    </row>
    <row r="20" spans="1:15" ht="16.899999999999999" customHeight="1" x14ac:dyDescent="0.25">
      <c r="A20" s="953">
        <v>9</v>
      </c>
      <c r="B20" s="981">
        <f>'9'!B19</f>
        <v>0</v>
      </c>
      <c r="C20" s="981">
        <f>'9'!C19</f>
        <v>0</v>
      </c>
      <c r="D20" s="954"/>
      <c r="E20" s="954"/>
      <c r="F20" s="954"/>
      <c r="G20" s="954"/>
      <c r="H20" s="954"/>
      <c r="I20" s="954"/>
      <c r="J20" s="954"/>
      <c r="K20" s="954"/>
      <c r="L20" s="954"/>
      <c r="M20" s="954"/>
      <c r="N20" s="954">
        <f t="shared" si="0"/>
        <v>0</v>
      </c>
      <c r="O20" s="954">
        <f t="shared" si="1"/>
        <v>0</v>
      </c>
    </row>
    <row r="21" spans="1:15" ht="16.899999999999999" customHeight="1" x14ac:dyDescent="0.25">
      <c r="A21" s="953">
        <v>10</v>
      </c>
      <c r="B21" s="981">
        <f>'9'!B20</f>
        <v>0</v>
      </c>
      <c r="C21" s="981">
        <f>'9'!C20</f>
        <v>0</v>
      </c>
      <c r="D21" s="954"/>
      <c r="E21" s="954"/>
      <c r="F21" s="954"/>
      <c r="G21" s="954"/>
      <c r="H21" s="954"/>
      <c r="I21" s="954"/>
      <c r="J21" s="954"/>
      <c r="K21" s="954"/>
      <c r="L21" s="954"/>
      <c r="M21" s="954"/>
      <c r="N21" s="954">
        <f t="shared" si="0"/>
        <v>0</v>
      </c>
      <c r="O21" s="954">
        <f t="shared" si="1"/>
        <v>0</v>
      </c>
    </row>
    <row r="22" spans="1:15" ht="16.899999999999999" customHeight="1" x14ac:dyDescent="0.25">
      <c r="A22" s="953">
        <v>11</v>
      </c>
      <c r="B22" s="981">
        <f>'9'!B21</f>
        <v>0</v>
      </c>
      <c r="C22" s="981">
        <f>'9'!C21</f>
        <v>0</v>
      </c>
      <c r="D22" s="954"/>
      <c r="E22" s="954"/>
      <c r="F22" s="954"/>
      <c r="G22" s="954"/>
      <c r="H22" s="954"/>
      <c r="I22" s="954"/>
      <c r="J22" s="954"/>
      <c r="K22" s="954"/>
      <c r="L22" s="954"/>
      <c r="M22" s="954"/>
      <c r="N22" s="954">
        <f t="shared" si="0"/>
        <v>0</v>
      </c>
      <c r="O22" s="954">
        <f t="shared" si="1"/>
        <v>0</v>
      </c>
    </row>
    <row r="23" spans="1:15" ht="16.899999999999999" customHeight="1" x14ac:dyDescent="0.25">
      <c r="A23" s="953">
        <v>12</v>
      </c>
      <c r="B23" s="981">
        <f>'9'!B22</f>
        <v>0</v>
      </c>
      <c r="C23" s="981">
        <f>'9'!C22</f>
        <v>0</v>
      </c>
      <c r="D23" s="954"/>
      <c r="E23" s="954"/>
      <c r="F23" s="954"/>
      <c r="G23" s="954"/>
      <c r="H23" s="954"/>
      <c r="I23" s="954"/>
      <c r="J23" s="954"/>
      <c r="K23" s="954"/>
      <c r="L23" s="954"/>
      <c r="M23" s="954"/>
      <c r="N23" s="954">
        <f t="shared" si="0"/>
        <v>0</v>
      </c>
      <c r="O23" s="954">
        <f t="shared" si="1"/>
        <v>0</v>
      </c>
    </row>
    <row r="24" spans="1:15" ht="16.899999999999999" customHeight="1" x14ac:dyDescent="0.25">
      <c r="A24" s="953">
        <v>13</v>
      </c>
      <c r="B24" s="981">
        <f>'9'!B23</f>
        <v>0</v>
      </c>
      <c r="C24" s="981">
        <f>'9'!C23</f>
        <v>0</v>
      </c>
      <c r="D24" s="954"/>
      <c r="E24" s="954"/>
      <c r="F24" s="954"/>
      <c r="G24" s="954"/>
      <c r="H24" s="954"/>
      <c r="I24" s="954"/>
      <c r="J24" s="954"/>
      <c r="K24" s="954"/>
      <c r="L24" s="954"/>
      <c r="M24" s="954"/>
      <c r="N24" s="954">
        <f t="shared" si="0"/>
        <v>0</v>
      </c>
      <c r="O24" s="954">
        <f t="shared" si="1"/>
        <v>0</v>
      </c>
    </row>
    <row r="25" spans="1:15" ht="16.899999999999999" customHeight="1" x14ac:dyDescent="0.25">
      <c r="A25" s="953">
        <v>14</v>
      </c>
      <c r="B25" s="981">
        <f>'9'!B24</f>
        <v>0</v>
      </c>
      <c r="C25" s="981">
        <f>'9'!C24</f>
        <v>0</v>
      </c>
      <c r="D25" s="954"/>
      <c r="E25" s="954"/>
      <c r="F25" s="954"/>
      <c r="G25" s="954"/>
      <c r="H25" s="954"/>
      <c r="I25" s="954"/>
      <c r="J25" s="954"/>
      <c r="K25" s="954"/>
      <c r="L25" s="954"/>
      <c r="M25" s="954"/>
      <c r="N25" s="954">
        <f t="shared" si="0"/>
        <v>0</v>
      </c>
      <c r="O25" s="954">
        <f t="shared" si="1"/>
        <v>0</v>
      </c>
    </row>
    <row r="26" spans="1:15" ht="16.899999999999999" customHeight="1" x14ac:dyDescent="0.25">
      <c r="A26" s="953">
        <v>15</v>
      </c>
      <c r="B26" s="981">
        <f>'9'!B25</f>
        <v>0</v>
      </c>
      <c r="C26" s="981">
        <f>'9'!C25</f>
        <v>0</v>
      </c>
      <c r="D26" s="954"/>
      <c r="E26" s="954"/>
      <c r="F26" s="954"/>
      <c r="G26" s="954"/>
      <c r="H26" s="954"/>
      <c r="I26" s="954"/>
      <c r="J26" s="954"/>
      <c r="K26" s="954"/>
      <c r="L26" s="954"/>
      <c r="M26" s="954"/>
      <c r="N26" s="954">
        <f t="shared" si="0"/>
        <v>0</v>
      </c>
      <c r="O26" s="954">
        <f t="shared" si="1"/>
        <v>0</v>
      </c>
    </row>
    <row r="27" spans="1:15" ht="16.899999999999999" customHeight="1" x14ac:dyDescent="0.25">
      <c r="A27" s="953">
        <v>16</v>
      </c>
      <c r="B27" s="981">
        <f>'9'!B26</f>
        <v>0</v>
      </c>
      <c r="C27" s="981">
        <f>'9'!C26</f>
        <v>0</v>
      </c>
      <c r="D27" s="954"/>
      <c r="E27" s="954"/>
      <c r="F27" s="954"/>
      <c r="G27" s="954"/>
      <c r="H27" s="954"/>
      <c r="I27" s="954"/>
      <c r="J27" s="954"/>
      <c r="K27" s="954"/>
      <c r="L27" s="954"/>
      <c r="M27" s="954"/>
      <c r="N27" s="954">
        <f t="shared" si="0"/>
        <v>0</v>
      </c>
      <c r="O27" s="954">
        <f t="shared" si="1"/>
        <v>0</v>
      </c>
    </row>
    <row r="28" spans="1:15" ht="16.899999999999999" customHeight="1" x14ac:dyDescent="0.25">
      <c r="A28" s="953">
        <v>17</v>
      </c>
      <c r="B28" s="981">
        <f>'9'!B27</f>
        <v>0</v>
      </c>
      <c r="C28" s="981">
        <f>'9'!C27</f>
        <v>0</v>
      </c>
      <c r="D28" s="954"/>
      <c r="E28" s="954"/>
      <c r="F28" s="954"/>
      <c r="G28" s="954"/>
      <c r="H28" s="954"/>
      <c r="I28" s="954"/>
      <c r="J28" s="954"/>
      <c r="K28" s="954"/>
      <c r="L28" s="954"/>
      <c r="M28" s="954"/>
      <c r="N28" s="954">
        <f t="shared" si="0"/>
        <v>0</v>
      </c>
      <c r="O28" s="954">
        <f t="shared" si="1"/>
        <v>0</v>
      </c>
    </row>
    <row r="29" spans="1:15" ht="16.899999999999999" customHeight="1" x14ac:dyDescent="0.25">
      <c r="A29" s="953">
        <v>18</v>
      </c>
      <c r="B29" s="981">
        <f>'9'!B28</f>
        <v>0</v>
      </c>
      <c r="C29" s="981">
        <f>'9'!C28</f>
        <v>0</v>
      </c>
      <c r="D29" s="954"/>
      <c r="E29" s="954"/>
      <c r="F29" s="954"/>
      <c r="G29" s="954"/>
      <c r="H29" s="954"/>
      <c r="I29" s="954"/>
      <c r="J29" s="954"/>
      <c r="K29" s="954"/>
      <c r="L29" s="954"/>
      <c r="M29" s="954"/>
      <c r="N29" s="954">
        <f t="shared" si="0"/>
        <v>0</v>
      </c>
      <c r="O29" s="954">
        <f t="shared" si="1"/>
        <v>0</v>
      </c>
    </row>
    <row r="30" spans="1:15" ht="16.899999999999999" customHeight="1" x14ac:dyDescent="0.25">
      <c r="A30" s="953">
        <v>19</v>
      </c>
      <c r="B30" s="981">
        <f>'9'!B29</f>
        <v>0</v>
      </c>
      <c r="C30" s="981">
        <f>'9'!C29</f>
        <v>0</v>
      </c>
      <c r="D30" s="954"/>
      <c r="E30" s="954"/>
      <c r="F30" s="954"/>
      <c r="G30" s="954"/>
      <c r="H30" s="954"/>
      <c r="I30" s="954"/>
      <c r="J30" s="954"/>
      <c r="K30" s="954"/>
      <c r="L30" s="954"/>
      <c r="M30" s="954"/>
      <c r="N30" s="954">
        <f t="shared" si="0"/>
        <v>0</v>
      </c>
      <c r="O30" s="954">
        <f t="shared" si="1"/>
        <v>0</v>
      </c>
    </row>
    <row r="31" spans="1:15" ht="16.899999999999999" customHeight="1" x14ac:dyDescent="0.25">
      <c r="A31" s="953">
        <v>20</v>
      </c>
      <c r="B31" s="981">
        <f>'9'!B30</f>
        <v>0</v>
      </c>
      <c r="C31" s="981">
        <f>'9'!C30</f>
        <v>0</v>
      </c>
      <c r="D31" s="954"/>
      <c r="E31" s="954"/>
      <c r="F31" s="954"/>
      <c r="G31" s="954"/>
      <c r="H31" s="954"/>
      <c r="I31" s="954"/>
      <c r="J31" s="954"/>
      <c r="K31" s="954"/>
      <c r="L31" s="954"/>
      <c r="M31" s="954"/>
      <c r="N31" s="954">
        <f t="shared" si="0"/>
        <v>0</v>
      </c>
      <c r="O31" s="954">
        <f t="shared" si="1"/>
        <v>0</v>
      </c>
    </row>
    <row r="32" spans="1:15" ht="16.899999999999999" customHeight="1" x14ac:dyDescent="0.25">
      <c r="A32" s="953"/>
      <c r="B32" s="953"/>
      <c r="C32" s="954"/>
      <c r="D32" s="954"/>
      <c r="E32" s="954"/>
      <c r="F32" s="954"/>
      <c r="G32" s="954"/>
      <c r="H32" s="954"/>
      <c r="I32" s="954"/>
      <c r="J32" s="954"/>
      <c r="K32" s="954"/>
      <c r="L32" s="954"/>
      <c r="M32" s="954"/>
      <c r="N32" s="954">
        <f t="shared" si="0"/>
        <v>0</v>
      </c>
      <c r="O32" s="954">
        <f t="shared" si="1"/>
        <v>0</v>
      </c>
    </row>
    <row r="33" spans="1:15" ht="16.899999999999999" customHeight="1" x14ac:dyDescent="0.25">
      <c r="A33" s="953"/>
      <c r="B33" s="953"/>
      <c r="C33" s="954"/>
      <c r="D33" s="954"/>
      <c r="E33" s="954"/>
      <c r="F33" s="954"/>
      <c r="G33" s="954"/>
      <c r="H33" s="954"/>
      <c r="I33" s="954"/>
      <c r="J33" s="954"/>
      <c r="K33" s="954"/>
      <c r="L33" s="954"/>
      <c r="M33" s="954"/>
      <c r="N33" s="954">
        <f t="shared" si="0"/>
        <v>0</v>
      </c>
      <c r="O33" s="954">
        <f t="shared" si="1"/>
        <v>0</v>
      </c>
    </row>
    <row r="34" spans="1:15" ht="16.899999999999999" customHeight="1" x14ac:dyDescent="0.25">
      <c r="A34" s="955"/>
      <c r="B34" s="955"/>
      <c r="C34" s="956"/>
      <c r="D34" s="956"/>
      <c r="E34" s="956"/>
      <c r="F34" s="956"/>
      <c r="G34" s="956"/>
      <c r="H34" s="956"/>
      <c r="I34" s="956"/>
      <c r="J34" s="956"/>
      <c r="K34" s="956"/>
      <c r="L34" s="956"/>
      <c r="M34" s="956"/>
      <c r="N34" s="956">
        <f t="shared" si="0"/>
        <v>0</v>
      </c>
      <c r="O34" s="956">
        <f t="shared" si="1"/>
        <v>0</v>
      </c>
    </row>
    <row r="35" spans="1:15" ht="15.75" thickBot="1" x14ac:dyDescent="0.3">
      <c r="A35" s="1368" t="s">
        <v>1287</v>
      </c>
      <c r="B35" s="1368"/>
      <c r="C35" s="1368"/>
      <c r="D35" s="957">
        <f>SUM(D12:D34)</f>
        <v>0</v>
      </c>
      <c r="E35" s="957">
        <f t="shared" ref="E35:O35" si="2">SUM(E12:E34)</f>
        <v>0</v>
      </c>
      <c r="F35" s="957">
        <f t="shared" si="2"/>
        <v>0</v>
      </c>
      <c r="G35" s="957">
        <f t="shared" si="2"/>
        <v>0</v>
      </c>
      <c r="H35" s="957">
        <f t="shared" si="2"/>
        <v>0</v>
      </c>
      <c r="I35" s="957">
        <f t="shared" si="2"/>
        <v>0</v>
      </c>
      <c r="J35" s="957">
        <f t="shared" si="2"/>
        <v>0</v>
      </c>
      <c r="K35" s="957">
        <f t="shared" si="2"/>
        <v>0</v>
      </c>
      <c r="L35" s="957">
        <f t="shared" si="2"/>
        <v>0</v>
      </c>
      <c r="M35" s="957">
        <f t="shared" si="2"/>
        <v>0</v>
      </c>
      <c r="N35" s="983">
        <f t="shared" si="2"/>
        <v>0</v>
      </c>
      <c r="O35" s="983">
        <f t="shared" si="2"/>
        <v>0</v>
      </c>
    </row>
    <row r="37" spans="1:15" x14ac:dyDescent="0.25">
      <c r="A37" s="984" t="s">
        <v>1274</v>
      </c>
    </row>
  </sheetData>
  <mergeCells count="12">
    <mergeCell ref="N9:O9"/>
    <mergeCell ref="A35:C35"/>
    <mergeCell ref="A1:M1"/>
    <mergeCell ref="A4:O4"/>
    <mergeCell ref="A9:A10"/>
    <mergeCell ref="C9:C10"/>
    <mergeCell ref="D9:E9"/>
    <mergeCell ref="F9:G9"/>
    <mergeCell ref="H9:I9"/>
    <mergeCell ref="J9:K9"/>
    <mergeCell ref="L9:M9"/>
    <mergeCell ref="B9:B10"/>
  </mergeCells>
  <printOptions horizontalCentered="1"/>
  <pageMargins left="0.70866141732283472" right="0.70866141732283472" top="0.74803149606299213" bottom="0.74803149606299213" header="0.31496062992125984" footer="0.31496062992125984"/>
  <pageSetup scale="78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79057-9937-4974-B743-ED7BC7141318}">
  <sheetPr>
    <tabColor rgb="FF92D050"/>
    <pageSetUpPr fitToPage="1"/>
  </sheetPr>
  <dimension ref="A1:S34"/>
  <sheetViews>
    <sheetView zoomScale="70" zoomScaleNormal="70" workbookViewId="0">
      <pane xSplit="3" ySplit="8" topLeftCell="D9" activePane="bottomRight" state="frozen"/>
      <selection activeCell="A4" sqref="A4:Y5"/>
      <selection pane="topRight" activeCell="A4" sqref="A4:Y5"/>
      <selection pane="bottomLeft" activeCell="A4" sqref="A4:Y5"/>
      <selection pane="bottomRight" activeCell="L35" sqref="L35"/>
    </sheetView>
  </sheetViews>
  <sheetFormatPr defaultColWidth="8.7109375" defaultRowHeight="15.75" x14ac:dyDescent="0.25"/>
  <cols>
    <col min="1" max="1" width="5.7109375" style="962" customWidth="1"/>
    <col min="2" max="2" width="25" style="962" customWidth="1"/>
    <col min="3" max="3" width="27.7109375" style="942" customWidth="1"/>
    <col min="4" max="4" width="17" style="942" customWidth="1"/>
    <col min="5" max="5" width="13.7109375" style="942" customWidth="1"/>
    <col min="6" max="6" width="12.7109375" style="942" customWidth="1"/>
    <col min="7" max="7" width="17" style="942" customWidth="1"/>
    <col min="8" max="8" width="13.7109375" style="942" customWidth="1"/>
    <col min="9" max="9" width="12.7109375" style="942" customWidth="1"/>
    <col min="10" max="10" width="17" style="942" customWidth="1"/>
    <col min="11" max="11" width="13.7109375" style="942" customWidth="1"/>
    <col min="12" max="12" width="12.7109375" style="942" customWidth="1"/>
    <col min="13" max="13" width="17" style="942" customWidth="1"/>
    <col min="14" max="14" width="13.7109375" style="942" customWidth="1"/>
    <col min="15" max="15" width="12.7109375" style="942" customWidth="1"/>
    <col min="16" max="16" width="15.42578125" style="942" customWidth="1"/>
    <col min="17" max="18" width="13.7109375" style="942" customWidth="1"/>
    <col min="19" max="19" width="26.28515625" style="942" customWidth="1"/>
    <col min="20" max="20" width="12.7109375" style="942" customWidth="1"/>
    <col min="21" max="16384" width="8.7109375" style="942"/>
  </cols>
  <sheetData>
    <row r="1" spans="1:19" x14ac:dyDescent="0.25">
      <c r="A1" s="1366" t="s">
        <v>1284</v>
      </c>
      <c r="B1" s="1366"/>
      <c r="C1" s="1366"/>
      <c r="D1" s="1366"/>
      <c r="E1" s="1366"/>
      <c r="F1" s="1366"/>
      <c r="G1" s="1366"/>
      <c r="H1" s="1366"/>
      <c r="I1" s="1366"/>
      <c r="J1" s="1366"/>
      <c r="K1" s="1366"/>
      <c r="L1" s="1366"/>
      <c r="M1" s="1366"/>
      <c r="N1" s="1366"/>
      <c r="O1" s="1366"/>
      <c r="P1" s="1366"/>
      <c r="Q1" s="1366"/>
      <c r="R1" s="1366"/>
    </row>
    <row r="2" spans="1:19" s="943" customFormat="1" x14ac:dyDescent="0.25">
      <c r="A2" s="1370" t="s">
        <v>1290</v>
      </c>
      <c r="B2" s="1370"/>
      <c r="C2" s="1370"/>
      <c r="D2" s="1370"/>
      <c r="E2" s="1370"/>
      <c r="F2" s="1370"/>
      <c r="G2" s="1370"/>
      <c r="H2" s="1370"/>
      <c r="I2" s="1370"/>
      <c r="J2" s="1370"/>
      <c r="K2" s="1370"/>
      <c r="L2" s="1370"/>
      <c r="M2" s="1370"/>
      <c r="N2" s="1370"/>
      <c r="O2" s="1370"/>
      <c r="P2" s="1370"/>
      <c r="Q2" s="1370"/>
      <c r="R2" s="1370"/>
    </row>
    <row r="3" spans="1:19" s="943" customFormat="1" x14ac:dyDescent="0.25">
      <c r="A3" s="979"/>
      <c r="B3" s="979"/>
      <c r="C3" s="979"/>
      <c r="D3" s="979"/>
      <c r="E3" s="979"/>
      <c r="F3" s="979"/>
      <c r="G3" s="979"/>
      <c r="H3" s="979"/>
      <c r="I3" s="587" t="str">
        <f>'1'!$E$5</f>
        <v>KABUPATEN/KOTA</v>
      </c>
      <c r="J3" s="588" t="str">
        <f>'1'!$F$5</f>
        <v>….......</v>
      </c>
      <c r="K3" s="979"/>
      <c r="L3" s="979"/>
      <c r="M3" s="973"/>
      <c r="N3" s="979"/>
      <c r="O3" s="979"/>
      <c r="P3" s="979"/>
      <c r="Q3" s="979"/>
      <c r="R3" s="979"/>
    </row>
    <row r="4" spans="1:19" s="943" customFormat="1" x14ac:dyDescent="0.25">
      <c r="A4" s="979"/>
      <c r="B4" s="979"/>
      <c r="C4" s="979"/>
      <c r="D4" s="979"/>
      <c r="E4" s="979"/>
      <c r="F4" s="979"/>
      <c r="G4" s="979"/>
      <c r="H4" s="979"/>
      <c r="I4" s="587" t="str">
        <f>'1'!$E$6</f>
        <v>TAHUN</v>
      </c>
      <c r="J4" s="588" t="str">
        <f>'1'!$F$6</f>
        <v>….......</v>
      </c>
      <c r="K4" s="979"/>
      <c r="L4" s="979"/>
      <c r="M4" s="973"/>
      <c r="N4" s="979"/>
      <c r="O4" s="979"/>
      <c r="P4" s="979"/>
      <c r="Q4" s="979"/>
      <c r="R4" s="979"/>
    </row>
    <row r="5" spans="1:19" ht="16.5" thickBot="1" x14ac:dyDescent="0.3">
      <c r="A5" s="944"/>
      <c r="B5" s="944"/>
      <c r="C5" s="945"/>
      <c r="J5" s="945"/>
      <c r="K5" s="945"/>
      <c r="L5" s="945"/>
      <c r="M5" s="945"/>
      <c r="N5" s="945"/>
      <c r="O5" s="945"/>
      <c r="P5" s="945"/>
      <c r="Q5" s="945"/>
      <c r="R5" s="945"/>
    </row>
    <row r="6" spans="1:19" s="947" customFormat="1" ht="21" customHeight="1" x14ac:dyDescent="0.25">
      <c r="A6" s="1378" t="s">
        <v>2</v>
      </c>
      <c r="B6" s="1378" t="s">
        <v>254</v>
      </c>
      <c r="C6" s="1373" t="s">
        <v>409</v>
      </c>
      <c r="D6" s="1371" t="s">
        <v>1267</v>
      </c>
      <c r="E6" s="1371"/>
      <c r="F6" s="1371"/>
      <c r="G6" s="1371" t="s">
        <v>1268</v>
      </c>
      <c r="H6" s="1371"/>
      <c r="I6" s="1371"/>
      <c r="J6" s="1371" t="s">
        <v>1269</v>
      </c>
      <c r="K6" s="1371"/>
      <c r="L6" s="1371"/>
      <c r="M6" s="1371" t="s">
        <v>1270</v>
      </c>
      <c r="N6" s="1371"/>
      <c r="O6" s="1371"/>
      <c r="P6" s="1381" t="s">
        <v>1271</v>
      </c>
      <c r="Q6" s="1382"/>
      <c r="R6" s="1383"/>
      <c r="S6" s="946"/>
    </row>
    <row r="7" spans="1:19" s="950" customFormat="1" ht="33" customHeight="1" x14ac:dyDescent="0.25">
      <c r="A7" s="1380"/>
      <c r="B7" s="1379"/>
      <c r="C7" s="1374"/>
      <c r="D7" s="948" t="s">
        <v>1272</v>
      </c>
      <c r="E7" s="948" t="s">
        <v>1273</v>
      </c>
      <c r="F7" s="948" t="s">
        <v>27</v>
      </c>
      <c r="G7" s="948" t="s">
        <v>1272</v>
      </c>
      <c r="H7" s="948" t="s">
        <v>1273</v>
      </c>
      <c r="I7" s="948" t="s">
        <v>27</v>
      </c>
      <c r="J7" s="948" t="s">
        <v>1272</v>
      </c>
      <c r="K7" s="948" t="s">
        <v>1273</v>
      </c>
      <c r="L7" s="948" t="s">
        <v>27</v>
      </c>
      <c r="M7" s="948" t="s">
        <v>1272</v>
      </c>
      <c r="N7" s="948" t="s">
        <v>1273</v>
      </c>
      <c r="O7" s="948" t="s">
        <v>27</v>
      </c>
      <c r="P7" s="948" t="s">
        <v>1272</v>
      </c>
      <c r="Q7" s="948" t="s">
        <v>1273</v>
      </c>
      <c r="R7" s="948" t="s">
        <v>27</v>
      </c>
      <c r="S7" s="949"/>
    </row>
    <row r="8" spans="1:19" ht="12.4" customHeight="1" x14ac:dyDescent="0.25">
      <c r="A8" s="951">
        <v>1</v>
      </c>
      <c r="B8" s="951">
        <v>2</v>
      </c>
      <c r="C8" s="951">
        <v>3</v>
      </c>
      <c r="D8" s="951">
        <v>4</v>
      </c>
      <c r="E8" s="951">
        <v>5</v>
      </c>
      <c r="F8" s="951">
        <v>6</v>
      </c>
      <c r="G8" s="951">
        <v>7</v>
      </c>
      <c r="H8" s="951">
        <v>8</v>
      </c>
      <c r="I8" s="951">
        <v>9</v>
      </c>
      <c r="J8" s="951">
        <v>10</v>
      </c>
      <c r="K8" s="951">
        <v>11</v>
      </c>
      <c r="L8" s="951">
        <v>12</v>
      </c>
      <c r="M8" s="951">
        <v>13</v>
      </c>
      <c r="N8" s="951">
        <v>14</v>
      </c>
      <c r="O8" s="951">
        <v>15</v>
      </c>
      <c r="P8" s="951">
        <v>16</v>
      </c>
      <c r="Q8" s="951">
        <v>17</v>
      </c>
      <c r="R8" s="951">
        <v>18</v>
      </c>
      <c r="S8" s="952"/>
    </row>
    <row r="9" spans="1:19" x14ac:dyDescent="0.25">
      <c r="A9" s="953">
        <v>1</v>
      </c>
      <c r="B9" s="980">
        <f>'9'!B9</f>
        <v>0</v>
      </c>
      <c r="C9" s="980">
        <f>'9'!C9</f>
        <v>0</v>
      </c>
      <c r="D9" s="954"/>
      <c r="E9" s="954"/>
      <c r="F9" s="954" t="e">
        <f t="shared" ref="F9:F28" si="0">E9/D9*100</f>
        <v>#DIV/0!</v>
      </c>
      <c r="G9" s="954"/>
      <c r="H9" s="954"/>
      <c r="I9" s="954" t="e">
        <f t="shared" ref="I9:I28" si="1">H9/G9*100</f>
        <v>#DIV/0!</v>
      </c>
      <c r="J9" s="954"/>
      <c r="K9" s="954"/>
      <c r="L9" s="954" t="e">
        <f t="shared" ref="L9:L28" si="2">K9/J9*100</f>
        <v>#DIV/0!</v>
      </c>
      <c r="M9" s="954"/>
      <c r="N9" s="954"/>
      <c r="O9" s="954" t="e">
        <f t="shared" ref="O9:O28" si="3">N9/M9*100</f>
        <v>#DIV/0!</v>
      </c>
      <c r="P9" s="954">
        <f t="shared" ref="P9:Q28" si="4">D9+G9+J9+M9</f>
        <v>0</v>
      </c>
      <c r="Q9" s="954">
        <f t="shared" si="4"/>
        <v>0</v>
      </c>
      <c r="R9" s="954" t="e">
        <f>Q9/P9*100</f>
        <v>#DIV/0!</v>
      </c>
    </row>
    <row r="10" spans="1:19" x14ac:dyDescent="0.25">
      <c r="A10" s="953">
        <v>2</v>
      </c>
      <c r="B10" s="981">
        <f>'9'!B10</f>
        <v>0</v>
      </c>
      <c r="C10" s="981">
        <f>'9'!C10</f>
        <v>0</v>
      </c>
      <c r="D10" s="954"/>
      <c r="E10" s="954"/>
      <c r="F10" s="954" t="e">
        <f t="shared" si="0"/>
        <v>#DIV/0!</v>
      </c>
      <c r="G10" s="954"/>
      <c r="H10" s="954"/>
      <c r="I10" s="954" t="e">
        <f t="shared" si="1"/>
        <v>#DIV/0!</v>
      </c>
      <c r="J10" s="954"/>
      <c r="K10" s="954"/>
      <c r="L10" s="954" t="e">
        <f t="shared" si="2"/>
        <v>#DIV/0!</v>
      </c>
      <c r="M10" s="954"/>
      <c r="N10" s="954"/>
      <c r="O10" s="954" t="e">
        <f t="shared" si="3"/>
        <v>#DIV/0!</v>
      </c>
      <c r="P10" s="954">
        <f t="shared" si="4"/>
        <v>0</v>
      </c>
      <c r="Q10" s="954">
        <f t="shared" si="4"/>
        <v>0</v>
      </c>
      <c r="R10" s="954" t="e">
        <f t="shared" ref="R10:R28" si="5">Q10/P10*100</f>
        <v>#DIV/0!</v>
      </c>
    </row>
    <row r="11" spans="1:19" x14ac:dyDescent="0.25">
      <c r="A11" s="953">
        <v>3</v>
      </c>
      <c r="B11" s="981">
        <f>'9'!B11</f>
        <v>0</v>
      </c>
      <c r="C11" s="981">
        <f>'9'!C11</f>
        <v>0</v>
      </c>
      <c r="D11" s="954"/>
      <c r="E11" s="954"/>
      <c r="F11" s="954" t="e">
        <f t="shared" si="0"/>
        <v>#DIV/0!</v>
      </c>
      <c r="G11" s="954"/>
      <c r="H11" s="954"/>
      <c r="I11" s="954" t="e">
        <f t="shared" si="1"/>
        <v>#DIV/0!</v>
      </c>
      <c r="J11" s="954"/>
      <c r="K11" s="954"/>
      <c r="L11" s="954" t="e">
        <f t="shared" si="2"/>
        <v>#DIV/0!</v>
      </c>
      <c r="M11" s="954"/>
      <c r="N11" s="954"/>
      <c r="O11" s="954" t="e">
        <f t="shared" si="3"/>
        <v>#DIV/0!</v>
      </c>
      <c r="P11" s="954">
        <f t="shared" si="4"/>
        <v>0</v>
      </c>
      <c r="Q11" s="954">
        <f t="shared" si="4"/>
        <v>0</v>
      </c>
      <c r="R11" s="954" t="e">
        <f t="shared" si="5"/>
        <v>#DIV/0!</v>
      </c>
    </row>
    <row r="12" spans="1:19" x14ac:dyDescent="0.25">
      <c r="A12" s="953">
        <v>4</v>
      </c>
      <c r="B12" s="981">
        <f>'9'!B12</f>
        <v>0</v>
      </c>
      <c r="C12" s="981">
        <f>'9'!C12</f>
        <v>0</v>
      </c>
      <c r="D12" s="954"/>
      <c r="E12" s="954"/>
      <c r="F12" s="954" t="e">
        <f t="shared" si="0"/>
        <v>#DIV/0!</v>
      </c>
      <c r="G12" s="954"/>
      <c r="H12" s="954"/>
      <c r="I12" s="954" t="e">
        <f t="shared" si="1"/>
        <v>#DIV/0!</v>
      </c>
      <c r="J12" s="954"/>
      <c r="K12" s="954"/>
      <c r="L12" s="954" t="e">
        <f t="shared" si="2"/>
        <v>#DIV/0!</v>
      </c>
      <c r="M12" s="954"/>
      <c r="N12" s="954"/>
      <c r="O12" s="954" t="e">
        <f t="shared" si="3"/>
        <v>#DIV/0!</v>
      </c>
      <c r="P12" s="954">
        <f t="shared" si="4"/>
        <v>0</v>
      </c>
      <c r="Q12" s="954">
        <f t="shared" si="4"/>
        <v>0</v>
      </c>
      <c r="R12" s="954" t="e">
        <f t="shared" si="5"/>
        <v>#DIV/0!</v>
      </c>
    </row>
    <row r="13" spans="1:19" x14ac:dyDescent="0.25">
      <c r="A13" s="953">
        <v>5</v>
      </c>
      <c r="B13" s="981">
        <f>'9'!B13</f>
        <v>0</v>
      </c>
      <c r="C13" s="981">
        <f>'9'!C13</f>
        <v>0</v>
      </c>
      <c r="D13" s="954"/>
      <c r="E13" s="954"/>
      <c r="F13" s="954" t="e">
        <f t="shared" si="0"/>
        <v>#DIV/0!</v>
      </c>
      <c r="G13" s="954"/>
      <c r="H13" s="954"/>
      <c r="I13" s="954" t="e">
        <f t="shared" si="1"/>
        <v>#DIV/0!</v>
      </c>
      <c r="J13" s="954"/>
      <c r="K13" s="954"/>
      <c r="L13" s="954" t="e">
        <f t="shared" si="2"/>
        <v>#DIV/0!</v>
      </c>
      <c r="M13" s="954"/>
      <c r="N13" s="954"/>
      <c r="O13" s="954" t="e">
        <f t="shared" si="3"/>
        <v>#DIV/0!</v>
      </c>
      <c r="P13" s="954">
        <f t="shared" si="4"/>
        <v>0</v>
      </c>
      <c r="Q13" s="954">
        <f t="shared" si="4"/>
        <v>0</v>
      </c>
      <c r="R13" s="954" t="e">
        <f t="shared" si="5"/>
        <v>#DIV/0!</v>
      </c>
    </row>
    <row r="14" spans="1:19" x14ac:dyDescent="0.25">
      <c r="A14" s="953">
        <v>6</v>
      </c>
      <c r="B14" s="981">
        <f>'9'!B14</f>
        <v>0</v>
      </c>
      <c r="C14" s="981">
        <f>'9'!C14</f>
        <v>0</v>
      </c>
      <c r="D14" s="954"/>
      <c r="E14" s="954"/>
      <c r="F14" s="954" t="e">
        <f t="shared" si="0"/>
        <v>#DIV/0!</v>
      </c>
      <c r="G14" s="954"/>
      <c r="H14" s="954"/>
      <c r="I14" s="954" t="e">
        <f t="shared" si="1"/>
        <v>#DIV/0!</v>
      </c>
      <c r="J14" s="954"/>
      <c r="K14" s="954"/>
      <c r="L14" s="954" t="e">
        <f t="shared" si="2"/>
        <v>#DIV/0!</v>
      </c>
      <c r="M14" s="954"/>
      <c r="N14" s="954"/>
      <c r="O14" s="954" t="e">
        <f t="shared" si="3"/>
        <v>#DIV/0!</v>
      </c>
      <c r="P14" s="954">
        <f t="shared" si="4"/>
        <v>0</v>
      </c>
      <c r="Q14" s="954">
        <f t="shared" si="4"/>
        <v>0</v>
      </c>
      <c r="R14" s="954" t="e">
        <f t="shared" si="5"/>
        <v>#DIV/0!</v>
      </c>
    </row>
    <row r="15" spans="1:19" x14ac:dyDescent="0.25">
      <c r="A15" s="953">
        <v>7</v>
      </c>
      <c r="B15" s="981">
        <f>'9'!B15</f>
        <v>0</v>
      </c>
      <c r="C15" s="981">
        <f>'9'!C15</f>
        <v>0</v>
      </c>
      <c r="D15" s="954"/>
      <c r="E15" s="954"/>
      <c r="F15" s="954" t="e">
        <f t="shared" si="0"/>
        <v>#DIV/0!</v>
      </c>
      <c r="G15" s="954"/>
      <c r="H15" s="954"/>
      <c r="I15" s="954" t="e">
        <f t="shared" si="1"/>
        <v>#DIV/0!</v>
      </c>
      <c r="J15" s="954"/>
      <c r="K15" s="954"/>
      <c r="L15" s="954" t="e">
        <f t="shared" si="2"/>
        <v>#DIV/0!</v>
      </c>
      <c r="M15" s="954"/>
      <c r="N15" s="954"/>
      <c r="O15" s="954" t="e">
        <f t="shared" si="3"/>
        <v>#DIV/0!</v>
      </c>
      <c r="P15" s="954">
        <f t="shared" si="4"/>
        <v>0</v>
      </c>
      <c r="Q15" s="954">
        <f t="shared" si="4"/>
        <v>0</v>
      </c>
      <c r="R15" s="954" t="e">
        <f t="shared" si="5"/>
        <v>#DIV/0!</v>
      </c>
    </row>
    <row r="16" spans="1:19" x14ac:dyDescent="0.25">
      <c r="A16" s="953">
        <v>8</v>
      </c>
      <c r="B16" s="981">
        <f>'9'!B16</f>
        <v>0</v>
      </c>
      <c r="C16" s="981">
        <f>'9'!C16</f>
        <v>0</v>
      </c>
      <c r="D16" s="954"/>
      <c r="E16" s="954"/>
      <c r="F16" s="954" t="e">
        <f t="shared" si="0"/>
        <v>#DIV/0!</v>
      </c>
      <c r="G16" s="954"/>
      <c r="H16" s="954"/>
      <c r="I16" s="954" t="e">
        <f t="shared" si="1"/>
        <v>#DIV/0!</v>
      </c>
      <c r="J16" s="954"/>
      <c r="K16" s="954"/>
      <c r="L16" s="954" t="e">
        <f t="shared" si="2"/>
        <v>#DIV/0!</v>
      </c>
      <c r="M16" s="954"/>
      <c r="N16" s="954"/>
      <c r="O16" s="954" t="e">
        <f t="shared" si="3"/>
        <v>#DIV/0!</v>
      </c>
      <c r="P16" s="954">
        <f t="shared" si="4"/>
        <v>0</v>
      </c>
      <c r="Q16" s="954">
        <f t="shared" si="4"/>
        <v>0</v>
      </c>
      <c r="R16" s="954" t="e">
        <f t="shared" si="5"/>
        <v>#DIV/0!</v>
      </c>
    </row>
    <row r="17" spans="1:18" x14ac:dyDescent="0.25">
      <c r="A17" s="953">
        <v>9</v>
      </c>
      <c r="B17" s="981">
        <f>'9'!B17</f>
        <v>0</v>
      </c>
      <c r="C17" s="981">
        <f>'9'!C17</f>
        <v>0</v>
      </c>
      <c r="D17" s="954"/>
      <c r="E17" s="954"/>
      <c r="F17" s="954" t="e">
        <f t="shared" si="0"/>
        <v>#DIV/0!</v>
      </c>
      <c r="G17" s="954"/>
      <c r="H17" s="954"/>
      <c r="I17" s="954" t="e">
        <f t="shared" si="1"/>
        <v>#DIV/0!</v>
      </c>
      <c r="J17" s="954"/>
      <c r="K17" s="954"/>
      <c r="L17" s="954" t="e">
        <f t="shared" si="2"/>
        <v>#DIV/0!</v>
      </c>
      <c r="M17" s="954"/>
      <c r="N17" s="954"/>
      <c r="O17" s="954" t="e">
        <f t="shared" si="3"/>
        <v>#DIV/0!</v>
      </c>
      <c r="P17" s="954">
        <f t="shared" si="4"/>
        <v>0</v>
      </c>
      <c r="Q17" s="954">
        <f t="shared" si="4"/>
        <v>0</v>
      </c>
      <c r="R17" s="954" t="e">
        <f t="shared" si="5"/>
        <v>#DIV/0!</v>
      </c>
    </row>
    <row r="18" spans="1:18" x14ac:dyDescent="0.25">
      <c r="A18" s="953">
        <v>10</v>
      </c>
      <c r="B18" s="981">
        <f>'9'!B18</f>
        <v>0</v>
      </c>
      <c r="C18" s="981">
        <f>'9'!C18</f>
        <v>0</v>
      </c>
      <c r="D18" s="954"/>
      <c r="E18" s="954"/>
      <c r="F18" s="954" t="e">
        <f t="shared" si="0"/>
        <v>#DIV/0!</v>
      </c>
      <c r="G18" s="954"/>
      <c r="H18" s="954"/>
      <c r="I18" s="954" t="e">
        <f t="shared" si="1"/>
        <v>#DIV/0!</v>
      </c>
      <c r="J18" s="954"/>
      <c r="K18" s="954"/>
      <c r="L18" s="954" t="e">
        <f t="shared" si="2"/>
        <v>#DIV/0!</v>
      </c>
      <c r="M18" s="954"/>
      <c r="N18" s="954"/>
      <c r="O18" s="954" t="e">
        <f t="shared" si="3"/>
        <v>#DIV/0!</v>
      </c>
      <c r="P18" s="954">
        <f t="shared" si="4"/>
        <v>0</v>
      </c>
      <c r="Q18" s="954">
        <f t="shared" si="4"/>
        <v>0</v>
      </c>
      <c r="R18" s="954" t="e">
        <f t="shared" si="5"/>
        <v>#DIV/0!</v>
      </c>
    </row>
    <row r="19" spans="1:18" x14ac:dyDescent="0.25">
      <c r="A19" s="953">
        <v>11</v>
      </c>
      <c r="B19" s="981">
        <f>'9'!B19</f>
        <v>0</v>
      </c>
      <c r="C19" s="981">
        <f>'9'!C19</f>
        <v>0</v>
      </c>
      <c r="D19" s="954"/>
      <c r="E19" s="954"/>
      <c r="F19" s="954" t="e">
        <f t="shared" si="0"/>
        <v>#DIV/0!</v>
      </c>
      <c r="G19" s="954"/>
      <c r="H19" s="954"/>
      <c r="I19" s="954" t="e">
        <f t="shared" si="1"/>
        <v>#DIV/0!</v>
      </c>
      <c r="J19" s="954"/>
      <c r="K19" s="954"/>
      <c r="L19" s="954" t="e">
        <f t="shared" si="2"/>
        <v>#DIV/0!</v>
      </c>
      <c r="M19" s="954"/>
      <c r="N19" s="954"/>
      <c r="O19" s="954" t="e">
        <f t="shared" si="3"/>
        <v>#DIV/0!</v>
      </c>
      <c r="P19" s="954">
        <f t="shared" si="4"/>
        <v>0</v>
      </c>
      <c r="Q19" s="954">
        <f t="shared" si="4"/>
        <v>0</v>
      </c>
      <c r="R19" s="954" t="e">
        <f t="shared" si="5"/>
        <v>#DIV/0!</v>
      </c>
    </row>
    <row r="20" spans="1:18" x14ac:dyDescent="0.25">
      <c r="A20" s="953">
        <v>12</v>
      </c>
      <c r="B20" s="981">
        <f>'9'!B20</f>
        <v>0</v>
      </c>
      <c r="C20" s="981">
        <f>'9'!C20</f>
        <v>0</v>
      </c>
      <c r="D20" s="954"/>
      <c r="E20" s="954"/>
      <c r="F20" s="954" t="e">
        <f t="shared" si="0"/>
        <v>#DIV/0!</v>
      </c>
      <c r="G20" s="954"/>
      <c r="H20" s="954"/>
      <c r="I20" s="954" t="e">
        <f t="shared" si="1"/>
        <v>#DIV/0!</v>
      </c>
      <c r="J20" s="954"/>
      <c r="K20" s="954"/>
      <c r="L20" s="954" t="e">
        <f t="shared" si="2"/>
        <v>#DIV/0!</v>
      </c>
      <c r="M20" s="954"/>
      <c r="N20" s="954"/>
      <c r="O20" s="954" t="e">
        <f t="shared" si="3"/>
        <v>#DIV/0!</v>
      </c>
      <c r="P20" s="954">
        <f t="shared" si="4"/>
        <v>0</v>
      </c>
      <c r="Q20" s="954">
        <f t="shared" si="4"/>
        <v>0</v>
      </c>
      <c r="R20" s="954" t="e">
        <f t="shared" si="5"/>
        <v>#DIV/0!</v>
      </c>
    </row>
    <row r="21" spans="1:18" x14ac:dyDescent="0.25">
      <c r="A21" s="953">
        <v>13</v>
      </c>
      <c r="B21" s="981">
        <f>'9'!B21</f>
        <v>0</v>
      </c>
      <c r="C21" s="981">
        <f>'9'!C21</f>
        <v>0</v>
      </c>
      <c r="D21" s="954"/>
      <c r="E21" s="954"/>
      <c r="F21" s="954" t="e">
        <f t="shared" si="0"/>
        <v>#DIV/0!</v>
      </c>
      <c r="G21" s="954"/>
      <c r="H21" s="954"/>
      <c r="I21" s="954" t="e">
        <f t="shared" si="1"/>
        <v>#DIV/0!</v>
      </c>
      <c r="J21" s="954"/>
      <c r="K21" s="954"/>
      <c r="L21" s="954" t="e">
        <f t="shared" si="2"/>
        <v>#DIV/0!</v>
      </c>
      <c r="M21" s="954"/>
      <c r="N21" s="954"/>
      <c r="O21" s="954" t="e">
        <f t="shared" si="3"/>
        <v>#DIV/0!</v>
      </c>
      <c r="P21" s="954">
        <f t="shared" si="4"/>
        <v>0</v>
      </c>
      <c r="Q21" s="954">
        <f t="shared" si="4"/>
        <v>0</v>
      </c>
      <c r="R21" s="954" t="e">
        <f t="shared" si="5"/>
        <v>#DIV/0!</v>
      </c>
    </row>
    <row r="22" spans="1:18" x14ac:dyDescent="0.25">
      <c r="A22" s="953">
        <v>14</v>
      </c>
      <c r="B22" s="981">
        <f>'9'!B22</f>
        <v>0</v>
      </c>
      <c r="C22" s="981">
        <f>'9'!C22</f>
        <v>0</v>
      </c>
      <c r="D22" s="954"/>
      <c r="E22" s="954"/>
      <c r="F22" s="954" t="e">
        <f t="shared" si="0"/>
        <v>#DIV/0!</v>
      </c>
      <c r="G22" s="954"/>
      <c r="H22" s="954"/>
      <c r="I22" s="954" t="e">
        <f t="shared" si="1"/>
        <v>#DIV/0!</v>
      </c>
      <c r="J22" s="954"/>
      <c r="K22" s="954"/>
      <c r="L22" s="954" t="e">
        <f t="shared" si="2"/>
        <v>#DIV/0!</v>
      </c>
      <c r="M22" s="954"/>
      <c r="N22" s="954"/>
      <c r="O22" s="954" t="e">
        <f t="shared" si="3"/>
        <v>#DIV/0!</v>
      </c>
      <c r="P22" s="954">
        <f t="shared" si="4"/>
        <v>0</v>
      </c>
      <c r="Q22" s="954">
        <f t="shared" si="4"/>
        <v>0</v>
      </c>
      <c r="R22" s="954" t="e">
        <f t="shared" si="5"/>
        <v>#DIV/0!</v>
      </c>
    </row>
    <row r="23" spans="1:18" x14ac:dyDescent="0.25">
      <c r="A23" s="953">
        <v>15</v>
      </c>
      <c r="B23" s="981">
        <f>'9'!B23</f>
        <v>0</v>
      </c>
      <c r="C23" s="981">
        <f>'9'!C23</f>
        <v>0</v>
      </c>
      <c r="D23" s="954"/>
      <c r="E23" s="954"/>
      <c r="F23" s="954" t="e">
        <f t="shared" si="0"/>
        <v>#DIV/0!</v>
      </c>
      <c r="G23" s="954"/>
      <c r="H23" s="954"/>
      <c r="I23" s="954" t="e">
        <f t="shared" si="1"/>
        <v>#DIV/0!</v>
      </c>
      <c r="J23" s="954"/>
      <c r="K23" s="954"/>
      <c r="L23" s="954" t="e">
        <f t="shared" si="2"/>
        <v>#DIV/0!</v>
      </c>
      <c r="M23" s="954"/>
      <c r="N23" s="954"/>
      <c r="O23" s="954" t="e">
        <f t="shared" si="3"/>
        <v>#DIV/0!</v>
      </c>
      <c r="P23" s="954">
        <f t="shared" si="4"/>
        <v>0</v>
      </c>
      <c r="Q23" s="954">
        <f t="shared" si="4"/>
        <v>0</v>
      </c>
      <c r="R23" s="954" t="e">
        <f t="shared" si="5"/>
        <v>#DIV/0!</v>
      </c>
    </row>
    <row r="24" spans="1:18" x14ac:dyDescent="0.25">
      <c r="A24" s="953">
        <v>16</v>
      </c>
      <c r="B24" s="981">
        <f>'9'!B24</f>
        <v>0</v>
      </c>
      <c r="C24" s="981">
        <f>'9'!C24</f>
        <v>0</v>
      </c>
      <c r="D24" s="954"/>
      <c r="E24" s="954"/>
      <c r="F24" s="954" t="e">
        <f t="shared" si="0"/>
        <v>#DIV/0!</v>
      </c>
      <c r="G24" s="954"/>
      <c r="H24" s="954"/>
      <c r="I24" s="954" t="e">
        <f t="shared" si="1"/>
        <v>#DIV/0!</v>
      </c>
      <c r="J24" s="954"/>
      <c r="K24" s="954"/>
      <c r="L24" s="954" t="e">
        <f t="shared" si="2"/>
        <v>#DIV/0!</v>
      </c>
      <c r="M24" s="954"/>
      <c r="N24" s="954"/>
      <c r="O24" s="954" t="e">
        <f t="shared" si="3"/>
        <v>#DIV/0!</v>
      </c>
      <c r="P24" s="954">
        <f t="shared" si="4"/>
        <v>0</v>
      </c>
      <c r="Q24" s="954">
        <f t="shared" si="4"/>
        <v>0</v>
      </c>
      <c r="R24" s="954" t="e">
        <f t="shared" si="5"/>
        <v>#DIV/0!</v>
      </c>
    </row>
    <row r="25" spans="1:18" x14ac:dyDescent="0.25">
      <c r="A25" s="953">
        <v>17</v>
      </c>
      <c r="B25" s="981">
        <f>'9'!B25</f>
        <v>0</v>
      </c>
      <c r="C25" s="981">
        <f>'9'!C25</f>
        <v>0</v>
      </c>
      <c r="D25" s="954"/>
      <c r="E25" s="954"/>
      <c r="F25" s="954" t="e">
        <f t="shared" si="0"/>
        <v>#DIV/0!</v>
      </c>
      <c r="G25" s="954"/>
      <c r="H25" s="954"/>
      <c r="I25" s="954" t="e">
        <f t="shared" si="1"/>
        <v>#DIV/0!</v>
      </c>
      <c r="J25" s="954"/>
      <c r="K25" s="954"/>
      <c r="L25" s="954" t="e">
        <f t="shared" si="2"/>
        <v>#DIV/0!</v>
      </c>
      <c r="M25" s="954"/>
      <c r="N25" s="954"/>
      <c r="O25" s="954" t="e">
        <f t="shared" si="3"/>
        <v>#DIV/0!</v>
      </c>
      <c r="P25" s="954">
        <f t="shared" si="4"/>
        <v>0</v>
      </c>
      <c r="Q25" s="954">
        <f t="shared" si="4"/>
        <v>0</v>
      </c>
      <c r="R25" s="954" t="e">
        <f t="shared" si="5"/>
        <v>#DIV/0!</v>
      </c>
    </row>
    <row r="26" spans="1:18" x14ac:dyDescent="0.25">
      <c r="A26" s="953">
        <v>18</v>
      </c>
      <c r="B26" s="981">
        <f>'9'!B26</f>
        <v>0</v>
      </c>
      <c r="C26" s="981">
        <f>'9'!C26</f>
        <v>0</v>
      </c>
      <c r="D26" s="954"/>
      <c r="E26" s="954"/>
      <c r="F26" s="954" t="e">
        <f t="shared" si="0"/>
        <v>#DIV/0!</v>
      </c>
      <c r="G26" s="954"/>
      <c r="H26" s="954"/>
      <c r="I26" s="954" t="e">
        <f t="shared" si="1"/>
        <v>#DIV/0!</v>
      </c>
      <c r="J26" s="954"/>
      <c r="K26" s="954"/>
      <c r="L26" s="954" t="e">
        <f t="shared" si="2"/>
        <v>#DIV/0!</v>
      </c>
      <c r="M26" s="954"/>
      <c r="N26" s="954"/>
      <c r="O26" s="954" t="e">
        <f t="shared" si="3"/>
        <v>#DIV/0!</v>
      </c>
      <c r="P26" s="954">
        <f t="shared" si="4"/>
        <v>0</v>
      </c>
      <c r="Q26" s="954">
        <f t="shared" si="4"/>
        <v>0</v>
      </c>
      <c r="R26" s="954" t="e">
        <f t="shared" si="5"/>
        <v>#DIV/0!</v>
      </c>
    </row>
    <row r="27" spans="1:18" x14ac:dyDescent="0.25">
      <c r="A27" s="953">
        <v>19</v>
      </c>
      <c r="B27" s="981">
        <f>'9'!B27</f>
        <v>0</v>
      </c>
      <c r="C27" s="981">
        <f>'9'!C27</f>
        <v>0</v>
      </c>
      <c r="D27" s="954"/>
      <c r="E27" s="954"/>
      <c r="F27" s="954" t="e">
        <f t="shared" si="0"/>
        <v>#DIV/0!</v>
      </c>
      <c r="G27" s="954"/>
      <c r="H27" s="954"/>
      <c r="I27" s="954" t="e">
        <f t="shared" si="1"/>
        <v>#DIV/0!</v>
      </c>
      <c r="J27" s="954"/>
      <c r="K27" s="954"/>
      <c r="L27" s="954" t="e">
        <f t="shared" si="2"/>
        <v>#DIV/0!</v>
      </c>
      <c r="M27" s="954"/>
      <c r="N27" s="954"/>
      <c r="O27" s="954" t="e">
        <f t="shared" si="3"/>
        <v>#DIV/0!</v>
      </c>
      <c r="P27" s="954">
        <f t="shared" si="4"/>
        <v>0</v>
      </c>
      <c r="Q27" s="954">
        <f t="shared" si="4"/>
        <v>0</v>
      </c>
      <c r="R27" s="954" t="e">
        <f t="shared" si="5"/>
        <v>#DIV/0!</v>
      </c>
    </row>
    <row r="28" spans="1:18" x14ac:dyDescent="0.25">
      <c r="A28" s="953">
        <v>20</v>
      </c>
      <c r="B28" s="981">
        <f>'9'!B28</f>
        <v>0</v>
      </c>
      <c r="C28" s="981">
        <f>'9'!C28</f>
        <v>0</v>
      </c>
      <c r="D28" s="954"/>
      <c r="E28" s="954"/>
      <c r="F28" s="954" t="e">
        <f t="shared" si="0"/>
        <v>#DIV/0!</v>
      </c>
      <c r="G28" s="954"/>
      <c r="H28" s="954"/>
      <c r="I28" s="954" t="e">
        <f t="shared" si="1"/>
        <v>#DIV/0!</v>
      </c>
      <c r="J28" s="954"/>
      <c r="K28" s="954"/>
      <c r="L28" s="954" t="e">
        <f t="shared" si="2"/>
        <v>#DIV/0!</v>
      </c>
      <c r="M28" s="954"/>
      <c r="N28" s="954"/>
      <c r="O28" s="954" t="e">
        <f t="shared" si="3"/>
        <v>#DIV/0!</v>
      </c>
      <c r="P28" s="954">
        <f t="shared" si="4"/>
        <v>0</v>
      </c>
      <c r="Q28" s="954">
        <f t="shared" si="4"/>
        <v>0</v>
      </c>
      <c r="R28" s="954" t="e">
        <f t="shared" si="5"/>
        <v>#DIV/0!</v>
      </c>
    </row>
    <row r="29" spans="1:18" x14ac:dyDescent="0.25">
      <c r="A29" s="953"/>
      <c r="B29" s="953"/>
      <c r="C29" s="954"/>
      <c r="D29" s="954"/>
      <c r="E29" s="954"/>
      <c r="F29" s="954"/>
      <c r="G29" s="954"/>
      <c r="H29" s="954"/>
      <c r="I29" s="954"/>
      <c r="J29" s="954"/>
      <c r="K29" s="954"/>
      <c r="L29" s="954"/>
      <c r="M29" s="954"/>
      <c r="N29" s="954"/>
      <c r="O29" s="954"/>
      <c r="P29" s="954"/>
      <c r="Q29" s="954"/>
      <c r="R29" s="954"/>
    </row>
    <row r="30" spans="1:18" x14ac:dyDescent="0.25">
      <c r="A30" s="953"/>
      <c r="B30" s="953"/>
      <c r="C30" s="954"/>
      <c r="D30" s="954"/>
      <c r="E30" s="954"/>
      <c r="F30" s="954"/>
      <c r="G30" s="954"/>
      <c r="H30" s="954"/>
      <c r="I30" s="954"/>
      <c r="J30" s="954"/>
      <c r="K30" s="954"/>
      <c r="L30" s="954"/>
      <c r="M30" s="954"/>
      <c r="N30" s="954"/>
      <c r="O30" s="954"/>
      <c r="P30" s="954"/>
      <c r="Q30" s="954"/>
      <c r="R30" s="954"/>
    </row>
    <row r="31" spans="1:18" x14ac:dyDescent="0.25">
      <c r="A31" s="955"/>
      <c r="B31" s="955"/>
      <c r="C31" s="956"/>
      <c r="D31" s="956"/>
      <c r="E31" s="956"/>
      <c r="F31" s="956"/>
      <c r="G31" s="956"/>
      <c r="H31" s="956"/>
      <c r="I31" s="956"/>
      <c r="J31" s="956"/>
      <c r="K31" s="956"/>
      <c r="L31" s="956"/>
      <c r="M31" s="956"/>
      <c r="N31" s="956"/>
      <c r="O31" s="956"/>
      <c r="P31" s="956"/>
      <c r="Q31" s="956"/>
      <c r="R31" s="956"/>
    </row>
    <row r="32" spans="1:18" ht="16.5" thickBot="1" x14ac:dyDescent="0.3">
      <c r="A32" s="1368" t="s">
        <v>1287</v>
      </c>
      <c r="B32" s="1368"/>
      <c r="C32" s="1368"/>
      <c r="D32" s="957">
        <f>SUM(D9:D31)</f>
        <v>0</v>
      </c>
      <c r="E32" s="957">
        <f>SUM(E9:E31)</f>
        <v>0</v>
      </c>
      <c r="F32" s="957" t="e">
        <f>E32/D32*100</f>
        <v>#DIV/0!</v>
      </c>
      <c r="G32" s="957">
        <f>SUM(G9:G31)</f>
        <v>0</v>
      </c>
      <c r="H32" s="957">
        <f>SUM(H9:H31)</f>
        <v>0</v>
      </c>
      <c r="I32" s="957" t="e">
        <f>H32/G32*100</f>
        <v>#DIV/0!</v>
      </c>
      <c r="J32" s="957">
        <f t="shared" ref="J32:Q32" si="6">SUM(J9:J31)</f>
        <v>0</v>
      </c>
      <c r="K32" s="957">
        <f t="shared" si="6"/>
        <v>0</v>
      </c>
      <c r="L32" s="957" t="e">
        <f>K32/J32*100</f>
        <v>#DIV/0!</v>
      </c>
      <c r="M32" s="957">
        <f t="shared" si="6"/>
        <v>0</v>
      </c>
      <c r="N32" s="957">
        <f t="shared" si="6"/>
        <v>0</v>
      </c>
      <c r="O32" s="957" t="e">
        <f>N32/M32*100</f>
        <v>#DIV/0!</v>
      </c>
      <c r="P32" s="957">
        <f t="shared" si="6"/>
        <v>0</v>
      </c>
      <c r="Q32" s="957">
        <f t="shared" si="6"/>
        <v>0</v>
      </c>
      <c r="R32" s="957" t="e">
        <f>Q32/P32*100</f>
        <v>#DIV/0!</v>
      </c>
    </row>
    <row r="33" spans="1:9" x14ac:dyDescent="0.25">
      <c r="B33" s="958"/>
      <c r="C33" s="959"/>
      <c r="D33" s="959"/>
      <c r="E33" s="959"/>
      <c r="G33" s="959"/>
      <c r="H33" s="959"/>
    </row>
    <row r="34" spans="1:9" ht="16.149999999999999" customHeight="1" x14ac:dyDescent="0.25">
      <c r="A34" s="984" t="s">
        <v>1274</v>
      </c>
      <c r="B34" s="960"/>
      <c r="C34" s="960"/>
      <c r="D34" s="960"/>
      <c r="E34" s="960"/>
      <c r="F34" s="960"/>
      <c r="G34" s="960"/>
      <c r="H34" s="960"/>
      <c r="I34" s="961"/>
    </row>
  </sheetData>
  <mergeCells count="11">
    <mergeCell ref="A32:C32"/>
    <mergeCell ref="A1:R1"/>
    <mergeCell ref="A2:R2"/>
    <mergeCell ref="A6:A7"/>
    <mergeCell ref="C6:C7"/>
    <mergeCell ref="D6:F6"/>
    <mergeCell ref="G6:I6"/>
    <mergeCell ref="J6:L6"/>
    <mergeCell ref="M6:O6"/>
    <mergeCell ref="P6:R6"/>
    <mergeCell ref="B6:B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83CF5-7C83-4B56-875F-D37FA0CB33C8}">
  <sheetPr>
    <tabColor rgb="FF92D050"/>
    <pageSetUpPr fitToPage="1"/>
  </sheetPr>
  <dimension ref="A1:S34"/>
  <sheetViews>
    <sheetView tabSelected="1" zoomScale="80" zoomScaleNormal="80" workbookViewId="0">
      <pane xSplit="3" ySplit="8" topLeftCell="D9" activePane="bottomRight" state="frozen"/>
      <selection activeCell="A4" sqref="A4:Y5"/>
      <selection pane="topRight" activeCell="A4" sqref="A4:Y5"/>
      <selection pane="bottomLeft" activeCell="A4" sqref="A4:Y5"/>
      <selection pane="bottomRight" sqref="A1:R1"/>
    </sheetView>
  </sheetViews>
  <sheetFormatPr defaultColWidth="8.7109375" defaultRowHeight="15.75" x14ac:dyDescent="0.25"/>
  <cols>
    <col min="1" max="1" width="5.7109375" style="942" customWidth="1"/>
    <col min="2" max="2" width="20.28515625" style="942" customWidth="1"/>
    <col min="3" max="3" width="27.7109375" style="942" customWidth="1"/>
    <col min="4" max="4" width="12.7109375" style="942" customWidth="1"/>
    <col min="5" max="5" width="13.85546875" style="942" customWidth="1"/>
    <col min="6" max="7" width="12.7109375" style="942" customWidth="1"/>
    <col min="8" max="8" width="13.85546875" style="942" customWidth="1"/>
    <col min="9" max="10" width="12.7109375" style="942" customWidth="1"/>
    <col min="11" max="11" width="13.85546875" style="942" customWidth="1"/>
    <col min="12" max="13" width="12.7109375" style="942" customWidth="1"/>
    <col min="14" max="14" width="13.85546875" style="942" customWidth="1"/>
    <col min="15" max="15" width="12.7109375" style="942" customWidth="1"/>
    <col min="16" max="16" width="13.7109375" style="942" customWidth="1"/>
    <col min="17" max="17" width="13.85546875" style="942" customWidth="1"/>
    <col min="18" max="18" width="13.7109375" style="942" customWidth="1"/>
    <col min="19" max="19" width="26.28515625" style="942" customWidth="1"/>
    <col min="20" max="20" width="12.7109375" style="942" customWidth="1"/>
    <col min="21" max="16384" width="8.7109375" style="942"/>
  </cols>
  <sheetData>
    <row r="1" spans="1:19" s="943" customFormat="1" x14ac:dyDescent="0.25">
      <c r="A1" s="1366" t="s">
        <v>1285</v>
      </c>
      <c r="B1" s="1366"/>
      <c r="C1" s="1366"/>
      <c r="D1" s="1366"/>
      <c r="E1" s="1366"/>
      <c r="F1" s="1366"/>
      <c r="G1" s="1366"/>
      <c r="H1" s="1366"/>
      <c r="I1" s="1366"/>
      <c r="J1" s="1366"/>
      <c r="K1" s="1366"/>
      <c r="L1" s="1366"/>
      <c r="M1" s="1366"/>
      <c r="N1" s="1366"/>
      <c r="O1" s="1366"/>
      <c r="P1" s="1366"/>
      <c r="Q1" s="1366"/>
      <c r="R1" s="1366"/>
    </row>
    <row r="2" spans="1:19" s="943" customFormat="1" x14ac:dyDescent="0.25">
      <c r="A2" s="1370" t="s">
        <v>1291</v>
      </c>
      <c r="B2" s="1370"/>
      <c r="C2" s="1370"/>
      <c r="D2" s="1370"/>
      <c r="E2" s="1370"/>
      <c r="F2" s="1370"/>
      <c r="G2" s="1370"/>
      <c r="H2" s="1370"/>
      <c r="I2" s="1370"/>
      <c r="J2" s="1370"/>
      <c r="K2" s="1370"/>
      <c r="L2" s="1370"/>
      <c r="M2" s="1370"/>
      <c r="N2" s="1370"/>
      <c r="O2" s="1370"/>
      <c r="P2" s="1370"/>
      <c r="Q2" s="1370"/>
      <c r="R2" s="1370"/>
    </row>
    <row r="3" spans="1:19" s="943" customFormat="1" x14ac:dyDescent="0.25">
      <c r="A3" s="979"/>
      <c r="B3" s="979"/>
      <c r="C3" s="979"/>
      <c r="D3" s="979"/>
      <c r="E3" s="979"/>
      <c r="F3" s="979"/>
      <c r="G3" s="979"/>
      <c r="H3" s="979"/>
      <c r="I3" s="587" t="str">
        <f>'1'!$E$5</f>
        <v>KABUPATEN/KOTA</v>
      </c>
      <c r="J3" s="588" t="str">
        <f>'1'!$F$5</f>
        <v>….......</v>
      </c>
      <c r="K3" s="979"/>
      <c r="L3" s="979"/>
      <c r="M3" s="973"/>
      <c r="N3" s="979"/>
      <c r="O3" s="979"/>
      <c r="P3" s="979"/>
      <c r="Q3" s="979"/>
      <c r="R3" s="979"/>
    </row>
    <row r="4" spans="1:19" s="943" customFormat="1" x14ac:dyDescent="0.25">
      <c r="A4" s="979"/>
      <c r="B4" s="979"/>
      <c r="C4" s="979"/>
      <c r="D4" s="979"/>
      <c r="E4" s="979"/>
      <c r="F4" s="979"/>
      <c r="G4" s="979"/>
      <c r="H4" s="979"/>
      <c r="I4" s="587" t="str">
        <f>'1'!$E$6</f>
        <v>TAHUN</v>
      </c>
      <c r="J4" s="588" t="str">
        <f>'1'!$F$6</f>
        <v>….......</v>
      </c>
      <c r="K4" s="979"/>
      <c r="L4" s="979"/>
      <c r="M4" s="973"/>
      <c r="N4" s="979"/>
      <c r="O4" s="979"/>
      <c r="P4" s="979"/>
      <c r="Q4" s="979"/>
      <c r="R4" s="979"/>
    </row>
    <row r="5" spans="1:19" ht="16.5" thickBot="1" x14ac:dyDescent="0.3">
      <c r="A5" s="945"/>
      <c r="B5" s="945"/>
      <c r="C5" s="945"/>
      <c r="J5" s="945"/>
      <c r="K5" s="945"/>
      <c r="L5" s="945"/>
      <c r="M5" s="945"/>
      <c r="N5" s="945"/>
      <c r="O5" s="945"/>
      <c r="P5" s="945"/>
      <c r="Q5" s="945"/>
      <c r="R5" s="945"/>
    </row>
    <row r="6" spans="1:19" s="947" customFormat="1" ht="47.65" customHeight="1" x14ac:dyDescent="0.25">
      <c r="A6" s="1378" t="s">
        <v>2</v>
      </c>
      <c r="B6" s="1378" t="s">
        <v>254</v>
      </c>
      <c r="C6" s="1373" t="s">
        <v>409</v>
      </c>
      <c r="D6" s="1371" t="s">
        <v>1267</v>
      </c>
      <c r="E6" s="1371"/>
      <c r="F6" s="1371"/>
      <c r="G6" s="1371" t="s">
        <v>1268</v>
      </c>
      <c r="H6" s="1371"/>
      <c r="I6" s="1371"/>
      <c r="J6" s="1371" t="s">
        <v>1269</v>
      </c>
      <c r="K6" s="1371"/>
      <c r="L6" s="1371"/>
      <c r="M6" s="1371" t="s">
        <v>1270</v>
      </c>
      <c r="N6" s="1371"/>
      <c r="O6" s="1371"/>
      <c r="P6" s="1381" t="s">
        <v>1271</v>
      </c>
      <c r="Q6" s="1382"/>
      <c r="R6" s="1383"/>
      <c r="S6" s="946"/>
    </row>
    <row r="7" spans="1:19" s="943" customFormat="1" ht="36.4" customHeight="1" x14ac:dyDescent="0.25">
      <c r="A7" s="1380"/>
      <c r="B7" s="1379"/>
      <c r="C7" s="1374"/>
      <c r="D7" s="948" t="s">
        <v>1272</v>
      </c>
      <c r="E7" s="948" t="s">
        <v>1273</v>
      </c>
      <c r="F7" s="948" t="s">
        <v>27</v>
      </c>
      <c r="G7" s="948" t="s">
        <v>1272</v>
      </c>
      <c r="H7" s="948" t="s">
        <v>1273</v>
      </c>
      <c r="I7" s="948" t="s">
        <v>27</v>
      </c>
      <c r="J7" s="948" t="s">
        <v>1272</v>
      </c>
      <c r="K7" s="948" t="s">
        <v>1273</v>
      </c>
      <c r="L7" s="948" t="s">
        <v>27</v>
      </c>
      <c r="M7" s="948" t="s">
        <v>1272</v>
      </c>
      <c r="N7" s="948" t="s">
        <v>1273</v>
      </c>
      <c r="O7" s="948" t="s">
        <v>27</v>
      </c>
      <c r="P7" s="948" t="s">
        <v>1272</v>
      </c>
      <c r="Q7" s="948" t="s">
        <v>1273</v>
      </c>
      <c r="R7" s="948" t="s">
        <v>27</v>
      </c>
      <c r="S7" s="976"/>
    </row>
    <row r="8" spans="1:19" ht="12.4" customHeight="1" x14ac:dyDescent="0.25">
      <c r="A8" s="951">
        <v>1</v>
      </c>
      <c r="B8" s="951">
        <v>2</v>
      </c>
      <c r="C8" s="951">
        <v>3</v>
      </c>
      <c r="D8" s="951">
        <v>4</v>
      </c>
      <c r="E8" s="951">
        <v>5</v>
      </c>
      <c r="F8" s="951">
        <v>6</v>
      </c>
      <c r="G8" s="951">
        <v>7</v>
      </c>
      <c r="H8" s="951">
        <v>8</v>
      </c>
      <c r="I8" s="951">
        <v>9</v>
      </c>
      <c r="J8" s="951">
        <v>10</v>
      </c>
      <c r="K8" s="951">
        <v>11</v>
      </c>
      <c r="L8" s="951">
        <v>12</v>
      </c>
      <c r="M8" s="951">
        <v>13</v>
      </c>
      <c r="N8" s="951">
        <v>14</v>
      </c>
      <c r="O8" s="951">
        <v>15</v>
      </c>
      <c r="P8" s="951">
        <v>16</v>
      </c>
      <c r="Q8" s="951">
        <v>17</v>
      </c>
      <c r="R8" s="951">
        <v>18</v>
      </c>
      <c r="S8" s="952"/>
    </row>
    <row r="9" spans="1:19" x14ac:dyDescent="0.25">
      <c r="A9" s="954">
        <v>1</v>
      </c>
      <c r="B9" s="980">
        <f>'9'!B9</f>
        <v>0</v>
      </c>
      <c r="C9" s="980">
        <f>'9'!C9</f>
        <v>0</v>
      </c>
      <c r="D9" s="954"/>
      <c r="E9" s="954"/>
      <c r="F9" s="954" t="e">
        <f t="shared" ref="F9:F28" si="0">E9/D9*100</f>
        <v>#DIV/0!</v>
      </c>
      <c r="G9" s="954"/>
      <c r="H9" s="954"/>
      <c r="I9" s="954" t="e">
        <f t="shared" ref="I9:I28" si="1">H9/G9*100</f>
        <v>#DIV/0!</v>
      </c>
      <c r="J9" s="954"/>
      <c r="K9" s="954"/>
      <c r="L9" s="954" t="e">
        <f t="shared" ref="L9:L28" si="2">K9/J9*100</f>
        <v>#DIV/0!</v>
      </c>
      <c r="M9" s="954"/>
      <c r="N9" s="954"/>
      <c r="O9" s="954" t="e">
        <f t="shared" ref="O9:O28" si="3">N9/M9*100</f>
        <v>#DIV/0!</v>
      </c>
      <c r="P9" s="954">
        <f t="shared" ref="P9:Q28" si="4">D9+G9+J9+M9</f>
        <v>0</v>
      </c>
      <c r="Q9" s="954">
        <f t="shared" si="4"/>
        <v>0</v>
      </c>
      <c r="R9" s="954" t="e">
        <f>Q9/P9*100</f>
        <v>#DIV/0!</v>
      </c>
    </row>
    <row r="10" spans="1:19" x14ac:dyDescent="0.25">
      <c r="A10" s="954">
        <v>2</v>
      </c>
      <c r="B10" s="981">
        <f>'9'!B10</f>
        <v>0</v>
      </c>
      <c r="C10" s="981">
        <f>'9'!C10</f>
        <v>0</v>
      </c>
      <c r="D10" s="954"/>
      <c r="E10" s="954"/>
      <c r="F10" s="954" t="e">
        <f t="shared" si="0"/>
        <v>#DIV/0!</v>
      </c>
      <c r="G10" s="954"/>
      <c r="H10" s="954"/>
      <c r="I10" s="954" t="e">
        <f t="shared" si="1"/>
        <v>#DIV/0!</v>
      </c>
      <c r="J10" s="954"/>
      <c r="K10" s="954"/>
      <c r="L10" s="954" t="e">
        <f t="shared" si="2"/>
        <v>#DIV/0!</v>
      </c>
      <c r="M10" s="954"/>
      <c r="N10" s="954"/>
      <c r="O10" s="954" t="e">
        <f t="shared" si="3"/>
        <v>#DIV/0!</v>
      </c>
      <c r="P10" s="954">
        <f t="shared" si="4"/>
        <v>0</v>
      </c>
      <c r="Q10" s="954">
        <f t="shared" si="4"/>
        <v>0</v>
      </c>
      <c r="R10" s="954" t="e">
        <f t="shared" ref="R10:R28" si="5">Q10/P10*100</f>
        <v>#DIV/0!</v>
      </c>
    </row>
    <row r="11" spans="1:19" x14ac:dyDescent="0.25">
      <c r="A11" s="954">
        <v>3</v>
      </c>
      <c r="B11" s="981">
        <f>'9'!B11</f>
        <v>0</v>
      </c>
      <c r="C11" s="981">
        <f>'9'!C11</f>
        <v>0</v>
      </c>
      <c r="D11" s="954"/>
      <c r="E11" s="954"/>
      <c r="F11" s="954" t="e">
        <f t="shared" si="0"/>
        <v>#DIV/0!</v>
      </c>
      <c r="G11" s="954"/>
      <c r="H11" s="954"/>
      <c r="I11" s="954" t="e">
        <f t="shared" si="1"/>
        <v>#DIV/0!</v>
      </c>
      <c r="J11" s="954"/>
      <c r="K11" s="954"/>
      <c r="L11" s="954" t="e">
        <f t="shared" si="2"/>
        <v>#DIV/0!</v>
      </c>
      <c r="M11" s="954"/>
      <c r="N11" s="954"/>
      <c r="O11" s="954" t="e">
        <f t="shared" si="3"/>
        <v>#DIV/0!</v>
      </c>
      <c r="P11" s="954">
        <f t="shared" si="4"/>
        <v>0</v>
      </c>
      <c r="Q11" s="954">
        <f t="shared" si="4"/>
        <v>0</v>
      </c>
      <c r="R11" s="954" t="e">
        <f t="shared" si="5"/>
        <v>#DIV/0!</v>
      </c>
    </row>
    <row r="12" spans="1:19" x14ac:dyDescent="0.25">
      <c r="A12" s="954">
        <v>4</v>
      </c>
      <c r="B12" s="981">
        <f>'9'!B12</f>
        <v>0</v>
      </c>
      <c r="C12" s="981">
        <f>'9'!C12</f>
        <v>0</v>
      </c>
      <c r="D12" s="954"/>
      <c r="E12" s="954"/>
      <c r="F12" s="954" t="e">
        <f t="shared" si="0"/>
        <v>#DIV/0!</v>
      </c>
      <c r="G12" s="954"/>
      <c r="H12" s="954"/>
      <c r="I12" s="954" t="e">
        <f t="shared" si="1"/>
        <v>#DIV/0!</v>
      </c>
      <c r="J12" s="954"/>
      <c r="K12" s="954"/>
      <c r="L12" s="954" t="e">
        <f t="shared" si="2"/>
        <v>#DIV/0!</v>
      </c>
      <c r="M12" s="954"/>
      <c r="N12" s="954"/>
      <c r="O12" s="954" t="e">
        <f t="shared" si="3"/>
        <v>#DIV/0!</v>
      </c>
      <c r="P12" s="954">
        <f t="shared" si="4"/>
        <v>0</v>
      </c>
      <c r="Q12" s="954">
        <f t="shared" si="4"/>
        <v>0</v>
      </c>
      <c r="R12" s="954" t="e">
        <f t="shared" si="5"/>
        <v>#DIV/0!</v>
      </c>
    </row>
    <row r="13" spans="1:19" x14ac:dyDescent="0.25">
      <c r="A13" s="954">
        <v>5</v>
      </c>
      <c r="B13" s="981">
        <f>'9'!B13</f>
        <v>0</v>
      </c>
      <c r="C13" s="981">
        <f>'9'!C13</f>
        <v>0</v>
      </c>
      <c r="D13" s="954"/>
      <c r="E13" s="954"/>
      <c r="F13" s="954" t="e">
        <f t="shared" si="0"/>
        <v>#DIV/0!</v>
      </c>
      <c r="G13" s="954"/>
      <c r="H13" s="954"/>
      <c r="I13" s="954" t="e">
        <f t="shared" si="1"/>
        <v>#DIV/0!</v>
      </c>
      <c r="J13" s="954"/>
      <c r="K13" s="954"/>
      <c r="L13" s="954" t="e">
        <f t="shared" si="2"/>
        <v>#DIV/0!</v>
      </c>
      <c r="M13" s="954"/>
      <c r="N13" s="954"/>
      <c r="O13" s="954" t="e">
        <f t="shared" si="3"/>
        <v>#DIV/0!</v>
      </c>
      <c r="P13" s="954">
        <f t="shared" si="4"/>
        <v>0</v>
      </c>
      <c r="Q13" s="954">
        <f t="shared" si="4"/>
        <v>0</v>
      </c>
      <c r="R13" s="954" t="e">
        <f t="shared" si="5"/>
        <v>#DIV/0!</v>
      </c>
    </row>
    <row r="14" spans="1:19" x14ac:dyDescent="0.25">
      <c r="A14" s="954">
        <v>6</v>
      </c>
      <c r="B14" s="981">
        <f>'9'!B14</f>
        <v>0</v>
      </c>
      <c r="C14" s="981">
        <f>'9'!C14</f>
        <v>0</v>
      </c>
      <c r="D14" s="954"/>
      <c r="E14" s="954"/>
      <c r="F14" s="954" t="e">
        <f t="shared" si="0"/>
        <v>#DIV/0!</v>
      </c>
      <c r="G14" s="954"/>
      <c r="H14" s="954"/>
      <c r="I14" s="954" t="e">
        <f t="shared" si="1"/>
        <v>#DIV/0!</v>
      </c>
      <c r="J14" s="954"/>
      <c r="K14" s="954"/>
      <c r="L14" s="954" t="e">
        <f t="shared" si="2"/>
        <v>#DIV/0!</v>
      </c>
      <c r="M14" s="954"/>
      <c r="N14" s="954"/>
      <c r="O14" s="954" t="e">
        <f t="shared" si="3"/>
        <v>#DIV/0!</v>
      </c>
      <c r="P14" s="954">
        <f t="shared" si="4"/>
        <v>0</v>
      </c>
      <c r="Q14" s="954">
        <f t="shared" si="4"/>
        <v>0</v>
      </c>
      <c r="R14" s="954" t="e">
        <f t="shared" si="5"/>
        <v>#DIV/0!</v>
      </c>
    </row>
    <row r="15" spans="1:19" x14ac:dyDescent="0.25">
      <c r="A15" s="954">
        <v>7</v>
      </c>
      <c r="B15" s="981">
        <f>'9'!B15</f>
        <v>0</v>
      </c>
      <c r="C15" s="981">
        <f>'9'!C15</f>
        <v>0</v>
      </c>
      <c r="D15" s="954"/>
      <c r="E15" s="954"/>
      <c r="F15" s="954" t="e">
        <f t="shared" si="0"/>
        <v>#DIV/0!</v>
      </c>
      <c r="G15" s="954"/>
      <c r="H15" s="954"/>
      <c r="I15" s="954" t="e">
        <f t="shared" si="1"/>
        <v>#DIV/0!</v>
      </c>
      <c r="J15" s="954"/>
      <c r="K15" s="954"/>
      <c r="L15" s="954" t="e">
        <f t="shared" si="2"/>
        <v>#DIV/0!</v>
      </c>
      <c r="M15" s="954"/>
      <c r="N15" s="954"/>
      <c r="O15" s="954" t="e">
        <f t="shared" si="3"/>
        <v>#DIV/0!</v>
      </c>
      <c r="P15" s="954">
        <f t="shared" si="4"/>
        <v>0</v>
      </c>
      <c r="Q15" s="954">
        <f t="shared" si="4"/>
        <v>0</v>
      </c>
      <c r="R15" s="954" t="e">
        <f t="shared" si="5"/>
        <v>#DIV/0!</v>
      </c>
    </row>
    <row r="16" spans="1:19" x14ac:dyDescent="0.25">
      <c r="A16" s="954">
        <v>8</v>
      </c>
      <c r="B16" s="981">
        <f>'9'!B16</f>
        <v>0</v>
      </c>
      <c r="C16" s="981">
        <f>'9'!C16</f>
        <v>0</v>
      </c>
      <c r="D16" s="954"/>
      <c r="E16" s="954"/>
      <c r="F16" s="954" t="e">
        <f t="shared" si="0"/>
        <v>#DIV/0!</v>
      </c>
      <c r="G16" s="954"/>
      <c r="H16" s="954"/>
      <c r="I16" s="954" t="e">
        <f t="shared" si="1"/>
        <v>#DIV/0!</v>
      </c>
      <c r="J16" s="954"/>
      <c r="K16" s="954"/>
      <c r="L16" s="954" t="e">
        <f t="shared" si="2"/>
        <v>#DIV/0!</v>
      </c>
      <c r="M16" s="954"/>
      <c r="N16" s="954"/>
      <c r="O16" s="954" t="e">
        <f t="shared" si="3"/>
        <v>#DIV/0!</v>
      </c>
      <c r="P16" s="954">
        <f t="shared" si="4"/>
        <v>0</v>
      </c>
      <c r="Q16" s="954">
        <f t="shared" si="4"/>
        <v>0</v>
      </c>
      <c r="R16" s="954" t="e">
        <f t="shared" si="5"/>
        <v>#DIV/0!</v>
      </c>
    </row>
    <row r="17" spans="1:18" x14ac:dyDescent="0.25">
      <c r="A17" s="954">
        <v>9</v>
      </c>
      <c r="B17" s="981">
        <f>'9'!B17</f>
        <v>0</v>
      </c>
      <c r="C17" s="981">
        <f>'9'!C17</f>
        <v>0</v>
      </c>
      <c r="D17" s="954"/>
      <c r="E17" s="954"/>
      <c r="F17" s="954" t="e">
        <f t="shared" si="0"/>
        <v>#DIV/0!</v>
      </c>
      <c r="G17" s="954"/>
      <c r="H17" s="954"/>
      <c r="I17" s="954" t="e">
        <f t="shared" si="1"/>
        <v>#DIV/0!</v>
      </c>
      <c r="J17" s="954"/>
      <c r="K17" s="954"/>
      <c r="L17" s="954" t="e">
        <f t="shared" si="2"/>
        <v>#DIV/0!</v>
      </c>
      <c r="M17" s="954"/>
      <c r="N17" s="954"/>
      <c r="O17" s="954" t="e">
        <f t="shared" si="3"/>
        <v>#DIV/0!</v>
      </c>
      <c r="P17" s="954">
        <f t="shared" si="4"/>
        <v>0</v>
      </c>
      <c r="Q17" s="954">
        <f t="shared" si="4"/>
        <v>0</v>
      </c>
      <c r="R17" s="954" t="e">
        <f t="shared" si="5"/>
        <v>#DIV/0!</v>
      </c>
    </row>
    <row r="18" spans="1:18" x14ac:dyDescent="0.25">
      <c r="A18" s="954">
        <v>10</v>
      </c>
      <c r="B18" s="981">
        <f>'9'!B18</f>
        <v>0</v>
      </c>
      <c r="C18" s="981">
        <f>'9'!C18</f>
        <v>0</v>
      </c>
      <c r="D18" s="954"/>
      <c r="E18" s="954"/>
      <c r="F18" s="954" t="e">
        <f t="shared" si="0"/>
        <v>#DIV/0!</v>
      </c>
      <c r="G18" s="954"/>
      <c r="H18" s="954"/>
      <c r="I18" s="954" t="e">
        <f t="shared" si="1"/>
        <v>#DIV/0!</v>
      </c>
      <c r="J18" s="954"/>
      <c r="K18" s="954"/>
      <c r="L18" s="954" t="e">
        <f t="shared" si="2"/>
        <v>#DIV/0!</v>
      </c>
      <c r="M18" s="954"/>
      <c r="N18" s="954"/>
      <c r="O18" s="954" t="e">
        <f t="shared" si="3"/>
        <v>#DIV/0!</v>
      </c>
      <c r="P18" s="954">
        <f t="shared" si="4"/>
        <v>0</v>
      </c>
      <c r="Q18" s="954">
        <f t="shared" si="4"/>
        <v>0</v>
      </c>
      <c r="R18" s="954" t="e">
        <f t="shared" si="5"/>
        <v>#DIV/0!</v>
      </c>
    </row>
    <row r="19" spans="1:18" x14ac:dyDescent="0.25">
      <c r="A19" s="954">
        <v>11</v>
      </c>
      <c r="B19" s="981">
        <f>'9'!B19</f>
        <v>0</v>
      </c>
      <c r="C19" s="981">
        <f>'9'!C19</f>
        <v>0</v>
      </c>
      <c r="D19" s="954"/>
      <c r="E19" s="954"/>
      <c r="F19" s="954" t="e">
        <f t="shared" si="0"/>
        <v>#DIV/0!</v>
      </c>
      <c r="G19" s="954"/>
      <c r="H19" s="954"/>
      <c r="I19" s="954" t="e">
        <f t="shared" si="1"/>
        <v>#DIV/0!</v>
      </c>
      <c r="J19" s="954"/>
      <c r="K19" s="954"/>
      <c r="L19" s="954" t="e">
        <f t="shared" si="2"/>
        <v>#DIV/0!</v>
      </c>
      <c r="M19" s="954"/>
      <c r="N19" s="954"/>
      <c r="O19" s="954" t="e">
        <f t="shared" si="3"/>
        <v>#DIV/0!</v>
      </c>
      <c r="P19" s="954">
        <f t="shared" si="4"/>
        <v>0</v>
      </c>
      <c r="Q19" s="954">
        <f t="shared" si="4"/>
        <v>0</v>
      </c>
      <c r="R19" s="954" t="e">
        <f t="shared" si="5"/>
        <v>#DIV/0!</v>
      </c>
    </row>
    <row r="20" spans="1:18" x14ac:dyDescent="0.25">
      <c r="A20" s="954">
        <v>12</v>
      </c>
      <c r="B20" s="981">
        <f>'9'!B20</f>
        <v>0</v>
      </c>
      <c r="C20" s="981">
        <f>'9'!C20</f>
        <v>0</v>
      </c>
      <c r="D20" s="954"/>
      <c r="E20" s="954"/>
      <c r="F20" s="954" t="e">
        <f t="shared" si="0"/>
        <v>#DIV/0!</v>
      </c>
      <c r="G20" s="954"/>
      <c r="H20" s="954"/>
      <c r="I20" s="954" t="e">
        <f t="shared" si="1"/>
        <v>#DIV/0!</v>
      </c>
      <c r="J20" s="954"/>
      <c r="K20" s="954"/>
      <c r="L20" s="954" t="e">
        <f t="shared" si="2"/>
        <v>#DIV/0!</v>
      </c>
      <c r="M20" s="954"/>
      <c r="N20" s="954"/>
      <c r="O20" s="954" t="e">
        <f t="shared" si="3"/>
        <v>#DIV/0!</v>
      </c>
      <c r="P20" s="954">
        <f t="shared" si="4"/>
        <v>0</v>
      </c>
      <c r="Q20" s="954">
        <f t="shared" si="4"/>
        <v>0</v>
      </c>
      <c r="R20" s="954" t="e">
        <f t="shared" si="5"/>
        <v>#DIV/0!</v>
      </c>
    </row>
    <row r="21" spans="1:18" x14ac:dyDescent="0.25">
      <c r="A21" s="954">
        <v>13</v>
      </c>
      <c r="B21" s="981">
        <f>'9'!B21</f>
        <v>0</v>
      </c>
      <c r="C21" s="981">
        <f>'9'!C21</f>
        <v>0</v>
      </c>
      <c r="D21" s="954"/>
      <c r="E21" s="954"/>
      <c r="F21" s="954" t="e">
        <f t="shared" si="0"/>
        <v>#DIV/0!</v>
      </c>
      <c r="G21" s="954"/>
      <c r="H21" s="954"/>
      <c r="I21" s="954" t="e">
        <f t="shared" si="1"/>
        <v>#DIV/0!</v>
      </c>
      <c r="J21" s="954"/>
      <c r="K21" s="954"/>
      <c r="L21" s="954" t="e">
        <f t="shared" si="2"/>
        <v>#DIV/0!</v>
      </c>
      <c r="M21" s="954"/>
      <c r="N21" s="954"/>
      <c r="O21" s="954" t="e">
        <f t="shared" si="3"/>
        <v>#DIV/0!</v>
      </c>
      <c r="P21" s="954">
        <f t="shared" si="4"/>
        <v>0</v>
      </c>
      <c r="Q21" s="954">
        <f t="shared" si="4"/>
        <v>0</v>
      </c>
      <c r="R21" s="954" t="e">
        <f t="shared" si="5"/>
        <v>#DIV/0!</v>
      </c>
    </row>
    <row r="22" spans="1:18" x14ac:dyDescent="0.25">
      <c r="A22" s="954">
        <v>14</v>
      </c>
      <c r="B22" s="981">
        <f>'9'!B22</f>
        <v>0</v>
      </c>
      <c r="C22" s="981">
        <f>'9'!C22</f>
        <v>0</v>
      </c>
      <c r="D22" s="954"/>
      <c r="E22" s="954"/>
      <c r="F22" s="954" t="e">
        <f t="shared" si="0"/>
        <v>#DIV/0!</v>
      </c>
      <c r="G22" s="954"/>
      <c r="H22" s="954"/>
      <c r="I22" s="954" t="e">
        <f t="shared" si="1"/>
        <v>#DIV/0!</v>
      </c>
      <c r="J22" s="954"/>
      <c r="K22" s="954"/>
      <c r="L22" s="954" t="e">
        <f t="shared" si="2"/>
        <v>#DIV/0!</v>
      </c>
      <c r="M22" s="954"/>
      <c r="N22" s="954"/>
      <c r="O22" s="954" t="e">
        <f t="shared" si="3"/>
        <v>#DIV/0!</v>
      </c>
      <c r="P22" s="954">
        <f t="shared" si="4"/>
        <v>0</v>
      </c>
      <c r="Q22" s="954">
        <f t="shared" si="4"/>
        <v>0</v>
      </c>
      <c r="R22" s="954" t="e">
        <f t="shared" si="5"/>
        <v>#DIV/0!</v>
      </c>
    </row>
    <row r="23" spans="1:18" x14ac:dyDescent="0.25">
      <c r="A23" s="954">
        <v>15</v>
      </c>
      <c r="B23" s="981">
        <f>'9'!B23</f>
        <v>0</v>
      </c>
      <c r="C23" s="981">
        <f>'9'!C23</f>
        <v>0</v>
      </c>
      <c r="D23" s="954"/>
      <c r="E23" s="954"/>
      <c r="F23" s="954" t="e">
        <f t="shared" si="0"/>
        <v>#DIV/0!</v>
      </c>
      <c r="G23" s="954"/>
      <c r="H23" s="954"/>
      <c r="I23" s="954" t="e">
        <f t="shared" si="1"/>
        <v>#DIV/0!</v>
      </c>
      <c r="J23" s="954"/>
      <c r="K23" s="954"/>
      <c r="L23" s="954" t="e">
        <f t="shared" si="2"/>
        <v>#DIV/0!</v>
      </c>
      <c r="M23" s="954"/>
      <c r="N23" s="954"/>
      <c r="O23" s="954" t="e">
        <f t="shared" si="3"/>
        <v>#DIV/0!</v>
      </c>
      <c r="P23" s="954">
        <f t="shared" si="4"/>
        <v>0</v>
      </c>
      <c r="Q23" s="954">
        <f t="shared" si="4"/>
        <v>0</v>
      </c>
      <c r="R23" s="954" t="e">
        <f t="shared" si="5"/>
        <v>#DIV/0!</v>
      </c>
    </row>
    <row r="24" spans="1:18" x14ac:dyDescent="0.25">
      <c r="A24" s="954">
        <v>16</v>
      </c>
      <c r="B24" s="981">
        <f>'9'!B24</f>
        <v>0</v>
      </c>
      <c r="C24" s="981">
        <f>'9'!C24</f>
        <v>0</v>
      </c>
      <c r="D24" s="954"/>
      <c r="E24" s="954"/>
      <c r="F24" s="954" t="e">
        <f t="shared" si="0"/>
        <v>#DIV/0!</v>
      </c>
      <c r="G24" s="954"/>
      <c r="H24" s="954"/>
      <c r="I24" s="954" t="e">
        <f t="shared" si="1"/>
        <v>#DIV/0!</v>
      </c>
      <c r="J24" s="954"/>
      <c r="K24" s="954"/>
      <c r="L24" s="954" t="e">
        <f t="shared" si="2"/>
        <v>#DIV/0!</v>
      </c>
      <c r="M24" s="954"/>
      <c r="N24" s="954"/>
      <c r="O24" s="954" t="e">
        <f t="shared" si="3"/>
        <v>#DIV/0!</v>
      </c>
      <c r="P24" s="954">
        <f t="shared" si="4"/>
        <v>0</v>
      </c>
      <c r="Q24" s="954">
        <f t="shared" si="4"/>
        <v>0</v>
      </c>
      <c r="R24" s="954" t="e">
        <f t="shared" si="5"/>
        <v>#DIV/0!</v>
      </c>
    </row>
    <row r="25" spans="1:18" x14ac:dyDescent="0.25">
      <c r="A25" s="954">
        <v>17</v>
      </c>
      <c r="B25" s="981">
        <f>'9'!B25</f>
        <v>0</v>
      </c>
      <c r="C25" s="981">
        <f>'9'!C25</f>
        <v>0</v>
      </c>
      <c r="D25" s="954"/>
      <c r="E25" s="954"/>
      <c r="F25" s="954" t="e">
        <f t="shared" si="0"/>
        <v>#DIV/0!</v>
      </c>
      <c r="G25" s="954"/>
      <c r="H25" s="954"/>
      <c r="I25" s="954" t="e">
        <f t="shared" si="1"/>
        <v>#DIV/0!</v>
      </c>
      <c r="J25" s="954"/>
      <c r="K25" s="954"/>
      <c r="L25" s="954" t="e">
        <f t="shared" si="2"/>
        <v>#DIV/0!</v>
      </c>
      <c r="M25" s="954"/>
      <c r="N25" s="954"/>
      <c r="O25" s="954" t="e">
        <f t="shared" si="3"/>
        <v>#DIV/0!</v>
      </c>
      <c r="P25" s="954">
        <f t="shared" si="4"/>
        <v>0</v>
      </c>
      <c r="Q25" s="954">
        <f t="shared" si="4"/>
        <v>0</v>
      </c>
      <c r="R25" s="954" t="e">
        <f t="shared" si="5"/>
        <v>#DIV/0!</v>
      </c>
    </row>
    <row r="26" spans="1:18" x14ac:dyDescent="0.25">
      <c r="A26" s="954">
        <v>18</v>
      </c>
      <c r="B26" s="981">
        <f>'9'!B26</f>
        <v>0</v>
      </c>
      <c r="C26" s="981">
        <f>'9'!C26</f>
        <v>0</v>
      </c>
      <c r="D26" s="954"/>
      <c r="E26" s="954"/>
      <c r="F26" s="954" t="e">
        <f t="shared" si="0"/>
        <v>#DIV/0!</v>
      </c>
      <c r="G26" s="954"/>
      <c r="H26" s="954"/>
      <c r="I26" s="954" t="e">
        <f t="shared" si="1"/>
        <v>#DIV/0!</v>
      </c>
      <c r="J26" s="954"/>
      <c r="K26" s="954"/>
      <c r="L26" s="954" t="e">
        <f t="shared" si="2"/>
        <v>#DIV/0!</v>
      </c>
      <c r="M26" s="954"/>
      <c r="N26" s="954"/>
      <c r="O26" s="954" t="e">
        <f t="shared" si="3"/>
        <v>#DIV/0!</v>
      </c>
      <c r="P26" s="954">
        <f t="shared" si="4"/>
        <v>0</v>
      </c>
      <c r="Q26" s="954">
        <f t="shared" si="4"/>
        <v>0</v>
      </c>
      <c r="R26" s="954" t="e">
        <f t="shared" si="5"/>
        <v>#DIV/0!</v>
      </c>
    </row>
    <row r="27" spans="1:18" x14ac:dyDescent="0.25">
      <c r="A27" s="954">
        <v>19</v>
      </c>
      <c r="B27" s="981">
        <f>'9'!B27</f>
        <v>0</v>
      </c>
      <c r="C27" s="981">
        <f>'9'!C27</f>
        <v>0</v>
      </c>
      <c r="D27" s="954"/>
      <c r="E27" s="954"/>
      <c r="F27" s="954" t="e">
        <f t="shared" si="0"/>
        <v>#DIV/0!</v>
      </c>
      <c r="G27" s="954"/>
      <c r="H27" s="954"/>
      <c r="I27" s="954" t="e">
        <f t="shared" si="1"/>
        <v>#DIV/0!</v>
      </c>
      <c r="J27" s="954"/>
      <c r="K27" s="954"/>
      <c r="L27" s="954" t="e">
        <f t="shared" si="2"/>
        <v>#DIV/0!</v>
      </c>
      <c r="M27" s="954"/>
      <c r="N27" s="954"/>
      <c r="O27" s="954" t="e">
        <f t="shared" si="3"/>
        <v>#DIV/0!</v>
      </c>
      <c r="P27" s="954">
        <f t="shared" si="4"/>
        <v>0</v>
      </c>
      <c r="Q27" s="954">
        <f t="shared" si="4"/>
        <v>0</v>
      </c>
      <c r="R27" s="954" t="e">
        <f t="shared" si="5"/>
        <v>#DIV/0!</v>
      </c>
    </row>
    <row r="28" spans="1:18" x14ac:dyDescent="0.25">
      <c r="A28" s="954">
        <v>20</v>
      </c>
      <c r="B28" s="981">
        <f>'9'!B28</f>
        <v>0</v>
      </c>
      <c r="C28" s="981">
        <f>'9'!C28</f>
        <v>0</v>
      </c>
      <c r="D28" s="954"/>
      <c r="E28" s="954"/>
      <c r="F28" s="954" t="e">
        <f t="shared" si="0"/>
        <v>#DIV/0!</v>
      </c>
      <c r="G28" s="954"/>
      <c r="H28" s="954"/>
      <c r="I28" s="954" t="e">
        <f t="shared" si="1"/>
        <v>#DIV/0!</v>
      </c>
      <c r="J28" s="954"/>
      <c r="K28" s="954"/>
      <c r="L28" s="954" t="e">
        <f t="shared" si="2"/>
        <v>#DIV/0!</v>
      </c>
      <c r="M28" s="954"/>
      <c r="N28" s="954"/>
      <c r="O28" s="954" t="e">
        <f t="shared" si="3"/>
        <v>#DIV/0!</v>
      </c>
      <c r="P28" s="954">
        <f t="shared" si="4"/>
        <v>0</v>
      </c>
      <c r="Q28" s="954">
        <f t="shared" si="4"/>
        <v>0</v>
      </c>
      <c r="R28" s="954" t="e">
        <f t="shared" si="5"/>
        <v>#DIV/0!</v>
      </c>
    </row>
    <row r="29" spans="1:18" x14ac:dyDescent="0.25">
      <c r="A29" s="954"/>
      <c r="B29" s="954"/>
      <c r="C29" s="954"/>
      <c r="D29" s="954"/>
      <c r="E29" s="954"/>
      <c r="F29" s="954"/>
      <c r="G29" s="954"/>
      <c r="H29" s="954"/>
      <c r="I29" s="954"/>
      <c r="J29" s="954"/>
      <c r="K29" s="954"/>
      <c r="L29" s="954"/>
      <c r="M29" s="954"/>
      <c r="N29" s="954"/>
      <c r="O29" s="954"/>
      <c r="P29" s="954"/>
      <c r="Q29" s="954"/>
      <c r="R29" s="954"/>
    </row>
    <row r="30" spans="1:18" x14ac:dyDescent="0.25">
      <c r="A30" s="954"/>
      <c r="B30" s="954"/>
      <c r="C30" s="954"/>
      <c r="D30" s="954"/>
      <c r="E30" s="954"/>
      <c r="F30" s="954"/>
      <c r="G30" s="954"/>
      <c r="H30" s="954"/>
      <c r="I30" s="954"/>
      <c r="J30" s="954"/>
      <c r="K30" s="954"/>
      <c r="L30" s="954"/>
      <c r="M30" s="954"/>
      <c r="N30" s="954"/>
      <c r="O30" s="954"/>
      <c r="P30" s="954"/>
      <c r="Q30" s="954"/>
      <c r="R30" s="954"/>
    </row>
    <row r="31" spans="1:18" x14ac:dyDescent="0.25">
      <c r="A31" s="956"/>
      <c r="B31" s="956"/>
      <c r="C31" s="956"/>
      <c r="D31" s="956"/>
      <c r="E31" s="956"/>
      <c r="F31" s="956"/>
      <c r="G31" s="956"/>
      <c r="H31" s="956"/>
      <c r="I31" s="956"/>
      <c r="J31" s="956"/>
      <c r="K31" s="956"/>
      <c r="L31" s="956"/>
      <c r="M31" s="956"/>
      <c r="N31" s="956"/>
      <c r="O31" s="956"/>
      <c r="P31" s="956"/>
      <c r="Q31" s="956"/>
      <c r="R31" s="956"/>
    </row>
    <row r="32" spans="1:18" ht="16.5" thickBot="1" x14ac:dyDescent="0.3">
      <c r="A32" s="1368" t="s">
        <v>1287</v>
      </c>
      <c r="B32" s="1368"/>
      <c r="C32" s="1368"/>
      <c r="D32" s="957">
        <f>SUM(D9:D31)</f>
        <v>0</v>
      </c>
      <c r="E32" s="957">
        <f>SUM(E9:E31)</f>
        <v>0</v>
      </c>
      <c r="F32" s="957" t="e">
        <f>E32/D32*100</f>
        <v>#DIV/0!</v>
      </c>
      <c r="G32" s="957">
        <f>SUM(G9:G31)</f>
        <v>0</v>
      </c>
      <c r="H32" s="957">
        <f>SUM(H9:H31)</f>
        <v>0</v>
      </c>
      <c r="I32" s="957" t="e">
        <f>H32/G32*100</f>
        <v>#DIV/0!</v>
      </c>
      <c r="J32" s="957">
        <f t="shared" ref="J32:Q32" si="6">SUM(J9:J31)</f>
        <v>0</v>
      </c>
      <c r="K32" s="957">
        <f t="shared" si="6"/>
        <v>0</v>
      </c>
      <c r="L32" s="957" t="e">
        <f>K32/J32*100</f>
        <v>#DIV/0!</v>
      </c>
      <c r="M32" s="957">
        <f t="shared" si="6"/>
        <v>0</v>
      </c>
      <c r="N32" s="957">
        <f t="shared" si="6"/>
        <v>0</v>
      </c>
      <c r="O32" s="957" t="e">
        <f>N32/M32*100</f>
        <v>#DIV/0!</v>
      </c>
      <c r="P32" s="957">
        <f t="shared" si="6"/>
        <v>0</v>
      </c>
      <c r="Q32" s="957">
        <f t="shared" si="6"/>
        <v>0</v>
      </c>
      <c r="R32" s="957" t="e">
        <f>Q32/P32*100</f>
        <v>#DIV/0!</v>
      </c>
    </row>
    <row r="33" spans="1:9" x14ac:dyDescent="0.25">
      <c r="B33" s="959"/>
      <c r="C33" s="959"/>
      <c r="D33" s="959"/>
      <c r="E33" s="959"/>
      <c r="G33" s="959"/>
      <c r="H33" s="959"/>
    </row>
    <row r="34" spans="1:9" ht="16.149999999999999" customHeight="1" x14ac:dyDescent="0.25">
      <c r="A34" s="984" t="s">
        <v>1274</v>
      </c>
      <c r="B34" s="960"/>
      <c r="C34" s="960"/>
      <c r="D34" s="960"/>
      <c r="E34" s="960"/>
      <c r="F34" s="960"/>
      <c r="G34" s="960"/>
      <c r="H34" s="960"/>
      <c r="I34" s="961"/>
    </row>
  </sheetData>
  <mergeCells count="11">
    <mergeCell ref="A32:C32"/>
    <mergeCell ref="A1:R1"/>
    <mergeCell ref="A2:R2"/>
    <mergeCell ref="A6:A7"/>
    <mergeCell ref="C6:C7"/>
    <mergeCell ref="D6:F6"/>
    <mergeCell ref="G6:I6"/>
    <mergeCell ref="J6:L6"/>
    <mergeCell ref="M6:O6"/>
    <mergeCell ref="P6:R6"/>
    <mergeCell ref="B6:B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F878D-51D8-46B3-A43F-7CBAB407AE51}">
  <sheetPr codeName="Sheet6">
    <tabColor rgb="FF92D050"/>
    <pageSetUpPr fitToPage="1"/>
  </sheetPr>
  <dimension ref="A1:L34"/>
  <sheetViews>
    <sheetView topLeftCell="E1" zoomScale="85" zoomScaleNormal="85" workbookViewId="0">
      <selection activeCell="E9" sqref="E9"/>
    </sheetView>
  </sheetViews>
  <sheetFormatPr defaultColWidth="9.140625" defaultRowHeight="15" x14ac:dyDescent="0.25"/>
  <cols>
    <col min="1" max="1" width="5.7109375" style="70" customWidth="1"/>
    <col min="2" max="2" width="20.5703125" style="70" customWidth="1"/>
    <col min="3" max="3" width="18.5703125" style="70" customWidth="1"/>
    <col min="4" max="4" width="20" style="70" customWidth="1"/>
    <col min="5" max="5" width="17.5703125" style="70" customWidth="1"/>
    <col min="6" max="6" width="18.85546875" style="70" customWidth="1"/>
    <col min="7" max="10" width="15.7109375" style="70" customWidth="1"/>
    <col min="11" max="12" width="10.7109375" style="70" customWidth="1"/>
    <col min="13" max="256" width="9.140625" style="70"/>
    <col min="257" max="257" width="5.7109375" style="70" customWidth="1"/>
    <col min="258" max="258" width="20.5703125" style="70" customWidth="1"/>
    <col min="259" max="259" width="18.5703125" style="70" customWidth="1"/>
    <col min="260" max="260" width="17.7109375" style="70" customWidth="1"/>
    <col min="261" max="261" width="15.7109375" style="70" customWidth="1"/>
    <col min="262" max="262" width="15.5703125" style="70" customWidth="1"/>
    <col min="263" max="266" width="15.7109375" style="70" customWidth="1"/>
    <col min="267" max="268" width="10.7109375" style="70" customWidth="1"/>
    <col min="269" max="512" width="9.140625" style="70"/>
    <col min="513" max="513" width="5.7109375" style="70" customWidth="1"/>
    <col min="514" max="514" width="20.5703125" style="70" customWidth="1"/>
    <col min="515" max="515" width="18.5703125" style="70" customWidth="1"/>
    <col min="516" max="516" width="17.7109375" style="70" customWidth="1"/>
    <col min="517" max="517" width="15.7109375" style="70" customWidth="1"/>
    <col min="518" max="518" width="15.5703125" style="70" customWidth="1"/>
    <col min="519" max="522" width="15.7109375" style="70" customWidth="1"/>
    <col min="523" max="524" width="10.7109375" style="70" customWidth="1"/>
    <col min="525" max="768" width="9.140625" style="70"/>
    <col min="769" max="769" width="5.7109375" style="70" customWidth="1"/>
    <col min="770" max="770" width="20.5703125" style="70" customWidth="1"/>
    <col min="771" max="771" width="18.5703125" style="70" customWidth="1"/>
    <col min="772" max="772" width="17.7109375" style="70" customWidth="1"/>
    <col min="773" max="773" width="15.7109375" style="70" customWidth="1"/>
    <col min="774" max="774" width="15.5703125" style="70" customWidth="1"/>
    <col min="775" max="778" width="15.7109375" style="70" customWidth="1"/>
    <col min="779" max="780" width="10.7109375" style="70" customWidth="1"/>
    <col min="781" max="1024" width="9.140625" style="70"/>
    <col min="1025" max="1025" width="5.7109375" style="70" customWidth="1"/>
    <col min="1026" max="1026" width="20.5703125" style="70" customWidth="1"/>
    <col min="1027" max="1027" width="18.5703125" style="70" customWidth="1"/>
    <col min="1028" max="1028" width="17.7109375" style="70" customWidth="1"/>
    <col min="1029" max="1029" width="15.7109375" style="70" customWidth="1"/>
    <col min="1030" max="1030" width="15.5703125" style="70" customWidth="1"/>
    <col min="1031" max="1034" width="15.7109375" style="70" customWidth="1"/>
    <col min="1035" max="1036" width="10.7109375" style="70" customWidth="1"/>
    <col min="1037" max="1280" width="9.140625" style="70"/>
    <col min="1281" max="1281" width="5.7109375" style="70" customWidth="1"/>
    <col min="1282" max="1282" width="20.5703125" style="70" customWidth="1"/>
    <col min="1283" max="1283" width="18.5703125" style="70" customWidth="1"/>
    <col min="1284" max="1284" width="17.7109375" style="70" customWidth="1"/>
    <col min="1285" max="1285" width="15.7109375" style="70" customWidth="1"/>
    <col min="1286" max="1286" width="15.5703125" style="70" customWidth="1"/>
    <col min="1287" max="1290" width="15.7109375" style="70" customWidth="1"/>
    <col min="1291" max="1292" width="10.7109375" style="70" customWidth="1"/>
    <col min="1293" max="1536" width="9.140625" style="70"/>
    <col min="1537" max="1537" width="5.7109375" style="70" customWidth="1"/>
    <col min="1538" max="1538" width="20.5703125" style="70" customWidth="1"/>
    <col min="1539" max="1539" width="18.5703125" style="70" customWidth="1"/>
    <col min="1540" max="1540" width="17.7109375" style="70" customWidth="1"/>
    <col min="1541" max="1541" width="15.7109375" style="70" customWidth="1"/>
    <col min="1542" max="1542" width="15.5703125" style="70" customWidth="1"/>
    <col min="1543" max="1546" width="15.7109375" style="70" customWidth="1"/>
    <col min="1547" max="1548" width="10.7109375" style="70" customWidth="1"/>
    <col min="1549" max="1792" width="9.140625" style="70"/>
    <col min="1793" max="1793" width="5.7109375" style="70" customWidth="1"/>
    <col min="1794" max="1794" width="20.5703125" style="70" customWidth="1"/>
    <col min="1795" max="1795" width="18.5703125" style="70" customWidth="1"/>
    <col min="1796" max="1796" width="17.7109375" style="70" customWidth="1"/>
    <col min="1797" max="1797" width="15.7109375" style="70" customWidth="1"/>
    <col min="1798" max="1798" width="15.5703125" style="70" customWidth="1"/>
    <col min="1799" max="1802" width="15.7109375" style="70" customWidth="1"/>
    <col min="1803" max="1804" width="10.7109375" style="70" customWidth="1"/>
    <col min="1805" max="2048" width="9.140625" style="70"/>
    <col min="2049" max="2049" width="5.7109375" style="70" customWidth="1"/>
    <col min="2050" max="2050" width="20.5703125" style="70" customWidth="1"/>
    <col min="2051" max="2051" width="18.5703125" style="70" customWidth="1"/>
    <col min="2052" max="2052" width="17.7109375" style="70" customWidth="1"/>
    <col min="2053" max="2053" width="15.7109375" style="70" customWidth="1"/>
    <col min="2054" max="2054" width="15.5703125" style="70" customWidth="1"/>
    <col min="2055" max="2058" width="15.7109375" style="70" customWidth="1"/>
    <col min="2059" max="2060" width="10.7109375" style="70" customWidth="1"/>
    <col min="2061" max="2304" width="9.140625" style="70"/>
    <col min="2305" max="2305" width="5.7109375" style="70" customWidth="1"/>
    <col min="2306" max="2306" width="20.5703125" style="70" customWidth="1"/>
    <col min="2307" max="2307" width="18.5703125" style="70" customWidth="1"/>
    <col min="2308" max="2308" width="17.7109375" style="70" customWidth="1"/>
    <col min="2309" max="2309" width="15.7109375" style="70" customWidth="1"/>
    <col min="2310" max="2310" width="15.5703125" style="70" customWidth="1"/>
    <col min="2311" max="2314" width="15.7109375" style="70" customWidth="1"/>
    <col min="2315" max="2316" width="10.7109375" style="70" customWidth="1"/>
    <col min="2317" max="2560" width="9.140625" style="70"/>
    <col min="2561" max="2561" width="5.7109375" style="70" customWidth="1"/>
    <col min="2562" max="2562" width="20.5703125" style="70" customWidth="1"/>
    <col min="2563" max="2563" width="18.5703125" style="70" customWidth="1"/>
    <col min="2564" max="2564" width="17.7109375" style="70" customWidth="1"/>
    <col min="2565" max="2565" width="15.7109375" style="70" customWidth="1"/>
    <col min="2566" max="2566" width="15.5703125" style="70" customWidth="1"/>
    <col min="2567" max="2570" width="15.7109375" style="70" customWidth="1"/>
    <col min="2571" max="2572" width="10.7109375" style="70" customWidth="1"/>
    <col min="2573" max="2816" width="9.140625" style="70"/>
    <col min="2817" max="2817" width="5.7109375" style="70" customWidth="1"/>
    <col min="2818" max="2818" width="20.5703125" style="70" customWidth="1"/>
    <col min="2819" max="2819" width="18.5703125" style="70" customWidth="1"/>
    <col min="2820" max="2820" width="17.7109375" style="70" customWidth="1"/>
    <col min="2821" max="2821" width="15.7109375" style="70" customWidth="1"/>
    <col min="2822" max="2822" width="15.5703125" style="70" customWidth="1"/>
    <col min="2823" max="2826" width="15.7109375" style="70" customWidth="1"/>
    <col min="2827" max="2828" width="10.7109375" style="70" customWidth="1"/>
    <col min="2829" max="3072" width="9.140625" style="70"/>
    <col min="3073" max="3073" width="5.7109375" style="70" customWidth="1"/>
    <col min="3074" max="3074" width="20.5703125" style="70" customWidth="1"/>
    <col min="3075" max="3075" width="18.5703125" style="70" customWidth="1"/>
    <col min="3076" max="3076" width="17.7109375" style="70" customWidth="1"/>
    <col min="3077" max="3077" width="15.7109375" style="70" customWidth="1"/>
    <col min="3078" max="3078" width="15.5703125" style="70" customWidth="1"/>
    <col min="3079" max="3082" width="15.7109375" style="70" customWidth="1"/>
    <col min="3083" max="3084" width="10.7109375" style="70" customWidth="1"/>
    <col min="3085" max="3328" width="9.140625" style="70"/>
    <col min="3329" max="3329" width="5.7109375" style="70" customWidth="1"/>
    <col min="3330" max="3330" width="20.5703125" style="70" customWidth="1"/>
    <col min="3331" max="3331" width="18.5703125" style="70" customWidth="1"/>
    <col min="3332" max="3332" width="17.7109375" style="70" customWidth="1"/>
    <col min="3333" max="3333" width="15.7109375" style="70" customWidth="1"/>
    <col min="3334" max="3334" width="15.5703125" style="70" customWidth="1"/>
    <col min="3335" max="3338" width="15.7109375" style="70" customWidth="1"/>
    <col min="3339" max="3340" width="10.7109375" style="70" customWidth="1"/>
    <col min="3341" max="3584" width="9.140625" style="70"/>
    <col min="3585" max="3585" width="5.7109375" style="70" customWidth="1"/>
    <col min="3586" max="3586" width="20.5703125" style="70" customWidth="1"/>
    <col min="3587" max="3587" width="18.5703125" style="70" customWidth="1"/>
    <col min="3588" max="3588" width="17.7109375" style="70" customWidth="1"/>
    <col min="3589" max="3589" width="15.7109375" style="70" customWidth="1"/>
    <col min="3590" max="3590" width="15.5703125" style="70" customWidth="1"/>
    <col min="3591" max="3594" width="15.7109375" style="70" customWidth="1"/>
    <col min="3595" max="3596" width="10.7109375" style="70" customWidth="1"/>
    <col min="3597" max="3840" width="9.140625" style="70"/>
    <col min="3841" max="3841" width="5.7109375" style="70" customWidth="1"/>
    <col min="3842" max="3842" width="20.5703125" style="70" customWidth="1"/>
    <col min="3843" max="3843" width="18.5703125" style="70" customWidth="1"/>
    <col min="3844" max="3844" width="17.7109375" style="70" customWidth="1"/>
    <col min="3845" max="3845" width="15.7109375" style="70" customWidth="1"/>
    <col min="3846" max="3846" width="15.5703125" style="70" customWidth="1"/>
    <col min="3847" max="3850" width="15.7109375" style="70" customWidth="1"/>
    <col min="3851" max="3852" width="10.7109375" style="70" customWidth="1"/>
    <col min="3853" max="4096" width="9.140625" style="70"/>
    <col min="4097" max="4097" width="5.7109375" style="70" customWidth="1"/>
    <col min="4098" max="4098" width="20.5703125" style="70" customWidth="1"/>
    <col min="4099" max="4099" width="18.5703125" style="70" customWidth="1"/>
    <col min="4100" max="4100" width="17.7109375" style="70" customWidth="1"/>
    <col min="4101" max="4101" width="15.7109375" style="70" customWidth="1"/>
    <col min="4102" max="4102" width="15.5703125" style="70" customWidth="1"/>
    <col min="4103" max="4106" width="15.7109375" style="70" customWidth="1"/>
    <col min="4107" max="4108" width="10.7109375" style="70" customWidth="1"/>
    <col min="4109" max="4352" width="9.140625" style="70"/>
    <col min="4353" max="4353" width="5.7109375" style="70" customWidth="1"/>
    <col min="4354" max="4354" width="20.5703125" style="70" customWidth="1"/>
    <col min="4355" max="4355" width="18.5703125" style="70" customWidth="1"/>
    <col min="4356" max="4356" width="17.7109375" style="70" customWidth="1"/>
    <col min="4357" max="4357" width="15.7109375" style="70" customWidth="1"/>
    <col min="4358" max="4358" width="15.5703125" style="70" customWidth="1"/>
    <col min="4359" max="4362" width="15.7109375" style="70" customWidth="1"/>
    <col min="4363" max="4364" width="10.7109375" style="70" customWidth="1"/>
    <col min="4365" max="4608" width="9.140625" style="70"/>
    <col min="4609" max="4609" width="5.7109375" style="70" customWidth="1"/>
    <col min="4610" max="4610" width="20.5703125" style="70" customWidth="1"/>
    <col min="4611" max="4611" width="18.5703125" style="70" customWidth="1"/>
    <col min="4612" max="4612" width="17.7109375" style="70" customWidth="1"/>
    <col min="4613" max="4613" width="15.7109375" style="70" customWidth="1"/>
    <col min="4614" max="4614" width="15.5703125" style="70" customWidth="1"/>
    <col min="4615" max="4618" width="15.7109375" style="70" customWidth="1"/>
    <col min="4619" max="4620" width="10.7109375" style="70" customWidth="1"/>
    <col min="4621" max="4864" width="9.140625" style="70"/>
    <col min="4865" max="4865" width="5.7109375" style="70" customWidth="1"/>
    <col min="4866" max="4866" width="20.5703125" style="70" customWidth="1"/>
    <col min="4867" max="4867" width="18.5703125" style="70" customWidth="1"/>
    <col min="4868" max="4868" width="17.7109375" style="70" customWidth="1"/>
    <col min="4869" max="4869" width="15.7109375" style="70" customWidth="1"/>
    <col min="4870" max="4870" width="15.5703125" style="70" customWidth="1"/>
    <col min="4871" max="4874" width="15.7109375" style="70" customWidth="1"/>
    <col min="4875" max="4876" width="10.7109375" style="70" customWidth="1"/>
    <col min="4877" max="5120" width="9.140625" style="70"/>
    <col min="5121" max="5121" width="5.7109375" style="70" customWidth="1"/>
    <col min="5122" max="5122" width="20.5703125" style="70" customWidth="1"/>
    <col min="5123" max="5123" width="18.5703125" style="70" customWidth="1"/>
    <col min="5124" max="5124" width="17.7109375" style="70" customWidth="1"/>
    <col min="5125" max="5125" width="15.7109375" style="70" customWidth="1"/>
    <col min="5126" max="5126" width="15.5703125" style="70" customWidth="1"/>
    <col min="5127" max="5130" width="15.7109375" style="70" customWidth="1"/>
    <col min="5131" max="5132" width="10.7109375" style="70" customWidth="1"/>
    <col min="5133" max="5376" width="9.140625" style="70"/>
    <col min="5377" max="5377" width="5.7109375" style="70" customWidth="1"/>
    <col min="5378" max="5378" width="20.5703125" style="70" customWidth="1"/>
    <col min="5379" max="5379" width="18.5703125" style="70" customWidth="1"/>
    <col min="5380" max="5380" width="17.7109375" style="70" customWidth="1"/>
    <col min="5381" max="5381" width="15.7109375" style="70" customWidth="1"/>
    <col min="5382" max="5382" width="15.5703125" style="70" customWidth="1"/>
    <col min="5383" max="5386" width="15.7109375" style="70" customWidth="1"/>
    <col min="5387" max="5388" width="10.7109375" style="70" customWidth="1"/>
    <col min="5389" max="5632" width="9.140625" style="70"/>
    <col min="5633" max="5633" width="5.7109375" style="70" customWidth="1"/>
    <col min="5634" max="5634" width="20.5703125" style="70" customWidth="1"/>
    <col min="5635" max="5635" width="18.5703125" style="70" customWidth="1"/>
    <col min="5636" max="5636" width="17.7109375" style="70" customWidth="1"/>
    <col min="5637" max="5637" width="15.7109375" style="70" customWidth="1"/>
    <col min="5638" max="5638" width="15.5703125" style="70" customWidth="1"/>
    <col min="5639" max="5642" width="15.7109375" style="70" customWidth="1"/>
    <col min="5643" max="5644" width="10.7109375" style="70" customWidth="1"/>
    <col min="5645" max="5888" width="9.140625" style="70"/>
    <col min="5889" max="5889" width="5.7109375" style="70" customWidth="1"/>
    <col min="5890" max="5890" width="20.5703125" style="70" customWidth="1"/>
    <col min="5891" max="5891" width="18.5703125" style="70" customWidth="1"/>
    <col min="5892" max="5892" width="17.7109375" style="70" customWidth="1"/>
    <col min="5893" max="5893" width="15.7109375" style="70" customWidth="1"/>
    <col min="5894" max="5894" width="15.5703125" style="70" customWidth="1"/>
    <col min="5895" max="5898" width="15.7109375" style="70" customWidth="1"/>
    <col min="5899" max="5900" width="10.7109375" style="70" customWidth="1"/>
    <col min="5901" max="6144" width="9.140625" style="70"/>
    <col min="6145" max="6145" width="5.7109375" style="70" customWidth="1"/>
    <col min="6146" max="6146" width="20.5703125" style="70" customWidth="1"/>
    <col min="6147" max="6147" width="18.5703125" style="70" customWidth="1"/>
    <col min="6148" max="6148" width="17.7109375" style="70" customWidth="1"/>
    <col min="6149" max="6149" width="15.7109375" style="70" customWidth="1"/>
    <col min="6150" max="6150" width="15.5703125" style="70" customWidth="1"/>
    <col min="6151" max="6154" width="15.7109375" style="70" customWidth="1"/>
    <col min="6155" max="6156" width="10.7109375" style="70" customWidth="1"/>
    <col min="6157" max="6400" width="9.140625" style="70"/>
    <col min="6401" max="6401" width="5.7109375" style="70" customWidth="1"/>
    <col min="6402" max="6402" width="20.5703125" style="70" customWidth="1"/>
    <col min="6403" max="6403" width="18.5703125" style="70" customWidth="1"/>
    <col min="6404" max="6404" width="17.7109375" style="70" customWidth="1"/>
    <col min="6405" max="6405" width="15.7109375" style="70" customWidth="1"/>
    <col min="6406" max="6406" width="15.5703125" style="70" customWidth="1"/>
    <col min="6407" max="6410" width="15.7109375" style="70" customWidth="1"/>
    <col min="6411" max="6412" width="10.7109375" style="70" customWidth="1"/>
    <col min="6413" max="6656" width="9.140625" style="70"/>
    <col min="6657" max="6657" width="5.7109375" style="70" customWidth="1"/>
    <col min="6658" max="6658" width="20.5703125" style="70" customWidth="1"/>
    <col min="6659" max="6659" width="18.5703125" style="70" customWidth="1"/>
    <col min="6660" max="6660" width="17.7109375" style="70" customWidth="1"/>
    <col min="6661" max="6661" width="15.7109375" style="70" customWidth="1"/>
    <col min="6662" max="6662" width="15.5703125" style="70" customWidth="1"/>
    <col min="6663" max="6666" width="15.7109375" style="70" customWidth="1"/>
    <col min="6667" max="6668" width="10.7109375" style="70" customWidth="1"/>
    <col min="6669" max="6912" width="9.140625" style="70"/>
    <col min="6913" max="6913" width="5.7109375" style="70" customWidth="1"/>
    <col min="6914" max="6914" width="20.5703125" style="70" customWidth="1"/>
    <col min="6915" max="6915" width="18.5703125" style="70" customWidth="1"/>
    <col min="6916" max="6916" width="17.7109375" style="70" customWidth="1"/>
    <col min="6917" max="6917" width="15.7109375" style="70" customWidth="1"/>
    <col min="6918" max="6918" width="15.5703125" style="70" customWidth="1"/>
    <col min="6919" max="6922" width="15.7109375" style="70" customWidth="1"/>
    <col min="6923" max="6924" width="10.7109375" style="70" customWidth="1"/>
    <col min="6925" max="7168" width="9.140625" style="70"/>
    <col min="7169" max="7169" width="5.7109375" style="70" customWidth="1"/>
    <col min="7170" max="7170" width="20.5703125" style="70" customWidth="1"/>
    <col min="7171" max="7171" width="18.5703125" style="70" customWidth="1"/>
    <col min="7172" max="7172" width="17.7109375" style="70" customWidth="1"/>
    <col min="7173" max="7173" width="15.7109375" style="70" customWidth="1"/>
    <col min="7174" max="7174" width="15.5703125" style="70" customWidth="1"/>
    <col min="7175" max="7178" width="15.7109375" style="70" customWidth="1"/>
    <col min="7179" max="7180" width="10.7109375" style="70" customWidth="1"/>
    <col min="7181" max="7424" width="9.140625" style="70"/>
    <col min="7425" max="7425" width="5.7109375" style="70" customWidth="1"/>
    <col min="7426" max="7426" width="20.5703125" style="70" customWidth="1"/>
    <col min="7427" max="7427" width="18.5703125" style="70" customWidth="1"/>
    <col min="7428" max="7428" width="17.7109375" style="70" customWidth="1"/>
    <col min="7429" max="7429" width="15.7109375" style="70" customWidth="1"/>
    <col min="7430" max="7430" width="15.5703125" style="70" customWidth="1"/>
    <col min="7431" max="7434" width="15.7109375" style="70" customWidth="1"/>
    <col min="7435" max="7436" width="10.7109375" style="70" customWidth="1"/>
    <col min="7437" max="7680" width="9.140625" style="70"/>
    <col min="7681" max="7681" width="5.7109375" style="70" customWidth="1"/>
    <col min="7682" max="7682" width="20.5703125" style="70" customWidth="1"/>
    <col min="7683" max="7683" width="18.5703125" style="70" customWidth="1"/>
    <col min="7684" max="7684" width="17.7109375" style="70" customWidth="1"/>
    <col min="7685" max="7685" width="15.7109375" style="70" customWidth="1"/>
    <col min="7686" max="7686" width="15.5703125" style="70" customWidth="1"/>
    <col min="7687" max="7690" width="15.7109375" style="70" customWidth="1"/>
    <col min="7691" max="7692" width="10.7109375" style="70" customWidth="1"/>
    <col min="7693" max="7936" width="9.140625" style="70"/>
    <col min="7937" max="7937" width="5.7109375" style="70" customWidth="1"/>
    <col min="7938" max="7938" width="20.5703125" style="70" customWidth="1"/>
    <col min="7939" max="7939" width="18.5703125" style="70" customWidth="1"/>
    <col min="7940" max="7940" width="17.7109375" style="70" customWidth="1"/>
    <col min="7941" max="7941" width="15.7109375" style="70" customWidth="1"/>
    <col min="7942" max="7942" width="15.5703125" style="70" customWidth="1"/>
    <col min="7943" max="7946" width="15.7109375" style="70" customWidth="1"/>
    <col min="7947" max="7948" width="10.7109375" style="70" customWidth="1"/>
    <col min="7949" max="8192" width="9.140625" style="70"/>
    <col min="8193" max="8193" width="5.7109375" style="70" customWidth="1"/>
    <col min="8194" max="8194" width="20.5703125" style="70" customWidth="1"/>
    <col min="8195" max="8195" width="18.5703125" style="70" customWidth="1"/>
    <col min="8196" max="8196" width="17.7109375" style="70" customWidth="1"/>
    <col min="8197" max="8197" width="15.7109375" style="70" customWidth="1"/>
    <col min="8198" max="8198" width="15.5703125" style="70" customWidth="1"/>
    <col min="8199" max="8202" width="15.7109375" style="70" customWidth="1"/>
    <col min="8203" max="8204" width="10.7109375" style="70" customWidth="1"/>
    <col min="8205" max="8448" width="9.140625" style="70"/>
    <col min="8449" max="8449" width="5.7109375" style="70" customWidth="1"/>
    <col min="8450" max="8450" width="20.5703125" style="70" customWidth="1"/>
    <col min="8451" max="8451" width="18.5703125" style="70" customWidth="1"/>
    <col min="8452" max="8452" width="17.7109375" style="70" customWidth="1"/>
    <col min="8453" max="8453" width="15.7109375" style="70" customWidth="1"/>
    <col min="8454" max="8454" width="15.5703125" style="70" customWidth="1"/>
    <col min="8455" max="8458" width="15.7109375" style="70" customWidth="1"/>
    <col min="8459" max="8460" width="10.7109375" style="70" customWidth="1"/>
    <col min="8461" max="8704" width="9.140625" style="70"/>
    <col min="8705" max="8705" width="5.7109375" style="70" customWidth="1"/>
    <col min="8706" max="8706" width="20.5703125" style="70" customWidth="1"/>
    <col min="8707" max="8707" width="18.5703125" style="70" customWidth="1"/>
    <col min="8708" max="8708" width="17.7109375" style="70" customWidth="1"/>
    <col min="8709" max="8709" width="15.7109375" style="70" customWidth="1"/>
    <col min="8710" max="8710" width="15.5703125" style="70" customWidth="1"/>
    <col min="8711" max="8714" width="15.7109375" style="70" customWidth="1"/>
    <col min="8715" max="8716" width="10.7109375" style="70" customWidth="1"/>
    <col min="8717" max="8960" width="9.140625" style="70"/>
    <col min="8961" max="8961" width="5.7109375" style="70" customWidth="1"/>
    <col min="8962" max="8962" width="20.5703125" style="70" customWidth="1"/>
    <col min="8963" max="8963" width="18.5703125" style="70" customWidth="1"/>
    <col min="8964" max="8964" width="17.7109375" style="70" customWidth="1"/>
    <col min="8965" max="8965" width="15.7109375" style="70" customWidth="1"/>
    <col min="8966" max="8966" width="15.5703125" style="70" customWidth="1"/>
    <col min="8967" max="8970" width="15.7109375" style="70" customWidth="1"/>
    <col min="8971" max="8972" width="10.7109375" style="70" customWidth="1"/>
    <col min="8973" max="9216" width="9.140625" style="70"/>
    <col min="9217" max="9217" width="5.7109375" style="70" customWidth="1"/>
    <col min="9218" max="9218" width="20.5703125" style="70" customWidth="1"/>
    <col min="9219" max="9219" width="18.5703125" style="70" customWidth="1"/>
    <col min="9220" max="9220" width="17.7109375" style="70" customWidth="1"/>
    <col min="9221" max="9221" width="15.7109375" style="70" customWidth="1"/>
    <col min="9222" max="9222" width="15.5703125" style="70" customWidth="1"/>
    <col min="9223" max="9226" width="15.7109375" style="70" customWidth="1"/>
    <col min="9227" max="9228" width="10.7109375" style="70" customWidth="1"/>
    <col min="9229" max="9472" width="9.140625" style="70"/>
    <col min="9473" max="9473" width="5.7109375" style="70" customWidth="1"/>
    <col min="9474" max="9474" width="20.5703125" style="70" customWidth="1"/>
    <col min="9475" max="9475" width="18.5703125" style="70" customWidth="1"/>
    <col min="9476" max="9476" width="17.7109375" style="70" customWidth="1"/>
    <col min="9477" max="9477" width="15.7109375" style="70" customWidth="1"/>
    <col min="9478" max="9478" width="15.5703125" style="70" customWidth="1"/>
    <col min="9479" max="9482" width="15.7109375" style="70" customWidth="1"/>
    <col min="9483" max="9484" width="10.7109375" style="70" customWidth="1"/>
    <col min="9485" max="9728" width="9.140625" style="70"/>
    <col min="9729" max="9729" width="5.7109375" style="70" customWidth="1"/>
    <col min="9730" max="9730" width="20.5703125" style="70" customWidth="1"/>
    <col min="9731" max="9731" width="18.5703125" style="70" customWidth="1"/>
    <col min="9732" max="9732" width="17.7109375" style="70" customWidth="1"/>
    <col min="9733" max="9733" width="15.7109375" style="70" customWidth="1"/>
    <col min="9734" max="9734" width="15.5703125" style="70" customWidth="1"/>
    <col min="9735" max="9738" width="15.7109375" style="70" customWidth="1"/>
    <col min="9739" max="9740" width="10.7109375" style="70" customWidth="1"/>
    <col min="9741" max="9984" width="9.140625" style="70"/>
    <col min="9985" max="9985" width="5.7109375" style="70" customWidth="1"/>
    <col min="9986" max="9986" width="20.5703125" style="70" customWidth="1"/>
    <col min="9987" max="9987" width="18.5703125" style="70" customWidth="1"/>
    <col min="9988" max="9988" width="17.7109375" style="70" customWidth="1"/>
    <col min="9989" max="9989" width="15.7109375" style="70" customWidth="1"/>
    <col min="9990" max="9990" width="15.5703125" style="70" customWidth="1"/>
    <col min="9991" max="9994" width="15.7109375" style="70" customWidth="1"/>
    <col min="9995" max="9996" width="10.7109375" style="70" customWidth="1"/>
    <col min="9997" max="10240" width="9.140625" style="70"/>
    <col min="10241" max="10241" width="5.7109375" style="70" customWidth="1"/>
    <col min="10242" max="10242" width="20.5703125" style="70" customWidth="1"/>
    <col min="10243" max="10243" width="18.5703125" style="70" customWidth="1"/>
    <col min="10244" max="10244" width="17.7109375" style="70" customWidth="1"/>
    <col min="10245" max="10245" width="15.7109375" style="70" customWidth="1"/>
    <col min="10246" max="10246" width="15.5703125" style="70" customWidth="1"/>
    <col min="10247" max="10250" width="15.7109375" style="70" customWidth="1"/>
    <col min="10251" max="10252" width="10.7109375" style="70" customWidth="1"/>
    <col min="10253" max="10496" width="9.140625" style="70"/>
    <col min="10497" max="10497" width="5.7109375" style="70" customWidth="1"/>
    <col min="10498" max="10498" width="20.5703125" style="70" customWidth="1"/>
    <col min="10499" max="10499" width="18.5703125" style="70" customWidth="1"/>
    <col min="10500" max="10500" width="17.7109375" style="70" customWidth="1"/>
    <col min="10501" max="10501" width="15.7109375" style="70" customWidth="1"/>
    <col min="10502" max="10502" width="15.5703125" style="70" customWidth="1"/>
    <col min="10503" max="10506" width="15.7109375" style="70" customWidth="1"/>
    <col min="10507" max="10508" width="10.7109375" style="70" customWidth="1"/>
    <col min="10509" max="10752" width="9.140625" style="70"/>
    <col min="10753" max="10753" width="5.7109375" style="70" customWidth="1"/>
    <col min="10754" max="10754" width="20.5703125" style="70" customWidth="1"/>
    <col min="10755" max="10755" width="18.5703125" style="70" customWidth="1"/>
    <col min="10756" max="10756" width="17.7109375" style="70" customWidth="1"/>
    <col min="10757" max="10757" width="15.7109375" style="70" customWidth="1"/>
    <col min="10758" max="10758" width="15.5703125" style="70" customWidth="1"/>
    <col min="10759" max="10762" width="15.7109375" style="70" customWidth="1"/>
    <col min="10763" max="10764" width="10.7109375" style="70" customWidth="1"/>
    <col min="10765" max="11008" width="9.140625" style="70"/>
    <col min="11009" max="11009" width="5.7109375" style="70" customWidth="1"/>
    <col min="11010" max="11010" width="20.5703125" style="70" customWidth="1"/>
    <col min="11011" max="11011" width="18.5703125" style="70" customWidth="1"/>
    <col min="11012" max="11012" width="17.7109375" style="70" customWidth="1"/>
    <col min="11013" max="11013" width="15.7109375" style="70" customWidth="1"/>
    <col min="11014" max="11014" width="15.5703125" style="70" customWidth="1"/>
    <col min="11015" max="11018" width="15.7109375" style="70" customWidth="1"/>
    <col min="11019" max="11020" width="10.7109375" style="70" customWidth="1"/>
    <col min="11021" max="11264" width="9.140625" style="70"/>
    <col min="11265" max="11265" width="5.7109375" style="70" customWidth="1"/>
    <col min="11266" max="11266" width="20.5703125" style="70" customWidth="1"/>
    <col min="11267" max="11267" width="18.5703125" style="70" customWidth="1"/>
    <col min="11268" max="11268" width="17.7109375" style="70" customWidth="1"/>
    <col min="11269" max="11269" width="15.7109375" style="70" customWidth="1"/>
    <col min="11270" max="11270" width="15.5703125" style="70" customWidth="1"/>
    <col min="11271" max="11274" width="15.7109375" style="70" customWidth="1"/>
    <col min="11275" max="11276" width="10.7109375" style="70" customWidth="1"/>
    <col min="11277" max="11520" width="9.140625" style="70"/>
    <col min="11521" max="11521" width="5.7109375" style="70" customWidth="1"/>
    <col min="11522" max="11522" width="20.5703125" style="70" customWidth="1"/>
    <col min="11523" max="11523" width="18.5703125" style="70" customWidth="1"/>
    <col min="11524" max="11524" width="17.7109375" style="70" customWidth="1"/>
    <col min="11525" max="11525" width="15.7109375" style="70" customWidth="1"/>
    <col min="11526" max="11526" width="15.5703125" style="70" customWidth="1"/>
    <col min="11527" max="11530" width="15.7109375" style="70" customWidth="1"/>
    <col min="11531" max="11532" width="10.7109375" style="70" customWidth="1"/>
    <col min="11533" max="11776" width="9.140625" style="70"/>
    <col min="11777" max="11777" width="5.7109375" style="70" customWidth="1"/>
    <col min="11778" max="11778" width="20.5703125" style="70" customWidth="1"/>
    <col min="11779" max="11779" width="18.5703125" style="70" customWidth="1"/>
    <col min="11780" max="11780" width="17.7109375" style="70" customWidth="1"/>
    <col min="11781" max="11781" width="15.7109375" style="70" customWidth="1"/>
    <col min="11782" max="11782" width="15.5703125" style="70" customWidth="1"/>
    <col min="11783" max="11786" width="15.7109375" style="70" customWidth="1"/>
    <col min="11787" max="11788" width="10.7109375" style="70" customWidth="1"/>
    <col min="11789" max="12032" width="9.140625" style="70"/>
    <col min="12033" max="12033" width="5.7109375" style="70" customWidth="1"/>
    <col min="12034" max="12034" width="20.5703125" style="70" customWidth="1"/>
    <col min="12035" max="12035" width="18.5703125" style="70" customWidth="1"/>
    <col min="12036" max="12036" width="17.7109375" style="70" customWidth="1"/>
    <col min="12037" max="12037" width="15.7109375" style="70" customWidth="1"/>
    <col min="12038" max="12038" width="15.5703125" style="70" customWidth="1"/>
    <col min="12039" max="12042" width="15.7109375" style="70" customWidth="1"/>
    <col min="12043" max="12044" width="10.7109375" style="70" customWidth="1"/>
    <col min="12045" max="12288" width="9.140625" style="70"/>
    <col min="12289" max="12289" width="5.7109375" style="70" customWidth="1"/>
    <col min="12290" max="12290" width="20.5703125" style="70" customWidth="1"/>
    <col min="12291" max="12291" width="18.5703125" style="70" customWidth="1"/>
    <col min="12292" max="12292" width="17.7109375" style="70" customWidth="1"/>
    <col min="12293" max="12293" width="15.7109375" style="70" customWidth="1"/>
    <col min="12294" max="12294" width="15.5703125" style="70" customWidth="1"/>
    <col min="12295" max="12298" width="15.7109375" style="70" customWidth="1"/>
    <col min="12299" max="12300" width="10.7109375" style="70" customWidth="1"/>
    <col min="12301" max="12544" width="9.140625" style="70"/>
    <col min="12545" max="12545" width="5.7109375" style="70" customWidth="1"/>
    <col min="12546" max="12546" width="20.5703125" style="70" customWidth="1"/>
    <col min="12547" max="12547" width="18.5703125" style="70" customWidth="1"/>
    <col min="12548" max="12548" width="17.7109375" style="70" customWidth="1"/>
    <col min="12549" max="12549" width="15.7109375" style="70" customWidth="1"/>
    <col min="12550" max="12550" width="15.5703125" style="70" customWidth="1"/>
    <col min="12551" max="12554" width="15.7109375" style="70" customWidth="1"/>
    <col min="12555" max="12556" width="10.7109375" style="70" customWidth="1"/>
    <col min="12557" max="12800" width="9.140625" style="70"/>
    <col min="12801" max="12801" width="5.7109375" style="70" customWidth="1"/>
    <col min="12802" max="12802" width="20.5703125" style="70" customWidth="1"/>
    <col min="12803" max="12803" width="18.5703125" style="70" customWidth="1"/>
    <col min="12804" max="12804" width="17.7109375" style="70" customWidth="1"/>
    <col min="12805" max="12805" width="15.7109375" style="70" customWidth="1"/>
    <col min="12806" max="12806" width="15.5703125" style="70" customWidth="1"/>
    <col min="12807" max="12810" width="15.7109375" style="70" customWidth="1"/>
    <col min="12811" max="12812" width="10.7109375" style="70" customWidth="1"/>
    <col min="12813" max="13056" width="9.140625" style="70"/>
    <col min="13057" max="13057" width="5.7109375" style="70" customWidth="1"/>
    <col min="13058" max="13058" width="20.5703125" style="70" customWidth="1"/>
    <col min="13059" max="13059" width="18.5703125" style="70" customWidth="1"/>
    <col min="13060" max="13060" width="17.7109375" style="70" customWidth="1"/>
    <col min="13061" max="13061" width="15.7109375" style="70" customWidth="1"/>
    <col min="13062" max="13062" width="15.5703125" style="70" customWidth="1"/>
    <col min="13063" max="13066" width="15.7109375" style="70" customWidth="1"/>
    <col min="13067" max="13068" width="10.7109375" style="70" customWidth="1"/>
    <col min="13069" max="13312" width="9.140625" style="70"/>
    <col min="13313" max="13313" width="5.7109375" style="70" customWidth="1"/>
    <col min="13314" max="13314" width="20.5703125" style="70" customWidth="1"/>
    <col min="13315" max="13315" width="18.5703125" style="70" customWidth="1"/>
    <col min="13316" max="13316" width="17.7109375" style="70" customWidth="1"/>
    <col min="13317" max="13317" width="15.7109375" style="70" customWidth="1"/>
    <col min="13318" max="13318" width="15.5703125" style="70" customWidth="1"/>
    <col min="13319" max="13322" width="15.7109375" style="70" customWidth="1"/>
    <col min="13323" max="13324" width="10.7109375" style="70" customWidth="1"/>
    <col min="13325" max="13568" width="9.140625" style="70"/>
    <col min="13569" max="13569" width="5.7109375" style="70" customWidth="1"/>
    <col min="13570" max="13570" width="20.5703125" style="70" customWidth="1"/>
    <col min="13571" max="13571" width="18.5703125" style="70" customWidth="1"/>
    <col min="13572" max="13572" width="17.7109375" style="70" customWidth="1"/>
    <col min="13573" max="13573" width="15.7109375" style="70" customWidth="1"/>
    <col min="13574" max="13574" width="15.5703125" style="70" customWidth="1"/>
    <col min="13575" max="13578" width="15.7109375" style="70" customWidth="1"/>
    <col min="13579" max="13580" width="10.7109375" style="70" customWidth="1"/>
    <col min="13581" max="13824" width="9.140625" style="70"/>
    <col min="13825" max="13825" width="5.7109375" style="70" customWidth="1"/>
    <col min="13826" max="13826" width="20.5703125" style="70" customWidth="1"/>
    <col min="13827" max="13827" width="18.5703125" style="70" customWidth="1"/>
    <col min="13828" max="13828" width="17.7109375" style="70" customWidth="1"/>
    <col min="13829" max="13829" width="15.7109375" style="70" customWidth="1"/>
    <col min="13830" max="13830" width="15.5703125" style="70" customWidth="1"/>
    <col min="13831" max="13834" width="15.7109375" style="70" customWidth="1"/>
    <col min="13835" max="13836" width="10.7109375" style="70" customWidth="1"/>
    <col min="13837" max="14080" width="9.140625" style="70"/>
    <col min="14081" max="14081" width="5.7109375" style="70" customWidth="1"/>
    <col min="14082" max="14082" width="20.5703125" style="70" customWidth="1"/>
    <col min="14083" max="14083" width="18.5703125" style="70" customWidth="1"/>
    <col min="14084" max="14084" width="17.7109375" style="70" customWidth="1"/>
    <col min="14085" max="14085" width="15.7109375" style="70" customWidth="1"/>
    <col min="14086" max="14086" width="15.5703125" style="70" customWidth="1"/>
    <col min="14087" max="14090" width="15.7109375" style="70" customWidth="1"/>
    <col min="14091" max="14092" width="10.7109375" style="70" customWidth="1"/>
    <col min="14093" max="14336" width="9.140625" style="70"/>
    <col min="14337" max="14337" width="5.7109375" style="70" customWidth="1"/>
    <col min="14338" max="14338" width="20.5703125" style="70" customWidth="1"/>
    <col min="14339" max="14339" width="18.5703125" style="70" customWidth="1"/>
    <col min="14340" max="14340" width="17.7109375" style="70" customWidth="1"/>
    <col min="14341" max="14341" width="15.7109375" style="70" customWidth="1"/>
    <col min="14342" max="14342" width="15.5703125" style="70" customWidth="1"/>
    <col min="14343" max="14346" width="15.7109375" style="70" customWidth="1"/>
    <col min="14347" max="14348" width="10.7109375" style="70" customWidth="1"/>
    <col min="14349" max="14592" width="9.140625" style="70"/>
    <col min="14593" max="14593" width="5.7109375" style="70" customWidth="1"/>
    <col min="14594" max="14594" width="20.5703125" style="70" customWidth="1"/>
    <col min="14595" max="14595" width="18.5703125" style="70" customWidth="1"/>
    <col min="14596" max="14596" width="17.7109375" style="70" customWidth="1"/>
    <col min="14597" max="14597" width="15.7109375" style="70" customWidth="1"/>
    <col min="14598" max="14598" width="15.5703125" style="70" customWidth="1"/>
    <col min="14599" max="14602" width="15.7109375" style="70" customWidth="1"/>
    <col min="14603" max="14604" width="10.7109375" style="70" customWidth="1"/>
    <col min="14605" max="14848" width="9.140625" style="70"/>
    <col min="14849" max="14849" width="5.7109375" style="70" customWidth="1"/>
    <col min="14850" max="14850" width="20.5703125" style="70" customWidth="1"/>
    <col min="14851" max="14851" width="18.5703125" style="70" customWidth="1"/>
    <col min="14852" max="14852" width="17.7109375" style="70" customWidth="1"/>
    <col min="14853" max="14853" width="15.7109375" style="70" customWidth="1"/>
    <col min="14854" max="14854" width="15.5703125" style="70" customWidth="1"/>
    <col min="14855" max="14858" width="15.7109375" style="70" customWidth="1"/>
    <col min="14859" max="14860" width="10.7109375" style="70" customWidth="1"/>
    <col min="14861" max="15104" width="9.140625" style="70"/>
    <col min="15105" max="15105" width="5.7109375" style="70" customWidth="1"/>
    <col min="15106" max="15106" width="20.5703125" style="70" customWidth="1"/>
    <col min="15107" max="15107" width="18.5703125" style="70" customWidth="1"/>
    <col min="15108" max="15108" width="17.7109375" style="70" customWidth="1"/>
    <col min="15109" max="15109" width="15.7109375" style="70" customWidth="1"/>
    <col min="15110" max="15110" width="15.5703125" style="70" customWidth="1"/>
    <col min="15111" max="15114" width="15.7109375" style="70" customWidth="1"/>
    <col min="15115" max="15116" width="10.7109375" style="70" customWidth="1"/>
    <col min="15117" max="15360" width="9.140625" style="70"/>
    <col min="15361" max="15361" width="5.7109375" style="70" customWidth="1"/>
    <col min="15362" max="15362" width="20.5703125" style="70" customWidth="1"/>
    <col min="15363" max="15363" width="18.5703125" style="70" customWidth="1"/>
    <col min="15364" max="15364" width="17.7109375" style="70" customWidth="1"/>
    <col min="15365" max="15365" width="15.7109375" style="70" customWidth="1"/>
    <col min="15366" max="15366" width="15.5703125" style="70" customWidth="1"/>
    <col min="15367" max="15370" width="15.7109375" style="70" customWidth="1"/>
    <col min="15371" max="15372" width="10.7109375" style="70" customWidth="1"/>
    <col min="15373" max="15616" width="9.140625" style="70"/>
    <col min="15617" max="15617" width="5.7109375" style="70" customWidth="1"/>
    <col min="15618" max="15618" width="20.5703125" style="70" customWidth="1"/>
    <col min="15619" max="15619" width="18.5703125" style="70" customWidth="1"/>
    <col min="15620" max="15620" width="17.7109375" style="70" customWidth="1"/>
    <col min="15621" max="15621" width="15.7109375" style="70" customWidth="1"/>
    <col min="15622" max="15622" width="15.5703125" style="70" customWidth="1"/>
    <col min="15623" max="15626" width="15.7109375" style="70" customWidth="1"/>
    <col min="15627" max="15628" width="10.7109375" style="70" customWidth="1"/>
    <col min="15629" max="15872" width="9.140625" style="70"/>
    <col min="15873" max="15873" width="5.7109375" style="70" customWidth="1"/>
    <col min="15874" max="15874" width="20.5703125" style="70" customWidth="1"/>
    <col min="15875" max="15875" width="18.5703125" style="70" customWidth="1"/>
    <col min="15876" max="15876" width="17.7109375" style="70" customWidth="1"/>
    <col min="15877" max="15877" width="15.7109375" style="70" customWidth="1"/>
    <col min="15878" max="15878" width="15.5703125" style="70" customWidth="1"/>
    <col min="15879" max="15882" width="15.7109375" style="70" customWidth="1"/>
    <col min="15883" max="15884" width="10.7109375" style="70" customWidth="1"/>
    <col min="15885" max="16128" width="9.140625" style="70"/>
    <col min="16129" max="16129" width="5.7109375" style="70" customWidth="1"/>
    <col min="16130" max="16130" width="20.5703125" style="70" customWidth="1"/>
    <col min="16131" max="16131" width="18.5703125" style="70" customWidth="1"/>
    <col min="16132" max="16132" width="17.7109375" style="70" customWidth="1"/>
    <col min="16133" max="16133" width="15.7109375" style="70" customWidth="1"/>
    <col min="16134" max="16134" width="15.5703125" style="70" customWidth="1"/>
    <col min="16135" max="16138" width="15.7109375" style="70" customWidth="1"/>
    <col min="16139" max="16140" width="10.7109375" style="70" customWidth="1"/>
    <col min="16141" max="16384" width="9.140625" style="70"/>
  </cols>
  <sheetData>
    <row r="1" spans="1:12" ht="15.75" x14ac:dyDescent="0.25">
      <c r="A1" s="289" t="s">
        <v>400</v>
      </c>
    </row>
    <row r="3" spans="1:12" ht="15.75" x14ac:dyDescent="0.25">
      <c r="A3" s="586" t="s">
        <v>401</v>
      </c>
      <c r="B3" s="586"/>
      <c r="C3" s="586"/>
      <c r="D3" s="586"/>
      <c r="E3" s="586"/>
      <c r="F3" s="586"/>
      <c r="G3" s="586"/>
      <c r="H3" s="586"/>
      <c r="I3" s="586"/>
      <c r="J3" s="586"/>
    </row>
    <row r="4" spans="1:12" ht="15.75" x14ac:dyDescent="0.25">
      <c r="A4" s="222"/>
      <c r="B4" s="222"/>
      <c r="C4" s="222"/>
      <c r="D4" s="222"/>
      <c r="E4" s="846" t="str">
        <f>'1'!E5</f>
        <v>KABUPATEN/KOTA</v>
      </c>
      <c r="F4" s="289" t="str">
        <f>'1'!F5</f>
        <v>….......</v>
      </c>
      <c r="G4" s="588"/>
      <c r="H4" s="588"/>
      <c r="I4" s="586"/>
      <c r="J4" s="586"/>
      <c r="K4" s="107"/>
      <c r="L4" s="107"/>
    </row>
    <row r="5" spans="1:12" ht="15.75" x14ac:dyDescent="0.25">
      <c r="A5" s="222"/>
      <c r="B5" s="222"/>
      <c r="C5" s="222"/>
      <c r="D5" s="222"/>
      <c r="E5" s="846" t="str">
        <f>'1'!E6</f>
        <v>TAHUN</v>
      </c>
      <c r="F5" s="289" t="str">
        <f>'1'!F6</f>
        <v>….......</v>
      </c>
      <c r="G5" s="588"/>
      <c r="H5" s="588"/>
      <c r="I5" s="586"/>
      <c r="J5" s="586"/>
      <c r="K5" s="107"/>
      <c r="L5" s="107"/>
    </row>
    <row r="6" spans="1:12" ht="15.75" thickBot="1" x14ac:dyDescent="0.3"/>
    <row r="7" spans="1:12" ht="55.5" customHeight="1" x14ac:dyDescent="0.25">
      <c r="A7" s="840" t="s">
        <v>2</v>
      </c>
      <c r="B7" s="847" t="s">
        <v>1151</v>
      </c>
      <c r="C7" s="847" t="s">
        <v>395</v>
      </c>
      <c r="D7" s="848" t="s">
        <v>396</v>
      </c>
      <c r="E7" s="847" t="s">
        <v>402</v>
      </c>
      <c r="F7" s="847" t="s">
        <v>403</v>
      </c>
      <c r="G7" s="847" t="s">
        <v>404</v>
      </c>
      <c r="H7" s="847" t="s">
        <v>405</v>
      </c>
      <c r="I7" s="847" t="s">
        <v>406</v>
      </c>
      <c r="J7" s="847" t="s">
        <v>407</v>
      </c>
    </row>
    <row r="8" spans="1:12" s="908" customFormat="1" ht="13.5" customHeight="1" x14ac:dyDescent="0.25">
      <c r="A8" s="906">
        <v>1</v>
      </c>
      <c r="B8" s="907">
        <v>2</v>
      </c>
      <c r="C8" s="907">
        <v>3</v>
      </c>
      <c r="D8" s="907">
        <v>4</v>
      </c>
      <c r="E8" s="907">
        <v>5</v>
      </c>
      <c r="F8" s="907">
        <v>6</v>
      </c>
      <c r="G8" s="907">
        <v>7</v>
      </c>
      <c r="H8" s="907">
        <v>8</v>
      </c>
      <c r="I8" s="907">
        <v>9</v>
      </c>
      <c r="J8" s="906">
        <v>10</v>
      </c>
    </row>
    <row r="9" spans="1:12" ht="15" customHeight="1" x14ac:dyDescent="0.25">
      <c r="A9" s="72">
        <v>1</v>
      </c>
      <c r="B9" s="70">
        <f>'7'!B10</f>
        <v>0</v>
      </c>
      <c r="C9" s="175">
        <f>'7'!C10</f>
        <v>0</v>
      </c>
      <c r="D9" s="176">
        <f>'7'!F10</f>
        <v>0</v>
      </c>
      <c r="E9" s="176"/>
      <c r="F9" s="176"/>
      <c r="G9" s="177" t="e">
        <f>E9/(C9*365)*100</f>
        <v>#DIV/0!</v>
      </c>
      <c r="H9" s="178" t="e">
        <f>D9/C9</f>
        <v>#DIV/0!</v>
      </c>
      <c r="I9" s="178" t="e">
        <f>((C9*365)-E9)/D9</f>
        <v>#DIV/0!</v>
      </c>
      <c r="J9" s="179" t="e">
        <f>F9/D9</f>
        <v>#DIV/0!</v>
      </c>
    </row>
    <row r="10" spans="1:12" ht="15" customHeight="1" x14ac:dyDescent="0.25">
      <c r="A10" s="72">
        <v>2</v>
      </c>
      <c r="B10" s="70">
        <f>'7'!B11</f>
        <v>0</v>
      </c>
      <c r="C10" s="72">
        <f>'7'!C11</f>
        <v>0</v>
      </c>
      <c r="D10" s="176">
        <f>'7'!F11</f>
        <v>0</v>
      </c>
      <c r="E10" s="180"/>
      <c r="F10" s="180"/>
      <c r="G10" s="181" t="e">
        <f>E10/(C10*365)*100</f>
        <v>#DIV/0!</v>
      </c>
      <c r="H10" s="182" t="e">
        <f t="shared" ref="H10:H28" si="0">D10/C10</f>
        <v>#DIV/0!</v>
      </c>
      <c r="I10" s="182" t="e">
        <f t="shared" ref="I10:I28" si="1">((C10*365)-E10)/D10</f>
        <v>#DIV/0!</v>
      </c>
      <c r="J10" s="183" t="e">
        <f t="shared" ref="J10:J28" si="2">F10/D10</f>
        <v>#DIV/0!</v>
      </c>
    </row>
    <row r="11" spans="1:12" ht="15" customHeight="1" x14ac:dyDescent="0.25">
      <c r="A11" s="72">
        <v>3</v>
      </c>
      <c r="B11" s="70">
        <f>'7'!B12</f>
        <v>0</v>
      </c>
      <c r="C11" s="72">
        <f>'7'!C12</f>
        <v>0</v>
      </c>
      <c r="D11" s="176">
        <f>'7'!F12</f>
        <v>0</v>
      </c>
      <c r="E11" s="180"/>
      <c r="F11" s="180"/>
      <c r="G11" s="181" t="e">
        <f t="shared" ref="G11:G28" si="3">E11/(C11*365)*100</f>
        <v>#DIV/0!</v>
      </c>
      <c r="H11" s="182" t="e">
        <f t="shared" si="0"/>
        <v>#DIV/0!</v>
      </c>
      <c r="I11" s="182" t="e">
        <f t="shared" si="1"/>
        <v>#DIV/0!</v>
      </c>
      <c r="J11" s="183" t="e">
        <f t="shared" si="2"/>
        <v>#DIV/0!</v>
      </c>
    </row>
    <row r="12" spans="1:12" ht="15" customHeight="1" x14ac:dyDescent="0.25">
      <c r="A12" s="72">
        <v>4</v>
      </c>
      <c r="B12" s="70">
        <f>'7'!B13</f>
        <v>0</v>
      </c>
      <c r="C12" s="72">
        <f>'7'!C13</f>
        <v>0</v>
      </c>
      <c r="D12" s="176">
        <f>'7'!F13</f>
        <v>0</v>
      </c>
      <c r="E12" s="180"/>
      <c r="F12" s="180"/>
      <c r="G12" s="181" t="e">
        <f t="shared" si="3"/>
        <v>#DIV/0!</v>
      </c>
      <c r="H12" s="182" t="e">
        <f t="shared" si="0"/>
        <v>#DIV/0!</v>
      </c>
      <c r="I12" s="182" t="e">
        <f t="shared" si="1"/>
        <v>#DIV/0!</v>
      </c>
      <c r="J12" s="183" t="e">
        <f>F12/D12</f>
        <v>#DIV/0!</v>
      </c>
    </row>
    <row r="13" spans="1:12" ht="15" customHeight="1" x14ac:dyDescent="0.25">
      <c r="A13" s="72">
        <v>5</v>
      </c>
      <c r="B13" s="70">
        <f>'7'!B14</f>
        <v>0</v>
      </c>
      <c r="C13" s="72">
        <f>'7'!C14</f>
        <v>0</v>
      </c>
      <c r="D13" s="176">
        <f>'7'!F14</f>
        <v>0</v>
      </c>
      <c r="E13" s="180"/>
      <c r="F13" s="180"/>
      <c r="G13" s="181" t="e">
        <f>E13/(C13*365)*100</f>
        <v>#DIV/0!</v>
      </c>
      <c r="H13" s="182" t="e">
        <f>D13/C13</f>
        <v>#DIV/0!</v>
      </c>
      <c r="I13" s="182" t="e">
        <f t="shared" si="1"/>
        <v>#DIV/0!</v>
      </c>
      <c r="J13" s="183" t="e">
        <f t="shared" si="2"/>
        <v>#DIV/0!</v>
      </c>
    </row>
    <row r="14" spans="1:12" ht="15" customHeight="1" x14ac:dyDescent="0.25">
      <c r="A14" s="72">
        <v>6</v>
      </c>
      <c r="B14" s="70">
        <f>'7'!B15</f>
        <v>0</v>
      </c>
      <c r="C14" s="72">
        <f>'7'!C15</f>
        <v>0</v>
      </c>
      <c r="D14" s="176">
        <f>'7'!F15</f>
        <v>0</v>
      </c>
      <c r="E14" s="180"/>
      <c r="F14" s="180"/>
      <c r="G14" s="181" t="e">
        <f t="shared" si="3"/>
        <v>#DIV/0!</v>
      </c>
      <c r="H14" s="182" t="e">
        <f t="shared" si="0"/>
        <v>#DIV/0!</v>
      </c>
      <c r="I14" s="182" t="e">
        <f>((C14*365)-E14)/D14</f>
        <v>#DIV/0!</v>
      </c>
      <c r="J14" s="183" t="e">
        <f t="shared" si="2"/>
        <v>#DIV/0!</v>
      </c>
    </row>
    <row r="15" spans="1:12" ht="15" customHeight="1" x14ac:dyDescent="0.25">
      <c r="A15" s="72">
        <v>7</v>
      </c>
      <c r="B15" s="70">
        <f>'7'!B16</f>
        <v>0</v>
      </c>
      <c r="C15" s="72">
        <f>'7'!C16</f>
        <v>0</v>
      </c>
      <c r="D15" s="176">
        <f>'7'!F16</f>
        <v>0</v>
      </c>
      <c r="E15" s="180"/>
      <c r="F15" s="180"/>
      <c r="G15" s="181" t="e">
        <f t="shared" si="3"/>
        <v>#DIV/0!</v>
      </c>
      <c r="H15" s="182" t="e">
        <f t="shared" si="0"/>
        <v>#DIV/0!</v>
      </c>
      <c r="I15" s="182" t="e">
        <f t="shared" si="1"/>
        <v>#DIV/0!</v>
      </c>
      <c r="J15" s="183" t="e">
        <f t="shared" si="2"/>
        <v>#DIV/0!</v>
      </c>
    </row>
    <row r="16" spans="1:12" ht="15" customHeight="1" x14ac:dyDescent="0.25">
      <c r="A16" s="72">
        <v>8</v>
      </c>
      <c r="B16" s="70">
        <f>'7'!B17</f>
        <v>0</v>
      </c>
      <c r="C16" s="72">
        <f>'7'!C17</f>
        <v>0</v>
      </c>
      <c r="D16" s="176">
        <f>'7'!F17</f>
        <v>0</v>
      </c>
      <c r="E16" s="180"/>
      <c r="F16" s="180"/>
      <c r="G16" s="181" t="e">
        <f t="shared" si="3"/>
        <v>#DIV/0!</v>
      </c>
      <c r="H16" s="182" t="e">
        <f t="shared" si="0"/>
        <v>#DIV/0!</v>
      </c>
      <c r="I16" s="182" t="e">
        <f t="shared" si="1"/>
        <v>#DIV/0!</v>
      </c>
      <c r="J16" s="183" t="e">
        <f t="shared" si="2"/>
        <v>#DIV/0!</v>
      </c>
    </row>
    <row r="17" spans="1:10" ht="15" customHeight="1" x14ac:dyDescent="0.25">
      <c r="A17" s="72">
        <v>9</v>
      </c>
      <c r="B17" s="70">
        <f>'7'!B18</f>
        <v>0</v>
      </c>
      <c r="C17" s="72">
        <f>'7'!C18</f>
        <v>0</v>
      </c>
      <c r="D17" s="176">
        <f>'7'!F18</f>
        <v>0</v>
      </c>
      <c r="E17" s="180"/>
      <c r="F17" s="180"/>
      <c r="G17" s="181" t="e">
        <f t="shared" si="3"/>
        <v>#DIV/0!</v>
      </c>
      <c r="H17" s="182" t="e">
        <f t="shared" si="0"/>
        <v>#DIV/0!</v>
      </c>
      <c r="I17" s="182" t="e">
        <f t="shared" si="1"/>
        <v>#DIV/0!</v>
      </c>
      <c r="J17" s="183" t="e">
        <f t="shared" si="2"/>
        <v>#DIV/0!</v>
      </c>
    </row>
    <row r="18" spans="1:10" ht="15" customHeight="1" x14ac:dyDescent="0.25">
      <c r="A18" s="72">
        <v>10</v>
      </c>
      <c r="B18" s="70">
        <f>'7'!B19</f>
        <v>0</v>
      </c>
      <c r="C18" s="72">
        <f>'7'!C19</f>
        <v>0</v>
      </c>
      <c r="D18" s="176">
        <f>'7'!F19</f>
        <v>0</v>
      </c>
      <c r="E18" s="180"/>
      <c r="F18" s="180"/>
      <c r="G18" s="181" t="e">
        <f>E18/(C18*365)*100</f>
        <v>#DIV/0!</v>
      </c>
      <c r="H18" s="182" t="e">
        <f t="shared" si="0"/>
        <v>#DIV/0!</v>
      </c>
      <c r="I18" s="182" t="e">
        <f t="shared" si="1"/>
        <v>#DIV/0!</v>
      </c>
      <c r="J18" s="183" t="e">
        <f>F18/D18</f>
        <v>#DIV/0!</v>
      </c>
    </row>
    <row r="19" spans="1:10" ht="15" customHeight="1" x14ac:dyDescent="0.25">
      <c r="A19" s="72">
        <v>11</v>
      </c>
      <c r="B19" s="70">
        <f>'7'!B20</f>
        <v>0</v>
      </c>
      <c r="C19" s="72">
        <f>'7'!C20</f>
        <v>0</v>
      </c>
      <c r="D19" s="176">
        <f>'7'!F20</f>
        <v>0</v>
      </c>
      <c r="E19" s="180"/>
      <c r="F19" s="180"/>
      <c r="G19" s="181" t="e">
        <f t="shared" si="3"/>
        <v>#DIV/0!</v>
      </c>
      <c r="H19" s="182" t="e">
        <f t="shared" si="0"/>
        <v>#DIV/0!</v>
      </c>
      <c r="I19" s="182" t="e">
        <f t="shared" si="1"/>
        <v>#DIV/0!</v>
      </c>
      <c r="J19" s="183" t="e">
        <f t="shared" si="2"/>
        <v>#DIV/0!</v>
      </c>
    </row>
    <row r="20" spans="1:10" ht="15" customHeight="1" x14ac:dyDescent="0.25">
      <c r="A20" s="72">
        <v>12</v>
      </c>
      <c r="B20" s="70">
        <f>'7'!B21</f>
        <v>0</v>
      </c>
      <c r="C20" s="72">
        <f>'7'!C21</f>
        <v>0</v>
      </c>
      <c r="D20" s="176">
        <f>'7'!F21</f>
        <v>0</v>
      </c>
      <c r="E20" s="180"/>
      <c r="F20" s="180"/>
      <c r="G20" s="181" t="e">
        <f t="shared" si="3"/>
        <v>#DIV/0!</v>
      </c>
      <c r="H20" s="182" t="e">
        <f t="shared" si="0"/>
        <v>#DIV/0!</v>
      </c>
      <c r="I20" s="182" t="e">
        <f t="shared" si="1"/>
        <v>#DIV/0!</v>
      </c>
      <c r="J20" s="183" t="e">
        <f t="shared" si="2"/>
        <v>#DIV/0!</v>
      </c>
    </row>
    <row r="21" spans="1:10" ht="15" customHeight="1" x14ac:dyDescent="0.25">
      <c r="A21" s="72">
        <v>13</v>
      </c>
      <c r="B21" s="70">
        <f>'7'!B22</f>
        <v>0</v>
      </c>
      <c r="C21" s="72">
        <f>'7'!C22</f>
        <v>0</v>
      </c>
      <c r="D21" s="176">
        <f>'7'!F22</f>
        <v>0</v>
      </c>
      <c r="E21" s="180"/>
      <c r="F21" s="180"/>
      <c r="G21" s="181" t="e">
        <f t="shared" si="3"/>
        <v>#DIV/0!</v>
      </c>
      <c r="H21" s="182" t="e">
        <f t="shared" si="0"/>
        <v>#DIV/0!</v>
      </c>
      <c r="I21" s="182" t="e">
        <f t="shared" si="1"/>
        <v>#DIV/0!</v>
      </c>
      <c r="J21" s="183" t="e">
        <f t="shared" si="2"/>
        <v>#DIV/0!</v>
      </c>
    </row>
    <row r="22" spans="1:10" ht="15" customHeight="1" x14ac:dyDescent="0.25">
      <c r="A22" s="72">
        <v>14</v>
      </c>
      <c r="B22" s="70">
        <f>'7'!B23</f>
        <v>0</v>
      </c>
      <c r="C22" s="72">
        <f>'7'!C23</f>
        <v>0</v>
      </c>
      <c r="D22" s="176">
        <f>'7'!F23</f>
        <v>0</v>
      </c>
      <c r="E22" s="180"/>
      <c r="F22" s="180"/>
      <c r="G22" s="181" t="e">
        <f t="shared" si="3"/>
        <v>#DIV/0!</v>
      </c>
      <c r="H22" s="182" t="e">
        <f>D22/C22</f>
        <v>#DIV/0!</v>
      </c>
      <c r="I22" s="182" t="e">
        <f t="shared" si="1"/>
        <v>#DIV/0!</v>
      </c>
      <c r="J22" s="183" t="e">
        <f t="shared" si="2"/>
        <v>#DIV/0!</v>
      </c>
    </row>
    <row r="23" spans="1:10" ht="15" customHeight="1" x14ac:dyDescent="0.25">
      <c r="A23" s="72">
        <v>15</v>
      </c>
      <c r="B23" s="70">
        <f>'7'!B24</f>
        <v>0</v>
      </c>
      <c r="C23" s="72">
        <f>'7'!C24</f>
        <v>0</v>
      </c>
      <c r="D23" s="176">
        <f>'7'!F24</f>
        <v>0</v>
      </c>
      <c r="E23" s="180"/>
      <c r="F23" s="180"/>
      <c r="G23" s="181" t="e">
        <f t="shared" si="3"/>
        <v>#DIV/0!</v>
      </c>
      <c r="H23" s="182" t="e">
        <f t="shared" si="0"/>
        <v>#DIV/0!</v>
      </c>
      <c r="I23" s="182" t="e">
        <f t="shared" si="1"/>
        <v>#DIV/0!</v>
      </c>
      <c r="J23" s="183" t="e">
        <f t="shared" si="2"/>
        <v>#DIV/0!</v>
      </c>
    </row>
    <row r="24" spans="1:10" ht="15" customHeight="1" x14ac:dyDescent="0.25">
      <c r="A24" s="72">
        <v>16</v>
      </c>
      <c r="B24" s="70">
        <f>'7'!B25</f>
        <v>0</v>
      </c>
      <c r="C24" s="72">
        <f>'7'!C25</f>
        <v>0</v>
      </c>
      <c r="D24" s="176">
        <f>'7'!F25</f>
        <v>0</v>
      </c>
      <c r="E24" s="180"/>
      <c r="F24" s="180"/>
      <c r="G24" s="181" t="e">
        <f t="shared" si="3"/>
        <v>#DIV/0!</v>
      </c>
      <c r="H24" s="182" t="e">
        <f t="shared" si="0"/>
        <v>#DIV/0!</v>
      </c>
      <c r="I24" s="182" t="e">
        <f t="shared" si="1"/>
        <v>#DIV/0!</v>
      </c>
      <c r="J24" s="183" t="e">
        <f t="shared" si="2"/>
        <v>#DIV/0!</v>
      </c>
    </row>
    <row r="25" spans="1:10" ht="15" customHeight="1" x14ac:dyDescent="0.25">
      <c r="A25" s="72">
        <v>17</v>
      </c>
      <c r="B25" s="70">
        <f>'7'!B26</f>
        <v>0</v>
      </c>
      <c r="C25" s="72">
        <f>'7'!C26</f>
        <v>0</v>
      </c>
      <c r="D25" s="176">
        <f>'7'!F26</f>
        <v>0</v>
      </c>
      <c r="E25" s="180"/>
      <c r="F25" s="180"/>
      <c r="G25" s="181" t="e">
        <f t="shared" si="3"/>
        <v>#DIV/0!</v>
      </c>
      <c r="H25" s="182" t="e">
        <f t="shared" si="0"/>
        <v>#DIV/0!</v>
      </c>
      <c r="I25" s="182" t="e">
        <f t="shared" si="1"/>
        <v>#DIV/0!</v>
      </c>
      <c r="J25" s="183" t="e">
        <f t="shared" si="2"/>
        <v>#DIV/0!</v>
      </c>
    </row>
    <row r="26" spans="1:10" ht="15" customHeight="1" x14ac:dyDescent="0.25">
      <c r="A26" s="72">
        <v>18</v>
      </c>
      <c r="B26" s="70">
        <f>'7'!B27</f>
        <v>0</v>
      </c>
      <c r="C26" s="72">
        <f>'7'!C27</f>
        <v>0</v>
      </c>
      <c r="D26" s="176">
        <f>'7'!F27</f>
        <v>0</v>
      </c>
      <c r="E26" s="180"/>
      <c r="F26" s="180"/>
      <c r="G26" s="181" t="e">
        <f t="shared" si="3"/>
        <v>#DIV/0!</v>
      </c>
      <c r="H26" s="182" t="e">
        <f t="shared" si="0"/>
        <v>#DIV/0!</v>
      </c>
      <c r="I26" s="182" t="e">
        <f t="shared" si="1"/>
        <v>#DIV/0!</v>
      </c>
      <c r="J26" s="183" t="e">
        <f t="shared" si="2"/>
        <v>#DIV/0!</v>
      </c>
    </row>
    <row r="27" spans="1:10" ht="15" customHeight="1" x14ac:dyDescent="0.25">
      <c r="A27" s="72">
        <v>19</v>
      </c>
      <c r="B27" s="70">
        <f>'7'!B28</f>
        <v>0</v>
      </c>
      <c r="C27" s="72">
        <f>'7'!C28</f>
        <v>0</v>
      </c>
      <c r="D27" s="176">
        <f>'7'!F28</f>
        <v>0</v>
      </c>
      <c r="E27" s="180"/>
      <c r="F27" s="180"/>
      <c r="G27" s="181" t="e">
        <f t="shared" si="3"/>
        <v>#DIV/0!</v>
      </c>
      <c r="H27" s="182" t="e">
        <f t="shared" si="0"/>
        <v>#DIV/0!</v>
      </c>
      <c r="I27" s="182" t="e">
        <f t="shared" si="1"/>
        <v>#DIV/0!</v>
      </c>
      <c r="J27" s="183" t="e">
        <f t="shared" si="2"/>
        <v>#DIV/0!</v>
      </c>
    </row>
    <row r="28" spans="1:10" ht="15" customHeight="1" x14ac:dyDescent="0.25">
      <c r="A28" s="72">
        <v>20</v>
      </c>
      <c r="B28" s="70">
        <f>'7'!B29</f>
        <v>0</v>
      </c>
      <c r="C28" s="72">
        <f>'7'!C29</f>
        <v>0</v>
      </c>
      <c r="D28" s="176">
        <f>'7'!F29</f>
        <v>0</v>
      </c>
      <c r="E28" s="180"/>
      <c r="F28" s="180"/>
      <c r="G28" s="181" t="e">
        <f t="shared" si="3"/>
        <v>#DIV/0!</v>
      </c>
      <c r="H28" s="182" t="e">
        <f t="shared" si="0"/>
        <v>#DIV/0!</v>
      </c>
      <c r="I28" s="182" t="e">
        <f t="shared" si="1"/>
        <v>#DIV/0!</v>
      </c>
      <c r="J28" s="183" t="e">
        <f t="shared" si="2"/>
        <v>#DIV/0!</v>
      </c>
    </row>
    <row r="29" spans="1:10" ht="15" customHeight="1" x14ac:dyDescent="0.25">
      <c r="A29" s="72"/>
      <c r="C29" s="184"/>
      <c r="D29" s="176"/>
      <c r="E29" s="180"/>
      <c r="F29" s="180"/>
      <c r="G29" s="181"/>
      <c r="H29" s="182"/>
      <c r="I29" s="182"/>
      <c r="J29" s="183"/>
    </row>
    <row r="30" spans="1:10" ht="16.5" thickBot="1" x14ac:dyDescent="0.3">
      <c r="A30" s="1111" t="s">
        <v>253</v>
      </c>
      <c r="B30" s="1112"/>
      <c r="C30" s="83">
        <f>SUM(C9:C29)</f>
        <v>0</v>
      </c>
      <c r="D30" s="185">
        <f>SUM(D9:D29)</f>
        <v>0</v>
      </c>
      <c r="E30" s="186">
        <f>SUM(E9:E29)</f>
        <v>0</v>
      </c>
      <c r="F30" s="186">
        <f>SUM(F9:F29)</f>
        <v>0</v>
      </c>
      <c r="G30" s="187" t="e">
        <f>E30/(C30*365)*100</f>
        <v>#DIV/0!</v>
      </c>
      <c r="H30" s="188" t="e">
        <f>D30/C30</f>
        <v>#DIV/0!</v>
      </c>
      <c r="I30" s="188" t="e">
        <f>((C30*365)-E30)/D30</f>
        <v>#DIV/0!</v>
      </c>
      <c r="J30" s="86" t="e">
        <f>F30/D30</f>
        <v>#DIV/0!</v>
      </c>
    </row>
    <row r="31" spans="1:10" x14ac:dyDescent="0.25">
      <c r="A31" s="563"/>
      <c r="B31" s="563"/>
    </row>
    <row r="32" spans="1:10" x14ac:dyDescent="0.25">
      <c r="A32" s="727" t="s">
        <v>388</v>
      </c>
      <c r="B32" s="727"/>
      <c r="C32" s="727"/>
      <c r="D32" s="727"/>
    </row>
    <row r="33" spans="1:4" x14ac:dyDescent="0.25">
      <c r="A33" s="727" t="s">
        <v>1300</v>
      </c>
      <c r="B33" s="727"/>
      <c r="C33" s="727"/>
      <c r="D33" s="727"/>
    </row>
    <row r="34" spans="1:4" x14ac:dyDescent="0.25">
      <c r="A34" s="727"/>
      <c r="B34" s="727"/>
      <c r="C34" s="727"/>
      <c r="D34" s="727"/>
    </row>
  </sheetData>
  <mergeCells count="1">
    <mergeCell ref="A30:B30"/>
  </mergeCells>
  <printOptions horizontalCentered="1"/>
  <pageMargins left="0.90551181102362199" right="0.70866141732283505" top="0.74803149606299202" bottom="0.74803149606299202" header="0.31496062992126" footer="0.31496062992126"/>
  <pageSetup paperSize="9" scale="7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88</vt:i4>
      </vt:variant>
      <vt:variant>
        <vt:lpstr>Named Ranges</vt:lpstr>
      </vt:variant>
      <vt:variant>
        <vt:i4>70</vt:i4>
      </vt:variant>
    </vt:vector>
  </HeadingPairs>
  <TitlesOfParts>
    <vt:vector size="158" baseType="lpstr">
      <vt:lpstr>Resume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 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'23'!Print_Area</vt:lpstr>
      <vt:lpstr>'24'!Print_Area</vt:lpstr>
      <vt:lpstr>'27'!Print_Area</vt:lpstr>
      <vt:lpstr>'28'!Print_Area</vt:lpstr>
      <vt:lpstr>'29'!Print_Area</vt:lpstr>
      <vt:lpstr>'3'!Print_Area</vt:lpstr>
      <vt:lpstr>'30 '!Print_Area</vt:lpstr>
      <vt:lpstr>'31'!Print_Area</vt:lpstr>
      <vt:lpstr>'34'!Print_Area</vt:lpstr>
      <vt:lpstr>'35'!Print_Area</vt:lpstr>
      <vt:lpstr>'36'!Print_Area</vt:lpstr>
      <vt:lpstr>'39'!Print_Area</vt:lpstr>
      <vt:lpstr>'4'!Print_Area</vt:lpstr>
      <vt:lpstr>'40'!Print_Area</vt:lpstr>
      <vt:lpstr>'42'!Print_Area</vt:lpstr>
      <vt:lpstr>'43'!Print_Area</vt:lpstr>
      <vt:lpstr>'44'!Print_Area</vt:lpstr>
      <vt:lpstr>'45'!Print_Area</vt:lpstr>
      <vt:lpstr>'46'!Print_Area</vt:lpstr>
      <vt:lpstr>'48'!Print_Area</vt:lpstr>
      <vt:lpstr>'49'!Print_Area</vt:lpstr>
      <vt:lpstr>'5'!Print_Area</vt:lpstr>
      <vt:lpstr>'50'!Print_Area</vt:lpstr>
      <vt:lpstr>'51'!Print_Area</vt:lpstr>
      <vt:lpstr>'52'!Print_Area</vt:lpstr>
      <vt:lpstr>'53'!Print_Area</vt:lpstr>
      <vt:lpstr>'55'!Print_Area</vt:lpstr>
      <vt:lpstr>'56'!Print_Area</vt:lpstr>
      <vt:lpstr>'57'!Print_Area</vt:lpstr>
      <vt:lpstr>'58'!Print_Area</vt:lpstr>
      <vt:lpstr>'59'!Print_Area</vt:lpstr>
      <vt:lpstr>'6'!Print_Area</vt:lpstr>
      <vt:lpstr>'60'!Print_Area</vt:lpstr>
      <vt:lpstr>'61'!Print_Area</vt:lpstr>
      <vt:lpstr>'62'!Print_Area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'7'!Print_Area</vt:lpstr>
      <vt:lpstr>'70'!Print_Area</vt:lpstr>
      <vt:lpstr>'71'!Print_Area</vt:lpstr>
      <vt:lpstr>'72'!Print_Area</vt:lpstr>
      <vt:lpstr>'73'!Print_Area</vt:lpstr>
      <vt:lpstr>'74'!Print_Area</vt:lpstr>
      <vt:lpstr>'77'!Print_Area</vt:lpstr>
      <vt:lpstr>'79'!Print_Area</vt:lpstr>
      <vt:lpstr>'8'!Print_Area</vt:lpstr>
      <vt:lpstr>'84'!Print_Area</vt:lpstr>
      <vt:lpstr>'85'!Print_Area</vt:lpstr>
      <vt:lpstr>'86'!Print_Area</vt:lpstr>
      <vt:lpstr>'87'!Print_Area</vt:lpstr>
      <vt:lpstr>'9'!Print_Area</vt:lpstr>
      <vt:lpstr>Resume!Print_Area</vt:lpstr>
      <vt:lpstr>'9'!Print_Titles</vt:lpstr>
      <vt:lpstr>Resume!Print_Titles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INTAN</dc:creator>
  <cp:lastModifiedBy>Hp Indonesia</cp:lastModifiedBy>
  <cp:lastPrinted>2022-10-18T01:46:56Z</cp:lastPrinted>
  <dcterms:created xsi:type="dcterms:W3CDTF">2022-04-01T02:30:09Z</dcterms:created>
  <dcterms:modified xsi:type="dcterms:W3CDTF">2024-12-23T03:49:57Z</dcterms:modified>
</cp:coreProperties>
</file>